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53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vbaProject.bin" ContentType="application/vnd.ms-office.vbaProject"/>
  <Default Extension="xml" ContentType="application/xml"/>
  <Override PartName="/xl/externalLinks/externalLink5.xml" ContentType="application/vnd.openxmlformats-officedocument.spreadsheetml.externalLink+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externalLinks/externalLink3.xml" ContentType="application/vnd.openxmlformats-officedocument.spreadsheetml.externalLink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drawings/drawing33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40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54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Override PartName="/xl/worksheets/sheet52.xml" ContentType="application/vnd.openxmlformats-officedocument.spreadsheetml.worksheet+xml"/>
  <Default Extension="png" ContentType="image/png"/>
  <Override PartName="/xl/drawings/drawing9.xml" ContentType="application/vnd.openxmlformats-officedocument.drawing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5.xml" ContentType="application/vnd.openxmlformats-officedocument.drawing+xml"/>
  <Default Extension="jpeg" ContentType="image/jpeg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comments3.xml" ContentType="application/vnd.openxmlformats-officedocument.spreadsheetml.comments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0" windowWidth="24345" windowHeight="12465" tabRatio="899" firstSheet="11" activeTab="12"/>
  </bookViews>
  <sheets>
    <sheet name="账页格式" sheetId="1" state="veryHidden" r:id="rId1"/>
    <sheet name="数量金额式" sheetId="2" state="veryHidden" r:id="rId2"/>
    <sheet name="zgs" sheetId="3" state="hidden" r:id="rId3"/>
    <sheet name="lgs" sheetId="4" state="hidden" r:id="rId4"/>
    <sheet name="A4打印凭证" sheetId="5" state="hidden" r:id="rId5"/>
    <sheet name="temp" sheetId="44" state="hidden" r:id="rId6"/>
    <sheet name="分13" sheetId="52" state="hidden" r:id="rId7"/>
    <sheet name="A5打印" sheetId="54" state="hidden" r:id="rId8"/>
    <sheet name="A4三张" sheetId="55" state="hidden" r:id="rId9"/>
    <sheet name="120-210" sheetId="56" state="hidden" r:id="rId10"/>
    <sheet name="120-240" sheetId="57" state="hidden" r:id="rId11"/>
    <sheet name="首页" sheetId="41" r:id="rId12"/>
    <sheet name="说明" sheetId="6" r:id="rId13"/>
    <sheet name="系统设置" sheetId="8" r:id="rId14"/>
    <sheet name="记账凭证" sheetId="40" r:id="rId15"/>
    <sheet name="核算项目总账" sheetId="45" r:id="rId16"/>
    <sheet name="核算项目明细账" sheetId="42" r:id="rId17"/>
    <sheet name="核算项目表" sheetId="43" r:id="rId18"/>
    <sheet name="@xjllbgs" sheetId="38" state="hidden" r:id="rId19"/>
    <sheet name="凭证汇总" sheetId="10" r:id="rId20"/>
    <sheet name="总账" sheetId="11" r:id="rId21"/>
    <sheet name="凭证明细" sheetId="12" r:id="rId22"/>
    <sheet name="科目" sheetId="13" r:id="rId23"/>
    <sheet name="xl" sheetId="14" state="hidden" r:id="rId24"/>
    <sheet name="利润表" sheetId="15" r:id="rId25"/>
    <sheet name="资产负债表" sheetId="16" r:id="rId26"/>
    <sheet name="现流" sheetId="17" state="hidden" r:id="rId27"/>
    <sheet name="现金流量表" sheetId="37" r:id="rId28"/>
    <sheet name="科目汇总表" sheetId="18" r:id="rId29"/>
    <sheet name="明细账" sheetId="19" r:id="rId30"/>
    <sheet name="多栏账" sheetId="20" r:id="rId31"/>
    <sheet name="多栏账格式" sheetId="21" state="veryHidden" r:id="rId32"/>
    <sheet name="凭证打" sheetId="22" r:id="rId33"/>
    <sheet name="帐簿打印" sheetId="23" r:id="rId34"/>
    <sheet name="分12" sheetId="25" r:id="rId35"/>
    <sheet name="分11" sheetId="26" r:id="rId36"/>
    <sheet name="分10" sheetId="27" r:id="rId37"/>
    <sheet name="分9" sheetId="28" r:id="rId38"/>
    <sheet name="分8" sheetId="29" r:id="rId39"/>
    <sheet name="分7" sheetId="30" r:id="rId40"/>
    <sheet name="分6" sheetId="31" r:id="rId41"/>
    <sheet name="分5" sheetId="32" r:id="rId42"/>
    <sheet name="分4" sheetId="33" r:id="rId43"/>
    <sheet name="分3" sheetId="34" r:id="rId44"/>
    <sheet name="分2" sheetId="35" r:id="rId45"/>
    <sheet name="分1" sheetId="36" r:id="rId46"/>
    <sheet name="折旧费用分配表" sheetId="46" r:id="rId47"/>
    <sheet name="数据库" sheetId="47" r:id="rId48"/>
    <sheet name="固定资产卡片" sheetId="48" r:id="rId49"/>
    <sheet name="设定" sheetId="49" r:id="rId50"/>
    <sheet name="固定资产折旧计算表" sheetId="50" r:id="rId51"/>
    <sheet name="固定资产查询" sheetId="51" r:id="rId52"/>
    <sheet name="还原用" sheetId="53" r:id="rId53"/>
    <sheet name="Sheet1" sheetId="58" r:id="rId54"/>
  </sheets>
  <functionGroups/>
  <externalReferences>
    <externalReference r:id="rId55"/>
    <externalReference r:id="rId56"/>
    <externalReference r:id="rId57"/>
    <externalReference r:id="rId58"/>
    <externalReference r:id="rId59"/>
  </externalReferences>
  <definedNames>
    <definedName name="__123Graph_A" hidden="1">[1]目次!$C$9:$C$108</definedName>
    <definedName name="__123Graph_Aﾃｽﾄ" localSheetId="9" hidden="1">#REF!</definedName>
    <definedName name="__123Graph_Aﾃｽﾄ" localSheetId="10" hidden="1">#REF!</definedName>
    <definedName name="__123Graph_Aﾃｽﾄ" localSheetId="8" hidden="1">#REF!</definedName>
    <definedName name="__123Graph_Aﾃｽﾄ" localSheetId="7" hidden="1">#REF!</definedName>
    <definedName name="__123Graph_Aﾃｽﾄ" localSheetId="6" hidden="1">#REF!</definedName>
    <definedName name="__123Graph_Aﾃｽﾄ" localSheetId="15" hidden="1">#REF!</definedName>
    <definedName name="__123Graph_Aﾃｽﾄ" hidden="1">#REF!</definedName>
    <definedName name="__123Graph_B" hidden="1">[1]目次!$D$9:$D$108</definedName>
    <definedName name="__123Graph_Bﾃｽﾄ" localSheetId="9" hidden="1">#REF!</definedName>
    <definedName name="__123Graph_Bﾃｽﾄ" localSheetId="10" hidden="1">#REF!</definedName>
    <definedName name="__123Graph_Bﾃｽﾄ" localSheetId="8" hidden="1">#REF!</definedName>
    <definedName name="__123Graph_Bﾃｽﾄ" localSheetId="7" hidden="1">#REF!</definedName>
    <definedName name="__123Graph_Bﾃｽﾄ" localSheetId="6" hidden="1">#REF!</definedName>
    <definedName name="__123Graph_Bﾃｽﾄ" localSheetId="15" hidden="1">#REF!</definedName>
    <definedName name="__123Graph_Bﾃｽﾄ" hidden="1">#REF!</definedName>
    <definedName name="__123Graph_C" hidden="1">[1]目次!$E$9:$E$108</definedName>
    <definedName name="__123Graph_Cﾃｽﾄ" localSheetId="9" hidden="1">#REF!</definedName>
    <definedName name="__123Graph_Cﾃｽﾄ" localSheetId="10" hidden="1">#REF!</definedName>
    <definedName name="__123Graph_Cﾃｽﾄ" localSheetId="8" hidden="1">#REF!</definedName>
    <definedName name="__123Graph_Cﾃｽﾄ" localSheetId="7" hidden="1">#REF!</definedName>
    <definedName name="__123Graph_Cﾃｽﾄ" localSheetId="6" hidden="1">#REF!</definedName>
    <definedName name="__123Graph_Cﾃｽﾄ" localSheetId="15" hidden="1">#REF!</definedName>
    <definedName name="__123Graph_Cﾃｽﾄ" hidden="1">#REF!</definedName>
    <definedName name="__123Graph_D" hidden="1">[1]目次!$F$9:$F$108</definedName>
    <definedName name="__123Graph_Dﾃｽﾄ" localSheetId="9" hidden="1">#REF!</definedName>
    <definedName name="__123Graph_Dﾃｽﾄ" localSheetId="10" hidden="1">#REF!</definedName>
    <definedName name="__123Graph_Dﾃｽﾄ" localSheetId="8" hidden="1">#REF!</definedName>
    <definedName name="__123Graph_Dﾃｽﾄ" localSheetId="7" hidden="1">#REF!</definedName>
    <definedName name="__123Graph_Dﾃｽﾄ" localSheetId="6" hidden="1">#REF!</definedName>
    <definedName name="__123Graph_Dﾃｽﾄ" localSheetId="15" hidden="1">#REF!</definedName>
    <definedName name="__123Graph_Dﾃｽﾄ" hidden="1">#REF!</definedName>
    <definedName name="__123Graph_E" hidden="1">[1]目次!$J$9:$J$108</definedName>
    <definedName name="__123Graph_Eﾃｽﾄ" localSheetId="9" hidden="1">#REF!</definedName>
    <definedName name="__123Graph_Eﾃｽﾄ" localSheetId="10" hidden="1">#REF!</definedName>
    <definedName name="__123Graph_Eﾃｽﾄ" localSheetId="8" hidden="1">#REF!</definedName>
    <definedName name="__123Graph_Eﾃｽﾄ" localSheetId="7" hidden="1">#REF!</definedName>
    <definedName name="__123Graph_Eﾃｽﾄ" localSheetId="6" hidden="1">#REF!</definedName>
    <definedName name="__123Graph_Eﾃｽﾄ" localSheetId="15" hidden="1">#REF!</definedName>
    <definedName name="__123Graph_Eﾃｽﾄ" hidden="1">#REF!</definedName>
    <definedName name="__123Graph_F" hidden="1">[1]目次!$K$9:$K$108</definedName>
    <definedName name="__123Graph_Fﾃｽﾄ" localSheetId="9" hidden="1">#REF!</definedName>
    <definedName name="__123Graph_Fﾃｽﾄ" localSheetId="10" hidden="1">#REF!</definedName>
    <definedName name="__123Graph_Fﾃｽﾄ" localSheetId="8" hidden="1">#REF!</definedName>
    <definedName name="__123Graph_Fﾃｽﾄ" localSheetId="7" hidden="1">#REF!</definedName>
    <definedName name="__123Graph_Fﾃｽﾄ" localSheetId="6" hidden="1">#REF!</definedName>
    <definedName name="__123Graph_Fﾃｽﾄ" localSheetId="15" hidden="1">#REF!</definedName>
    <definedName name="__123Graph_Fﾃｽﾄ" hidden="1">#REF!</definedName>
    <definedName name="__123Graph_X" hidden="1">[1]目次!$B$9:$B$108</definedName>
    <definedName name="__123Graph_Xﾃｽﾄ" localSheetId="9" hidden="1">#REF!</definedName>
    <definedName name="__123Graph_Xﾃｽﾄ" localSheetId="10" hidden="1">#REF!</definedName>
    <definedName name="__123Graph_Xﾃｽﾄ" localSheetId="8" hidden="1">#REF!</definedName>
    <definedName name="__123Graph_Xﾃｽﾄ" localSheetId="7" hidden="1">#REF!</definedName>
    <definedName name="__123Graph_Xﾃｽﾄ" localSheetId="6" hidden="1">#REF!</definedName>
    <definedName name="__123Graph_Xﾃｽﾄ" localSheetId="15" hidden="1">#REF!</definedName>
    <definedName name="__123Graph_Xﾃｽﾄ" hidden="1">#REF!</definedName>
    <definedName name="_Dist_Bin" localSheetId="9" hidden="1">#REF!</definedName>
    <definedName name="_Dist_Bin" localSheetId="10" hidden="1">#REF!</definedName>
    <definedName name="_Dist_Bin" localSheetId="8" hidden="1">#REF!</definedName>
    <definedName name="_Dist_Bin" localSheetId="7" hidden="1">#REF!</definedName>
    <definedName name="_Dist_Bin" localSheetId="6" hidden="1">#REF!</definedName>
    <definedName name="_Dist_Bin" localSheetId="15" hidden="1">#REF!</definedName>
    <definedName name="_Dist_Bin" hidden="1">#REF!</definedName>
    <definedName name="_Fill" localSheetId="9" hidden="1">#REF!</definedName>
    <definedName name="_Fill" localSheetId="10" hidden="1">#REF!</definedName>
    <definedName name="_Fill" localSheetId="8" hidden="1">#REF!</definedName>
    <definedName name="_Fill" localSheetId="7" hidden="1">#REF!</definedName>
    <definedName name="_Fill" localSheetId="6" hidden="1">#REF!</definedName>
    <definedName name="_Fill" localSheetId="15" hidden="1">#REF!</definedName>
    <definedName name="_Fill" hidden="1">#REF!</definedName>
    <definedName name="_xlnm._FilterDatabase" localSheetId="45" hidden="1">分1!$A$1:$S$1</definedName>
    <definedName name="_xlnm._FilterDatabase" localSheetId="36" hidden="1">分10!$A$1:$R$1</definedName>
    <definedName name="_xlnm._FilterDatabase" localSheetId="34" hidden="1">分12!$A$1:$S$1</definedName>
    <definedName name="_xlnm._FilterDatabase" localSheetId="44" hidden="1">分2!$A$1:$S$1</definedName>
    <definedName name="_xlnm._FilterDatabase" localSheetId="43" hidden="1">分3!$A$1</definedName>
    <definedName name="_xlnm._FilterDatabase" localSheetId="42" hidden="1">分4!$A$1:$P$1</definedName>
    <definedName name="_xlnm._FilterDatabase" localSheetId="41" hidden="1">分5!$A$1:$R$1</definedName>
    <definedName name="_xlnm._FilterDatabase" localSheetId="40" hidden="1">分6!$A$1:$R$1</definedName>
    <definedName name="_xlnm._FilterDatabase" localSheetId="39" hidden="1">分7!$A$1:$S$1</definedName>
    <definedName name="_xlnm._FilterDatabase" localSheetId="38" hidden="1">分8!$A$1:$R$1</definedName>
    <definedName name="_xlnm._FilterDatabase" localSheetId="37" hidden="1">分9!$A$1:$Q$1</definedName>
    <definedName name="_xlnm._FilterDatabase" localSheetId="21" hidden="1">凭证明细!#REF!</definedName>
    <definedName name="_xlnm.Print_Area" localSheetId="3">lgs!$A$1:$D$24</definedName>
    <definedName name="_xlnm.Print_Area" localSheetId="2">zgs!$A$1:$H$37</definedName>
    <definedName name="_xlnm.Print_Area" localSheetId="24">利润表!$A$1:$D$25</definedName>
    <definedName name="_xlnm.Print_Area" localSheetId="11">首页!$B$1:$AA$25</definedName>
    <definedName name="_xlnm.Print_Area" localSheetId="27">现金流量表!$A$1:$D$42</definedName>
    <definedName name="_xlnm.Print_Area" localSheetId="25">资产负债表!$A$1:$H$39</definedName>
    <definedName name="UFPrn20070714095127" localSheetId="18">#REF!</definedName>
    <definedName name="七つ道具の区分" localSheetId="9">#REF!</definedName>
    <definedName name="七つ道具の区分" localSheetId="10">#REF!</definedName>
    <definedName name="七つ道具の区分" localSheetId="8">#REF!</definedName>
    <definedName name="七つ道具の区分" localSheetId="7">#REF!</definedName>
    <definedName name="七つ道具の区分" localSheetId="6">#REF!</definedName>
    <definedName name="七つ道具の区分" localSheetId="15">#REF!</definedName>
    <definedName name="七つ道具の区分">#REF!</definedName>
    <definedName name="使用部门" localSheetId="9">[2]设定!$A$2:$A$50</definedName>
    <definedName name="使用部门" localSheetId="10">[2]设定!$A$2:$A$50</definedName>
    <definedName name="使用部门" localSheetId="8">[3]设定!$A$2:$A$50</definedName>
    <definedName name="使用部门" localSheetId="7">[3]设定!$A$2:$A$50</definedName>
    <definedName name="使用部门" localSheetId="6">[4]设定!$A$2:$A$50</definedName>
    <definedName name="使用部门">[5]设定!$A$2:$A$50</definedName>
    <definedName name="使用状况" localSheetId="9">[2]设定!$C$2:$C$50</definedName>
    <definedName name="使用状况" localSheetId="10">[2]设定!$C$2:$C$50</definedName>
    <definedName name="使用状况" localSheetId="8">[3]设定!$C$2:$C$50</definedName>
    <definedName name="使用状况" localSheetId="7">[3]设定!$C$2:$C$50</definedName>
    <definedName name="使用状况" localSheetId="6">[4]设定!$C$2:$C$50</definedName>
    <definedName name="使用状况">[5]设定!$C$2:$C$50</definedName>
    <definedName name="增加方式" localSheetId="9">[2]设定!$E$2:$E$50</definedName>
    <definedName name="增加方式" localSheetId="10">[2]设定!$E$2:$E$50</definedName>
    <definedName name="增加方式" localSheetId="8">[3]设定!$E$2:$E$50</definedName>
    <definedName name="增加方式" localSheetId="7">[3]设定!$E$2:$E$50</definedName>
    <definedName name="增加方式" localSheetId="6">[4]设定!$E$2:$E$50</definedName>
    <definedName name="增加方式">[5]设定!$E$2:$E$50</definedName>
  </definedNames>
  <calcPr calcId="125725" concurrentCalc="0"/>
</workbook>
</file>

<file path=xl/calcChain.xml><?xml version="1.0" encoding="utf-8"?>
<calcChain xmlns="http://schemas.openxmlformats.org/spreadsheetml/2006/main">
  <c r="D38" i="37"/>
  <c r="D37"/>
  <c r="D33"/>
  <c r="D28"/>
  <c r="D27"/>
  <c r="D22"/>
  <c r="D15"/>
  <c r="D14"/>
  <c r="D9"/>
  <c r="C38"/>
  <c r="C37"/>
  <c r="C33"/>
  <c r="C28"/>
  <c r="C27"/>
  <c r="C22"/>
  <c r="C15"/>
  <c r="C14"/>
  <c r="C9"/>
  <c r="I107" i="18"/>
  <c r="H107"/>
  <c r="G107"/>
  <c r="F107"/>
  <c r="E107"/>
  <c r="D107"/>
  <c r="D107" i="53"/>
  <c r="G106"/>
  <c r="F106"/>
  <c r="E106"/>
  <c r="B3"/>
  <c r="D63" i="17"/>
  <c r="D64"/>
  <c r="D67"/>
  <c r="D57"/>
  <c r="D6"/>
  <c r="D7"/>
  <c r="D8"/>
  <c r="D9"/>
  <c r="D10"/>
  <c r="D11"/>
  <c r="D12"/>
  <c r="D13"/>
  <c r="D14"/>
  <c r="D15"/>
  <c r="D17"/>
  <c r="D21"/>
  <c r="D22"/>
  <c r="D25"/>
  <c r="D26"/>
  <c r="D28"/>
  <c r="D31"/>
  <c r="D32"/>
  <c r="D35"/>
  <c r="D36"/>
  <c r="D37"/>
  <c r="D38"/>
  <c r="D34"/>
  <c r="D33"/>
  <c r="D30"/>
  <c r="D29"/>
  <c r="D24"/>
  <c r="D23"/>
  <c r="D20"/>
  <c r="D19"/>
  <c r="D18"/>
  <c r="D107" i="40"/>
  <c r="G106"/>
  <c r="F106"/>
  <c r="E106"/>
  <c r="B3"/>
</calcChain>
</file>

<file path=xl/comments1.xml><?xml version="1.0" encoding="utf-8"?>
<comments xmlns="http://schemas.openxmlformats.org/spreadsheetml/2006/main">
  <authors>
    <author>Administrator</author>
  </authors>
  <commentList>
    <comment ref="E3" authorId="0">
      <text>
        <r>
          <rPr>
            <sz val="9"/>
            <rFont val="宋体"/>
            <family val="3"/>
            <charset val="134"/>
          </rPr>
          <t xml:space="preserve">日期选择：
双击日期，弹出对应的窗口，选择要录入的日期，然后就可以录入凭证了。
如果想录入下月的凭证选择下月的日期，然后点击右侧“刷新”按钮，凭证号自动跳转为1号，然后就可以录入下月的凭证了
</t>
        </r>
      </text>
    </comment>
    <comment ref="I3" authorId="0">
      <text>
        <r>
          <rPr>
            <sz val="9"/>
            <rFont val="宋体"/>
            <family val="3"/>
            <charset val="134"/>
          </rPr>
          <t>凭证查询：
1，如果需要查看上一张或下一张凭证，直接点击右侧功能按钮就可以了。
2，如果要精确查找，直接选中凭证号，输入要查找的凭证号码，点击“查询单据”按钮，即可查看对应的凭证。</t>
        </r>
      </text>
    </comment>
    <comment ref="B5" authorId="0">
      <text>
        <r>
          <rPr>
            <sz val="9"/>
            <rFont val="宋体"/>
            <family val="3"/>
            <charset val="134"/>
          </rPr>
          <t xml:space="preserve">摘要录入方法：
1，可以双击下面空白单元格，弹出预设摘要，双击选择即可。
2，直接选中要输入的单元格，然后录入内容即可。
3,CTRL+D为复制上一单元格的内容
</t>
        </r>
      </text>
    </comment>
    <comment ref="C5" authorId="0">
      <text>
        <r>
          <rPr>
            <sz val="9"/>
            <rFont val="宋体"/>
            <family val="3"/>
            <charset val="134"/>
          </rPr>
          <t xml:space="preserve">科目代码录入方法：双击下面单元格，弹出科目选择对话框，然后选择相应科目，双击选择自动生成科目代码，科目名称（注意：不可以手动录入科目代码和科目名称）
</t>
        </r>
      </text>
    </comment>
    <comment ref="D5" authorId="0">
      <text>
        <r>
          <rPr>
            <sz val="9"/>
            <rFont val="宋体"/>
            <family val="3"/>
            <charset val="134"/>
          </rPr>
          <t xml:space="preserve">不需要录入，选择科目代码，自动生成
</t>
        </r>
      </text>
    </comment>
    <comment ref="E5" authorId="0">
      <text>
        <r>
          <rPr>
            <sz val="9"/>
            <rFont val="宋体"/>
            <family val="3"/>
            <charset val="134"/>
          </rPr>
          <t xml:space="preserve">科目为“数量金额式”需要录入数量的，可以选择对应的科目然后录入数量就可以了。如果不需要可以忽略
</t>
        </r>
      </text>
    </comment>
    <comment ref="H5" authorId="0">
      <text>
        <r>
          <rPr>
            <sz val="9"/>
            <rFont val="宋体"/>
            <family val="3"/>
            <charset val="134"/>
          </rPr>
          <t>涉及到现金流的科目，需要双击选择，弹出对应 的窗体，选择相应的现金流代码，自动生成现金流项目，（注意：如果录完凭证，生成科目余额表时提示您“现金流量不平衡”说明您没有录入对应的现金流代码，或者是少录了，如果需要现金流量表，请补录，如果不需要的话可以不录）</t>
        </r>
      </text>
    </comment>
    <comment ref="I5" authorId="0">
      <text>
        <r>
          <rPr>
            <sz val="9"/>
            <rFont val="宋体"/>
            <family val="3"/>
            <charset val="134"/>
          </rPr>
          <t>现金流项目不需要录入，选择好现金流量代码后自动生成。</t>
        </r>
      </text>
    </comment>
    <comment ref="J5" authorId="0">
      <text>
        <r>
          <rPr>
            <sz val="9"/>
            <rFont val="宋体"/>
            <family val="3"/>
            <charset val="134"/>
          </rPr>
          <t xml:space="preserve">核算项目不需要录入，设置好核算的科目后，选择科目代码，自动生成。
</t>
        </r>
      </text>
    </comment>
    <comment ref="K5" authorId="0">
      <text>
        <r>
          <rPr>
            <sz val="9"/>
            <rFont val="宋体"/>
            <family val="3"/>
            <charset val="134"/>
          </rPr>
          <t xml:space="preserve">设置好要核算的项目后，选科目代码，双击这里选择对应的项目就可以了
</t>
        </r>
      </text>
    </comment>
    <comment ref="C15" authorId="0">
      <text>
        <r>
          <rPr>
            <sz val="9"/>
            <rFont val="宋体"/>
            <family val="3"/>
            <charset val="134"/>
          </rPr>
          <t xml:space="preserve">1，做凭证过程中如果遇到行数不够直接双击击这里，选择要录入的科目，行数会自动增加，然后录下一个科目代码。
2，如果添加错误的科目代码，可以重新双击选择，如果不需要，需要删除的话，操作步骤为：选择需要删除的内容-右击-点击“清除内容”即可。
3，以上内容都知道后，可以右击选择此单元格，选择“删除批注”即可
</t>
        </r>
      </text>
    </comment>
    <comment ref="E106" authorId="0">
      <text>
        <r>
          <rPr>
            <sz val="9"/>
            <rFont val="宋体"/>
            <family val="3"/>
            <charset val="134"/>
          </rPr>
          <t>此处自动生成，不可以修改，否则无法统计总数量。</t>
        </r>
      </text>
    </comment>
    <comment ref="F106" authorId="0">
      <text>
        <r>
          <rPr>
            <sz val="9"/>
            <rFont val="宋体"/>
            <family val="3"/>
            <charset val="134"/>
          </rPr>
          <t xml:space="preserve">此处自动生成，不可以修改，否则无法统计总金额。
</t>
        </r>
      </text>
    </comment>
    <comment ref="G106" authorId="0">
      <text>
        <r>
          <rPr>
            <sz val="9"/>
            <rFont val="宋体"/>
            <family val="3"/>
            <charset val="134"/>
          </rPr>
          <t xml:space="preserve">此处自动生成，不可以修改，否则无法统计总金额。
</t>
        </r>
      </text>
    </comment>
    <comment ref="C107" authorId="0">
      <text>
        <r>
          <rPr>
            <sz val="9"/>
            <rFont val="宋体"/>
            <family val="3"/>
            <charset val="134"/>
          </rPr>
          <t xml:space="preserve">修改方式：选中此单元格，输入想要的修改的名字，输入完成后点击回车键，然后点击表格软件的保存按钮。完成修改！！
</t>
        </r>
      </text>
    </comment>
    <comment ref="G107" authorId="0">
      <text>
        <r>
          <rPr>
            <sz val="9"/>
            <rFont val="宋体"/>
            <family val="3"/>
            <charset val="134"/>
          </rPr>
          <t xml:space="preserve">此处制表人修改方法：登录的账户名为此处显示的名字，如果向显示本人名字，请进行操作员更换设置，
步骤：首页-操作员设置-更改成自己的名字---点刷新按钮
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N183" authorId="0">
      <text>
        <r>
          <rPr>
            <sz val="14"/>
            <rFont val="宋体"/>
            <family val="3"/>
            <charset val="134"/>
          </rPr>
          <t xml:space="preserve">新增加损益类科目，要添加结转标志“1”，否则自动结账后无法结转。
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E3" authorId="0">
      <text>
        <r>
          <rPr>
            <sz val="9"/>
            <rFont val="宋体"/>
            <family val="3"/>
            <charset val="134"/>
          </rPr>
          <t xml:space="preserve">日期选择：
双击日期，弹出对应的窗口，选择要录入的日期，然后就可以录入凭证了。
如果想录入下月的凭证选择下月的日期，然后点击右侧“刷新”按钮，凭证号自动跳转为1号，然后就可以录入下月的凭证了
</t>
        </r>
      </text>
    </comment>
    <comment ref="I3" authorId="0">
      <text>
        <r>
          <rPr>
            <sz val="9"/>
            <rFont val="宋体"/>
            <family val="3"/>
            <charset val="134"/>
          </rPr>
          <t>凭证查询：
1，如果需要查看上一张或下一张凭证，直接点击右侧功能按钮就可以了。
2，如果要精确查找，直接选中凭证号，输入要查找的凭证号码，点击“查询单据”按钮，即可查看对应的凭证。</t>
        </r>
      </text>
    </comment>
    <comment ref="B5" authorId="0">
      <text>
        <r>
          <rPr>
            <sz val="9"/>
            <rFont val="宋体"/>
            <family val="3"/>
            <charset val="134"/>
          </rPr>
          <t xml:space="preserve">摘要录入方法：
1，可以双击下面空白单元格，弹出预设摘要，双击选择即可。
2，直接选中要输入的单元格，然后录入内容即可。
3,CTRL+D为复制上一单元格的内容
</t>
        </r>
      </text>
    </comment>
    <comment ref="C5" authorId="0">
      <text>
        <r>
          <rPr>
            <sz val="9"/>
            <rFont val="宋体"/>
            <family val="3"/>
            <charset val="134"/>
          </rPr>
          <t xml:space="preserve">科目代码录入方法：双击下面单元格，弹出科目选择对话框，然后选择相应科目，双击选择自动生成科目代码，科目名称（注意：不可以手动录入科目代码和科目名称）
</t>
        </r>
      </text>
    </comment>
    <comment ref="D5" authorId="0">
      <text>
        <r>
          <rPr>
            <sz val="9"/>
            <rFont val="宋体"/>
            <family val="3"/>
            <charset val="134"/>
          </rPr>
          <t xml:space="preserve">不需要录入，选择科目代码，自动生成
</t>
        </r>
      </text>
    </comment>
    <comment ref="E5" authorId="0">
      <text>
        <r>
          <rPr>
            <sz val="9"/>
            <rFont val="宋体"/>
            <family val="3"/>
            <charset val="134"/>
          </rPr>
          <t xml:space="preserve">科目为“数量金额式”需要录入数量的，可以选择对应的科目然后录入数量就可以了。如果不需要可以忽略
</t>
        </r>
      </text>
    </comment>
    <comment ref="H5" authorId="0">
      <text>
        <r>
          <rPr>
            <sz val="9"/>
            <rFont val="宋体"/>
            <family val="3"/>
            <charset val="134"/>
          </rPr>
          <t>涉及到现金流的科目，需要双击选择，弹出对应 的窗体，选择相应的现金流代码，自动生成现金流项目，（注意：如果录完凭证，生成科目余额表时提示您“现金流量不平衡”说明您没有录入对应的现金流代码，或者是少录了，如果需要现金流量表，请补录，如果不需要的话可以不录）</t>
        </r>
      </text>
    </comment>
    <comment ref="I5" authorId="0">
      <text>
        <r>
          <rPr>
            <sz val="9"/>
            <rFont val="宋体"/>
            <family val="3"/>
            <charset val="134"/>
          </rPr>
          <t>现金流项目不需要录入，选择好现金流量代码后自动生成。</t>
        </r>
      </text>
    </comment>
    <comment ref="J5" authorId="0">
      <text>
        <r>
          <rPr>
            <sz val="9"/>
            <rFont val="宋体"/>
            <family val="3"/>
            <charset val="134"/>
          </rPr>
          <t xml:space="preserve">核算项目不需要录入，设置好核算的科目后，选择科目代码，自动生成。
</t>
        </r>
      </text>
    </comment>
    <comment ref="K5" authorId="0">
      <text>
        <r>
          <rPr>
            <sz val="9"/>
            <rFont val="宋体"/>
            <family val="3"/>
            <charset val="134"/>
          </rPr>
          <t xml:space="preserve">设置好要核算的项目后，选科目代码，双击这里选择对应的项目就可以了
</t>
        </r>
      </text>
    </comment>
    <comment ref="C15" authorId="0">
      <text>
        <r>
          <rPr>
            <sz val="9"/>
            <rFont val="宋体"/>
            <family val="3"/>
            <charset val="134"/>
          </rPr>
          <t xml:space="preserve">1，做凭证过程中如果遇到行数不够直接双击击这里，选择要录入的科目，行数会自动增加，然后录下一个科目代码。
2，如果添加错误的科目代码，可以重新双击选择，如果不需要，需要删除的话，操作步骤为：选择需要删除的内容-右击-点击“清除内容”即可。
3，以上内容都知道后，可以右击选择此单元格，选择“删除批注”即可
</t>
        </r>
      </text>
    </comment>
    <comment ref="E106" authorId="0">
      <text>
        <r>
          <rPr>
            <sz val="9"/>
            <rFont val="宋体"/>
            <family val="3"/>
            <charset val="134"/>
          </rPr>
          <t>此处自动生成，不可以修改，否则无法统计总数量。</t>
        </r>
      </text>
    </comment>
    <comment ref="F106" authorId="0">
      <text>
        <r>
          <rPr>
            <sz val="9"/>
            <rFont val="宋体"/>
            <family val="3"/>
            <charset val="134"/>
          </rPr>
          <t xml:space="preserve">此处自动生成，不可以修改，否则无法统计总金额。
</t>
        </r>
      </text>
    </comment>
    <comment ref="G106" authorId="0">
      <text>
        <r>
          <rPr>
            <sz val="9"/>
            <rFont val="宋体"/>
            <family val="3"/>
            <charset val="134"/>
          </rPr>
          <t xml:space="preserve">此处自动生成，不可以修改，否则无法统计总金额。
</t>
        </r>
      </text>
    </comment>
    <comment ref="C107" authorId="0">
      <text>
        <r>
          <rPr>
            <sz val="9"/>
            <rFont val="宋体"/>
            <family val="3"/>
            <charset val="134"/>
          </rPr>
          <t xml:space="preserve">修改方式：选中此单元格，输入想要的修改的名字，输入完成后点击回车键，然后点击表格软件的保存按钮。完成修改！！
</t>
        </r>
      </text>
    </comment>
    <comment ref="G107" authorId="0">
      <text>
        <r>
          <rPr>
            <sz val="9"/>
            <rFont val="宋体"/>
            <family val="3"/>
            <charset val="134"/>
          </rPr>
          <t xml:space="preserve">此处制表人修改方法：登录的账户名为此处显示的名字，如果向显示本人名字，请进行操作员更换设置，
步骤：首页-操作员设置-更改成自己的名字就可以了
</t>
        </r>
      </text>
    </comment>
  </commentList>
</comments>
</file>

<file path=xl/sharedStrings.xml><?xml version="1.0" encoding="utf-8"?>
<sst xmlns="http://schemas.openxmlformats.org/spreadsheetml/2006/main" count="3174" uniqueCount="1541">
  <si>
    <t>外埠存款明细账</t>
  </si>
  <si>
    <t>月份：2020.1-2020.1</t>
  </si>
  <si>
    <t>明细科目：101201</t>
  </si>
  <si>
    <t>总帐科目：1012  其他货币资金</t>
  </si>
  <si>
    <t>单位：元</t>
  </si>
  <si>
    <t>2020年</t>
  </si>
  <si>
    <t>凭证序号</t>
  </si>
  <si>
    <t>摘要</t>
  </si>
  <si>
    <t>借方</t>
  </si>
  <si>
    <t>贷方</t>
  </si>
  <si>
    <r>
      <rPr>
        <sz val="10"/>
        <rFont val="宋体"/>
        <family val="3"/>
        <charset val="134"/>
      </rPr>
      <t>方</t>
    </r>
    <r>
      <rPr>
        <sz val="10"/>
        <rFont val="Times New Roman"/>
        <family val="1"/>
      </rPr>
      <t xml:space="preserve"> </t>
    </r>
    <r>
      <rPr>
        <sz val="10"/>
        <rFont val="宋体"/>
        <family val="3"/>
        <charset val="134"/>
      </rPr>
      <t>向</t>
    </r>
  </si>
  <si>
    <t>余额</t>
  </si>
  <si>
    <t>月</t>
  </si>
  <si>
    <t>日</t>
  </si>
  <si>
    <t>核算单位：惊鸿财务</t>
  </si>
  <si>
    <t>打印日期：2020.2.12</t>
  </si>
  <si>
    <t>原材料明细账</t>
  </si>
  <si>
    <t>月份：2019.1-2019.1</t>
  </si>
  <si>
    <t>明细科目：1403</t>
  </si>
  <si>
    <t>总帐科目：1403  原材料</t>
  </si>
  <si>
    <t>数量单位：</t>
  </si>
  <si>
    <t>金额单位：元</t>
  </si>
  <si>
    <t>2019年</t>
  </si>
  <si>
    <t>数量</t>
  </si>
  <si>
    <t>单价</t>
  </si>
  <si>
    <t>金额</t>
  </si>
  <si>
    <t>核算单位：创美财务</t>
  </si>
  <si>
    <t>打印日期：2019.6.28</t>
  </si>
  <si>
    <t>资 产 负 债 表</t>
  </si>
  <si>
    <t>会企01表</t>
  </si>
  <si>
    <t>编制单位：</t>
  </si>
  <si>
    <t>资  产</t>
  </si>
  <si>
    <t>行次</t>
  </si>
  <si>
    <t>年初数</t>
  </si>
  <si>
    <t>期末数</t>
  </si>
  <si>
    <t>负债和所有者权益(或股东权益)</t>
  </si>
  <si>
    <t>流动资产：</t>
  </si>
  <si>
    <t>流动负债：</t>
  </si>
  <si>
    <t xml:space="preserve">  货币资金</t>
  </si>
  <si>
    <t>ncs(1001,0,1,0)+ncs(1002,0,1,0)+ncs(1012,0,1,0)</t>
  </si>
  <si>
    <t>qms(1001,0,1,0)+qms(1002,0,1,0)+qms(1012,0,1,0)</t>
  </si>
  <si>
    <t xml:space="preserve">  短期借款</t>
  </si>
  <si>
    <t>ncs(2001,0,-1,0)</t>
  </si>
  <si>
    <t>qms(2001,0,-1,0)</t>
  </si>
  <si>
    <t xml:space="preserve">  交易性金融资产</t>
  </si>
  <si>
    <t>ncs(1101,0,1,0)</t>
  </si>
  <si>
    <t>qms(1101,0,1,0)</t>
  </si>
  <si>
    <t xml:space="preserve">  交易金融负债</t>
  </si>
  <si>
    <t>ncs(2101,0,-1,0)</t>
  </si>
  <si>
    <t>qms(2101,0,-1,0)</t>
  </si>
  <si>
    <t xml:space="preserve">  应收票据</t>
  </si>
  <si>
    <t>ncs(1121,0,1,0)</t>
  </si>
  <si>
    <t>qms(1121,0,1,0)</t>
  </si>
  <si>
    <t xml:space="preserve">  应付票据</t>
  </si>
  <si>
    <t>ncs(2201,0,-1,0)</t>
  </si>
  <si>
    <t>qms(2201,0,-1,0)</t>
  </si>
  <si>
    <t xml:space="preserve">  应收账款</t>
  </si>
  <si>
    <t>ncs(1122,0,1,0)+ncs(1231,0,1,0)</t>
  </si>
  <si>
    <t>qms(1122,0,1,0)+qms(1231,0,1,0)</t>
  </si>
  <si>
    <t xml:space="preserve">  应付账款</t>
  </si>
  <si>
    <t>ncs(2202,0,-1,0)</t>
  </si>
  <si>
    <t>qms(2202,0,-1,0)</t>
  </si>
  <si>
    <t xml:space="preserve">  预付账款</t>
  </si>
  <si>
    <t>ncs(1123,0,1,0)</t>
  </si>
  <si>
    <t>qms(1123,0,1,0)</t>
  </si>
  <si>
    <t xml:space="preserve">  预收账款</t>
  </si>
  <si>
    <t>ncs(2203,0,-1,0)</t>
  </si>
  <si>
    <t>qms(2203,0,-1,0)</t>
  </si>
  <si>
    <t>d10</t>
  </si>
  <si>
    <t xml:space="preserve">  应收利息</t>
  </si>
  <si>
    <t>ncs(1132,0,1,0)</t>
  </si>
  <si>
    <t>qms(1132,0,1,0)</t>
  </si>
  <si>
    <t xml:space="preserve">  应付职工薪酬</t>
  </si>
  <si>
    <t>ncs(2211,0,-1,0)</t>
  </si>
  <si>
    <t>qms(2211,0,-1,0)</t>
  </si>
  <si>
    <t xml:space="preserve">  应收股利</t>
  </si>
  <si>
    <t>ncs(1131,0,1,0)</t>
  </si>
  <si>
    <t>qms(1131,0,1,0)</t>
  </si>
  <si>
    <t xml:space="preserve">  应交税费</t>
  </si>
  <si>
    <t>ncs(2221,0,-1,0)</t>
  </si>
  <si>
    <t>qms(2221,0,-1,0)</t>
  </si>
  <si>
    <t xml:space="preserve">  其他应收款</t>
  </si>
  <si>
    <t>ncs(1221,0,1,0)</t>
  </si>
  <si>
    <t>qms(1221,0,1,0)</t>
  </si>
  <si>
    <t xml:space="preserve">  应付利息</t>
  </si>
  <si>
    <t>ncs(2231,0,-1,0)</t>
  </si>
  <si>
    <t>qms(2231,0,-1,0)</t>
  </si>
  <si>
    <t xml:space="preserve">  存货</t>
  </si>
  <si>
    <t>ncs(1401,0,1,0)+ncs(1402,0,1,0)+ncs(1403,0,1,0)+ncs(1404,0,1,0)+ncs(1405,0,1,0)+ncs(1406,0,1,0)+ncs(1407,0,1,0)+ncs(1408,0,1,0)+ncs(1411,0,1,0)+ncs(1421,0,1,0)+ncs(1471,0,1,0)+ncs(5001,0,1,0)+ncs(5101,0,1,0)+ncs(5201,0,1,0)+if(ncs(5401,0,1,0)+ncs(5402,0,1,0)&gt;0,ncs(5401,0,1,0)+ncs(5402,0,1,0),0)</t>
  </si>
  <si>
    <t>qms(1401,0,1,0)+qms(1402,0,1,0)+qms(1403,0,1,0)+qms(1404,0,1,0)+qms(1405,0,1,0)+qms(1406,0,1,0)+qms(1407,0,1,0)+qms(1408,0,1,0)+qms(1411,0,1,0)+qms(1421,0,1,0)+qms(1471,0,1,0)+qms(5001,0,1,0)+qms(5101,0,1,0)+qms(5201,0,1,0)+if(qms(5401,0,1,0)+qms(5402,0,1,0)&gt;0,qms(5401,0,1,0)+qms(5402,0,1,0),0)</t>
  </si>
  <si>
    <t xml:space="preserve">  应付股利</t>
  </si>
  <si>
    <t>ncs(2232,0,-1,0)</t>
  </si>
  <si>
    <t>qms(2232,0,-1,0)</t>
  </si>
  <si>
    <t xml:space="preserve">   其中：消耗性生物资产</t>
  </si>
  <si>
    <t>ncs(1421,0,1,0)</t>
  </si>
  <si>
    <t>qms(1421,0,1,0)</t>
  </si>
  <si>
    <t xml:space="preserve">  其他应付款</t>
  </si>
  <si>
    <t>ncs(2241,0,-1,0)</t>
  </si>
  <si>
    <t>qms(2241,0,-1,0)</t>
  </si>
  <si>
    <t xml:space="preserve">  一年内到期的非流动资产</t>
  </si>
  <si>
    <t xml:space="preserve">  一年内到期的非流动负债</t>
  </si>
  <si>
    <t xml:space="preserve">  其他流动资产</t>
  </si>
  <si>
    <t xml:space="preserve">  其他流动负债</t>
  </si>
  <si>
    <t>流动资产合计：</t>
  </si>
  <si>
    <t>(sum(C6:C17)-C15)</t>
  </si>
  <si>
    <t>(SUM(D6:D17)-D15)</t>
  </si>
  <si>
    <t>流动负债合计：</t>
  </si>
  <si>
    <t>(SUM(G6:G17))</t>
  </si>
  <si>
    <t>(SUM(H6:H17))</t>
  </si>
  <si>
    <t>非流动资产</t>
  </si>
  <si>
    <t xml:space="preserve">  可供出售金融资产</t>
  </si>
  <si>
    <t>ncs(1503,0,1,0)</t>
  </si>
  <si>
    <t>qms(1503,0,1,0)</t>
  </si>
  <si>
    <t xml:space="preserve">  长期借款</t>
  </si>
  <si>
    <t>ncs(2501,0,-1,0)</t>
  </si>
  <si>
    <t>qms(2501,0,-1,0)</t>
  </si>
  <si>
    <t xml:space="preserve">  持有至到期投资</t>
  </si>
  <si>
    <t>ncs(1501,0,1,0)+ncs(1502,0,1,0)</t>
  </si>
  <si>
    <t>qms(1501,0,1,0)+qms(1502,0,1,0)</t>
  </si>
  <si>
    <t xml:space="preserve">  应付债券</t>
  </si>
  <si>
    <t>ncs(2502,0,-1,0)</t>
  </si>
  <si>
    <t>qms(2502,0,-1,0)</t>
  </si>
  <si>
    <t xml:space="preserve">  长期应收款</t>
  </si>
  <si>
    <t>ncs(1531,0,1,0)+ncs(1532,0,1,0)</t>
  </si>
  <si>
    <t>qms(1531,0,1,0)+qms(1532,0,1,0)</t>
  </si>
  <si>
    <t xml:space="preserve">  长期应付款</t>
  </si>
  <si>
    <t>ncs(2701,0,-1,0)+ncs(2702,0,-1,0)</t>
  </si>
  <si>
    <t>qms(2701,0,-1,0)+qms(2702,0,-1,0)</t>
  </si>
  <si>
    <t xml:space="preserve">  长期股权投资</t>
  </si>
  <si>
    <t>ncs(1511,0,1,0)+ncs(1512,0,1,0)</t>
  </si>
  <si>
    <t>qms(1511,0,1,0)+qms(1512,0,1,0)</t>
  </si>
  <si>
    <t xml:space="preserve">  专项应付款</t>
  </si>
  <si>
    <t>ncs(2711,0,-1,0)</t>
  </si>
  <si>
    <t>qms(2711,0,-1,0)</t>
  </si>
  <si>
    <t xml:space="preserve">  投资性房地产</t>
  </si>
  <si>
    <t>ncs(1521,0,1,0)</t>
  </si>
  <si>
    <t>qms(1521,0,1,0)</t>
  </si>
  <si>
    <t xml:space="preserve">  预计负债</t>
  </si>
  <si>
    <t>ncs(2801,0,-1,0)</t>
  </si>
  <si>
    <t>qms(2801,0,-1,0)</t>
  </si>
  <si>
    <t xml:space="preserve">  固定资产</t>
  </si>
  <si>
    <t>ncs(1601,0,1,0)+ncs(1602,0,1,0)+ncs(1603,0,1,0)</t>
  </si>
  <si>
    <t>qms(1601,0,1,0)+qms(1602,0,1,0)+qms(1603,0,1,0)</t>
  </si>
  <si>
    <t xml:space="preserve">  递延所得税负债</t>
  </si>
  <si>
    <t>ncs(2901,0,-1,0)</t>
  </si>
  <si>
    <t>qms(2901,0,-1,0)</t>
  </si>
  <si>
    <t xml:space="preserve">  在建工程</t>
  </si>
  <si>
    <t>ncs(1604,0,1,0)</t>
  </si>
  <si>
    <t>qms(1604,0,1,0)</t>
  </si>
  <si>
    <t xml:space="preserve">  其他非流动负债</t>
  </si>
  <si>
    <t>ncs(2401,0,-1,0)</t>
  </si>
  <si>
    <t>qms(2401,0,-1,0)</t>
  </si>
  <si>
    <t xml:space="preserve">  工程物资</t>
  </si>
  <si>
    <t>ncs(1605,0,1,0)</t>
  </si>
  <si>
    <t>qms(1605,0,1,0)</t>
  </si>
  <si>
    <t xml:space="preserve">  非流动负债合计</t>
  </si>
  <si>
    <t>(SUM(G20:G26))</t>
  </si>
  <si>
    <t>(SUM(H20:H26))</t>
  </si>
  <si>
    <t xml:space="preserve">  固定资产清理</t>
  </si>
  <si>
    <t>ncs(1606,0,1,0)</t>
  </si>
  <si>
    <t>qms(1606,0,1,0)</t>
  </si>
  <si>
    <t>负债合计：</t>
  </si>
  <si>
    <t>(G18)+(G27)</t>
  </si>
  <si>
    <t>(H18)+(H27)</t>
  </si>
  <si>
    <t xml:space="preserve">  生产性生物资产</t>
  </si>
  <si>
    <t>ncs(1621,0,1,0)+ncs(1622,0,1,0)+ncs(1623,0,0,0)</t>
  </si>
  <si>
    <t>qms(1621,0,1,0)+qms(1622,0,1,0)+qms(1623,0,1,0)</t>
  </si>
  <si>
    <t xml:space="preserve">  油气资产</t>
  </si>
  <si>
    <t>ncs(1631,0,1,0)+ncs(1632,0,1,0)</t>
  </si>
  <si>
    <t>qms(1631,0,1,0)+qms(1632,0,1,0)</t>
  </si>
  <si>
    <t>所有者权益(或股东权益)：</t>
  </si>
  <si>
    <t xml:space="preserve">  无形资产</t>
  </si>
  <si>
    <t>ncs(1701,0,1,0)+ncs(1702,0,1,0)+ncs(1703,0,1,0)</t>
  </si>
  <si>
    <t>qms(1701,0,1,0)+qms(1702,0,1,0)+qms(1703,0,1,0)</t>
  </si>
  <si>
    <t xml:space="preserve">  实收资本（或股本）</t>
  </si>
  <si>
    <t>ncs(4001,0,-1,0)</t>
  </si>
  <si>
    <t>qms(4001,0,-1,0)</t>
  </si>
  <si>
    <t xml:space="preserve">  开发支出</t>
  </si>
  <si>
    <t>ncs(5301,0,1,0)</t>
  </si>
  <si>
    <t>qms(5301,0,1,0)</t>
  </si>
  <si>
    <t xml:space="preserve">  资本公积</t>
  </si>
  <si>
    <t>ncs(4002,0,-1,0)</t>
  </si>
  <si>
    <t>qms(4002,0,-1,0)</t>
  </si>
  <si>
    <t xml:space="preserve">  商誉</t>
  </si>
  <si>
    <t>ncs(1711,0,1,0)</t>
  </si>
  <si>
    <t>qms(1711,0,1,0)</t>
  </si>
  <si>
    <t xml:space="preserve">  减：库存股</t>
  </si>
  <si>
    <t>ncs(4201,0,1,0)</t>
  </si>
  <si>
    <t>qms(4201,0,1,0)</t>
  </si>
  <si>
    <t xml:space="preserve">  长期待摊费用</t>
  </si>
  <si>
    <t>ncs(1801,0,1,0)</t>
  </si>
  <si>
    <t>qms(1801,0,1,0)</t>
  </si>
  <si>
    <t xml:space="preserve">  盈余公积</t>
  </si>
  <si>
    <t>ncs(4101,0,-1,0)</t>
  </si>
  <si>
    <t>qms(4101,0,-1,0)</t>
  </si>
  <si>
    <t xml:space="preserve">  递延所得税资产</t>
  </si>
  <si>
    <t>ncs(1811,0,1,0)</t>
  </si>
  <si>
    <t>qms(1811,0,1,0)</t>
  </si>
  <si>
    <t xml:space="preserve">  未分配利润</t>
  </si>
  <si>
    <t>ncs(4103,0,-1,0)+ncs(4104,0,-1,0)+ncs(6001,0,-1,0)+ncs(6041,0,-1,0)+ncs(6051,0,-1,0)+ncs(6101,0,-1,0)+ncs(6111,0,-1,0)+ncs(6301,0,-1,0)+ncs(6401,0,-1,0)+ncs(6402,0,-1,0)+ncs(6403,0,-1,0)+ncs(6601,0,-1,0)+ncs(6602,0,-1,0)+ncs(6603,0,-1,0)+ncs(6604,0,-1,0)+ncs(6701,0,-1,0)+ncs(6711,0,-1,0)+ncs(6801,0,-1,0)+ncs(6901,0,-1,0)</t>
  </si>
  <si>
    <t>qms(4103,0,-1,0)+qms(4104,0,-1,0)+qms(6001,0,-1,0)+qms(6041,0,-1,0)+qms(6051,0,-1,0)+qms(6101,0,-1,0)+qms(6111,0,-1,0)+qms(6301,0,-1,0)+qms(6401,0,-1,0)+qms(6402,0,-1,0)+qms(6403,0,-1,0)+qms(6601,0,-1,0)+qms(6602,0,-1,0)+qms(6603,0,-1,0)+qms(6604,0,-1,0)+qms(6701,0,-1,0)+qms(6711,0,-1,0)+qms(6801,0,-1,0)+qms(6901,0,-1,0)</t>
  </si>
  <si>
    <t xml:space="preserve">  其他费流动资产</t>
  </si>
  <si>
    <t>ncs(1901,0,1,0)</t>
  </si>
  <si>
    <t>qms(1901,0,1,0)</t>
  </si>
  <si>
    <t>所有者权益(股东权益)合计</t>
  </si>
  <si>
    <t>(G31)+(G32)-(G33)+(G34)+(G35)</t>
  </si>
  <si>
    <t>(H31)+(H32)-(H33)+(H34)+(H35)</t>
  </si>
  <si>
    <t>非流动资产合计：</t>
  </si>
  <si>
    <t>(SUM(C20:C36))</t>
  </si>
  <si>
    <t>(SUM(D20:D36))</t>
  </si>
  <si>
    <t>资产总计：</t>
  </si>
  <si>
    <t>(C18)+(C37)</t>
  </si>
  <si>
    <t>(D18)+(D37)</t>
  </si>
  <si>
    <t>负债及权益(股东权益)合计：</t>
  </si>
  <si>
    <t>(G28)+(G36)</t>
  </si>
  <si>
    <t>(H28)+(H36)</t>
  </si>
  <si>
    <t>利   润   表</t>
  </si>
  <si>
    <t>会企02表</t>
  </si>
  <si>
    <t>项        目</t>
  </si>
  <si>
    <t>本月数</t>
  </si>
  <si>
    <t>本年累计数</t>
  </si>
  <si>
    <t>一.营业务收入</t>
  </si>
  <si>
    <t>je(6001,0,0,1)+je(6041,0,0,1)+je(6051,0,0,1)</t>
  </si>
  <si>
    <t>qms(6001,0,-1,1)+qms(6041,0,-1,1)+qms(6051,0,-1,1)</t>
  </si>
  <si>
    <t xml:space="preserve">  减：营业成本</t>
  </si>
  <si>
    <t>je(6401,0,0,1)+je(6402,0,0,1)</t>
  </si>
  <si>
    <t>qms(6401,0,0,1)+qms(6402,0,0,1)</t>
  </si>
  <si>
    <t xml:space="preserve">      营业税金及附加</t>
  </si>
  <si>
    <t>je(6403,0,0,1)</t>
  </si>
  <si>
    <t>qms(6403,0,0,1)</t>
  </si>
  <si>
    <t xml:space="preserve">      销售费用</t>
  </si>
  <si>
    <t>je(6601,0,0,1)</t>
  </si>
  <si>
    <t>qms(6601,0,0,1)</t>
  </si>
  <si>
    <t xml:space="preserve">      管理费用</t>
  </si>
  <si>
    <t>je(6602,0,0,1)</t>
  </si>
  <si>
    <t>qms(6602,0,0,1)</t>
  </si>
  <si>
    <t xml:space="preserve">      财务费用</t>
  </si>
  <si>
    <t>je(6603,0,0,1)</t>
  </si>
  <si>
    <t>qms(6603,0,0,1)</t>
  </si>
  <si>
    <t xml:space="preserve">      资产减值损失</t>
  </si>
  <si>
    <t>je(6701,0,0,1)</t>
  </si>
  <si>
    <t>qms(6701,0,0,1)</t>
  </si>
  <si>
    <t xml:space="preserve">  加：公允价值变动收益</t>
  </si>
  <si>
    <t>je(6101,0,0,1)</t>
  </si>
  <si>
    <t>qms(6101,0,0,1)</t>
  </si>
  <si>
    <t xml:space="preserve">      投资收益</t>
  </si>
  <si>
    <t>je(6111,0,0,1)</t>
  </si>
  <si>
    <t>qms(6111,0,0,1)</t>
  </si>
  <si>
    <t xml:space="preserve">         其中：对联营和合资企业投资收益</t>
  </si>
  <si>
    <t>二.营业利润</t>
  </si>
  <si>
    <t>(C5)-(SUM(C6:C11))+(C12)+(C13)</t>
  </si>
  <si>
    <t>(D5)-(SUM(D6:D11))+(D12)+(D13)</t>
  </si>
  <si>
    <t xml:space="preserve">  加：营业外收入</t>
  </si>
  <si>
    <t>je(6301,0,0,1)</t>
  </si>
  <si>
    <t>qms(6301,0,0,1)</t>
  </si>
  <si>
    <t xml:space="preserve">  减：营业外支出</t>
  </si>
  <si>
    <t>je(6711,0,0,1)</t>
  </si>
  <si>
    <t>qms(6711,0,0,1)</t>
  </si>
  <si>
    <t xml:space="preserve">     其中：非流动资产处置损失</t>
  </si>
  <si>
    <t xml:space="preserve">三.利润总额 </t>
  </si>
  <si>
    <t>(C15)+(C16)-(C17)</t>
  </si>
  <si>
    <t>(D15)+(D16)-(D17)</t>
  </si>
  <si>
    <t xml:space="preserve">  减：所得税费用</t>
  </si>
  <si>
    <t>je(6801,0,0,1)</t>
  </si>
  <si>
    <t>qms(6801,0,0,1)</t>
  </si>
  <si>
    <t>四.净利润</t>
  </si>
  <si>
    <t>(C19)-(C20)</t>
  </si>
  <si>
    <t>(D19)-(D20)</t>
  </si>
  <si>
    <t>五.每股收益</t>
  </si>
  <si>
    <t xml:space="preserve">  (一).基本每股收益</t>
  </si>
  <si>
    <t xml:space="preserve">  (二).稀释每股收益</t>
  </si>
  <si>
    <t>其他逻辑说明：</t>
  </si>
  <si>
    <t xml:space="preserve">        1、当月的本年累计数  —  本月数   =     当年上月的本年累计数</t>
  </si>
  <si>
    <t xml:space="preserve">        2、允许各项目出现负值</t>
  </si>
  <si>
    <t>x06</t>
  </si>
  <si>
    <t>记账凭证</t>
  </si>
  <si>
    <t>= = = = = = = = = = = = = = = = = = = = = = = = = = =</t>
  </si>
  <si>
    <t>凭证号：0001</t>
  </si>
  <si>
    <t>摘         要</t>
  </si>
  <si>
    <t>会计科目</t>
  </si>
  <si>
    <t>借 方 金 额</t>
  </si>
  <si>
    <t>贷 方 金 额</t>
  </si>
  <si>
    <t>附单据数           张</t>
  </si>
  <si>
    <t>记账：</t>
  </si>
  <si>
    <t>复核：</t>
  </si>
  <si>
    <t>核算单位：沈阳斯巴达斯商贸有限公司</t>
  </si>
  <si>
    <t>admin</t>
  </si>
  <si>
    <t>ID</t>
  </si>
  <si>
    <t>日期</t>
  </si>
  <si>
    <t>字号</t>
  </si>
  <si>
    <t>号码</t>
  </si>
  <si>
    <t>代码</t>
  </si>
  <si>
    <t>全称</t>
  </si>
  <si>
    <t>借数</t>
  </si>
  <si>
    <t>借金</t>
  </si>
  <si>
    <t>贷数</t>
  </si>
  <si>
    <t>贷金</t>
  </si>
  <si>
    <t>现金流代码</t>
  </si>
  <si>
    <t>现金流项目</t>
  </si>
  <si>
    <t>制单</t>
  </si>
  <si>
    <t>审核</t>
  </si>
  <si>
    <t>附件</t>
  </si>
  <si>
    <t>结转</t>
  </si>
  <si>
    <t>核算项目</t>
  </si>
  <si>
    <t>核算明细</t>
  </si>
  <si>
    <t>核算单位：</t>
  </si>
  <si>
    <t>基本信息</t>
  </si>
  <si>
    <t>凭证处理</t>
  </si>
  <si>
    <t>账簿查询</t>
  </si>
  <si>
    <t>会计报表</t>
  </si>
  <si>
    <t>固资管理</t>
  </si>
  <si>
    <t>系统管理</t>
  </si>
  <si>
    <t>凭证数据库</t>
  </si>
  <si>
    <t>by.tzq,jxd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</si>
  <si>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</si>
  <si>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.</t>
  </si>
  <si>
    <t>账务系统使用说明</t>
  </si>
  <si>
    <t>目录</t>
  </si>
  <si>
    <t>系统介绍</t>
  </si>
  <si>
    <t>本系统基于vba设计，不断总结完善而成，具有界面简洁美观，操作方便快捷，功能完备实用的特点，让你轻松实现会计电算化的梦想。</t>
  </si>
  <si>
    <t>功能简述</t>
  </si>
  <si>
    <t>系统分为基本信息、凭证处理、账簿查询、会计报表、系统管理五大功能模块，通过此系统你可以从此抛弃繁琐的手工账，轻轻松松完成做账，感受会计工作的乐趣。</t>
  </si>
  <si>
    <t>系统初始化</t>
  </si>
  <si>
    <r>
      <rPr>
        <sz val="10"/>
        <rFont val="宋体"/>
        <family val="3"/>
        <charset val="134"/>
      </rPr>
      <t>账套文件预设了一套测试数据。用户可在正式使用前，进行操作演示，正式使用的操作步骤：1.清空系统数据，点击</t>
    </r>
    <r>
      <rPr>
        <sz val="10"/>
        <color indexed="10"/>
        <rFont val="宋体"/>
        <family val="3"/>
        <charset val="134"/>
      </rPr>
      <t>基础设置-系统初始化</t>
    </r>
    <r>
      <rPr>
        <sz val="10"/>
        <rFont val="宋体"/>
        <family val="3"/>
        <charset val="134"/>
      </rPr>
      <t>。2.填好账套信息中各项目，包括单位名称，地址，会计机构，启用时间等，点击</t>
    </r>
    <r>
      <rPr>
        <sz val="10"/>
        <color indexed="10"/>
        <rFont val="宋体"/>
        <family val="3"/>
        <charset val="134"/>
      </rPr>
      <t>基础设置-企业基本信息表。</t>
    </r>
    <r>
      <rPr>
        <sz val="10"/>
        <rFont val="宋体"/>
        <family val="3"/>
        <charset val="134"/>
      </rPr>
      <t>3.设置会计科目和年初余额，点击</t>
    </r>
    <r>
      <rPr>
        <sz val="10"/>
        <color indexed="10"/>
        <rFont val="宋体"/>
        <family val="3"/>
        <charset val="134"/>
      </rPr>
      <t>科目设置</t>
    </r>
    <r>
      <rPr>
        <sz val="10"/>
        <rFont val="宋体"/>
        <family val="3"/>
        <charset val="134"/>
      </rPr>
      <t>，进入科目表；设好科目后点击“</t>
    </r>
    <r>
      <rPr>
        <sz val="10"/>
        <color indexed="10"/>
        <rFont val="宋体"/>
        <family val="3"/>
        <charset val="134"/>
      </rPr>
      <t>科目整理</t>
    </r>
    <r>
      <rPr>
        <sz val="10"/>
        <rFont val="宋体"/>
        <family val="3"/>
        <charset val="134"/>
      </rPr>
      <t>”进行科目级数、科目全称和明细列的自动处理，填写科目初始余额（本余额是年初余额，期初余额可通过制作凭证录入），全部填完点击</t>
    </r>
    <r>
      <rPr>
        <sz val="10"/>
        <color indexed="10"/>
        <rFont val="宋体"/>
        <family val="3"/>
        <charset val="134"/>
      </rPr>
      <t>平衡验证</t>
    </r>
    <r>
      <rPr>
        <sz val="10"/>
        <rFont val="宋体"/>
        <family val="3"/>
        <charset val="134"/>
      </rPr>
      <t>，验证通过后，就可录入凭证了。</t>
    </r>
  </si>
  <si>
    <t>一、凭证处理</t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</si>
  <si>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1.1、凭证录入</t>
    </r>
  </si>
  <si>
    <r>
      <rPr>
        <sz val="10"/>
        <rFont val="宋体"/>
        <family val="3"/>
        <charset val="134"/>
      </rPr>
      <t>在主界面点"</t>
    </r>
    <r>
      <rPr>
        <sz val="10"/>
        <color indexed="10"/>
        <rFont val="宋体"/>
        <family val="3"/>
        <charset val="134"/>
      </rPr>
      <t>凭证录入</t>
    </r>
    <r>
      <rPr>
        <sz val="10"/>
        <rFont val="宋体"/>
        <family val="3"/>
        <charset val="134"/>
      </rPr>
      <t>"按钮进入，看到是一个EXCEL表格，预先画出凭证样式，右面是一排功能按钮，先点击</t>
    </r>
    <r>
      <rPr>
        <sz val="10"/>
        <color indexed="10"/>
        <rFont val="宋体"/>
        <family val="3"/>
        <charset val="134"/>
      </rPr>
      <t>清空按钮</t>
    </r>
    <r>
      <rPr>
        <sz val="10"/>
        <rFont val="宋体"/>
        <family val="3"/>
        <charset val="134"/>
      </rPr>
      <t>，日期可双击E3进行选择，可以</t>
    </r>
    <r>
      <rPr>
        <sz val="10"/>
        <color indexed="10"/>
        <rFont val="宋体"/>
        <family val="3"/>
        <charset val="134"/>
      </rPr>
      <t>双击</t>
    </r>
    <r>
      <rPr>
        <sz val="10"/>
        <rFont val="宋体"/>
        <family val="3"/>
        <charset val="134"/>
      </rPr>
      <t>摘要单元格打开窗口选取摘要，</t>
    </r>
    <r>
      <rPr>
        <sz val="10"/>
        <color indexed="10"/>
        <rFont val="宋体"/>
        <family val="3"/>
        <charset val="134"/>
      </rPr>
      <t>双击</t>
    </r>
    <r>
      <rPr>
        <sz val="10"/>
        <rFont val="宋体"/>
        <family val="3"/>
        <charset val="134"/>
      </rPr>
      <t>科目单元格开窗选择会计科目，双击明细科目，科目编码及名称可自动获取；凭证号自动排序，借贷方自动平衡检查，严格的数据输入检测保证数据质量。输入时可自动加行，输入完成按"</t>
    </r>
    <r>
      <rPr>
        <sz val="10"/>
        <color indexed="10"/>
        <rFont val="宋体"/>
        <family val="3"/>
        <charset val="134"/>
      </rPr>
      <t>保存</t>
    </r>
    <r>
      <rPr>
        <sz val="10"/>
        <rFont val="宋体"/>
        <family val="3"/>
        <charset val="134"/>
      </rPr>
      <t>"后数据自动追加到分1-分12对应月份；分录科目有数量时，录入后同时核算数量；如需要做现金流量表，参看:六、其他说明--现金流量表填制方法。</t>
    </r>
  </si>
  <si>
    <r>
      <rPr>
        <sz val="12"/>
        <rFont val="宋体"/>
        <family val="3"/>
        <charset val="134"/>
      </rPr>
      <t xml:space="preserve"> 1.2</t>
    </r>
    <r>
      <rPr>
        <sz val="12"/>
        <rFont val="宋体"/>
        <family val="3"/>
        <charset val="134"/>
      </rPr>
      <t>、凭证查询</t>
    </r>
  </si>
  <si>
    <r>
      <rPr>
        <sz val="10"/>
        <rFont val="宋体"/>
        <family val="3"/>
        <charset val="134"/>
      </rPr>
      <t>E3单元格双击选择要查询月份日期，I3单元格录入凭证号，点击"</t>
    </r>
    <r>
      <rPr>
        <sz val="10"/>
        <color indexed="10"/>
        <rFont val="宋体"/>
        <family val="3"/>
        <charset val="134"/>
      </rPr>
      <t>查询单据</t>
    </r>
    <r>
      <rPr>
        <sz val="10"/>
        <rFont val="宋体"/>
        <family val="3"/>
        <charset val="134"/>
      </rPr>
      <t>"按钮，自动生成凭证明细。</t>
    </r>
  </si>
  <si>
    <r>
      <rPr>
        <sz val="12"/>
        <rFont val="宋体"/>
        <family val="3"/>
        <charset val="134"/>
      </rPr>
      <t xml:space="preserve"> 1.3</t>
    </r>
    <r>
      <rPr>
        <sz val="12"/>
        <rFont val="宋体"/>
        <family val="3"/>
        <charset val="134"/>
      </rPr>
      <t>、凭证打印</t>
    </r>
  </si>
  <si>
    <t>点击主界面"凭证打印"，选择月份，会自动加载当月凭证号码；可选择"打印"或"连续打印"将凭证打印出来以备装订成册。</t>
  </si>
  <si>
    <r>
      <rPr>
        <sz val="12"/>
        <rFont val="宋体"/>
        <family val="3"/>
        <charset val="134"/>
      </rPr>
      <t xml:space="preserve"> 1.</t>
    </r>
    <r>
      <rPr>
        <sz val="12"/>
        <rFont val="宋体"/>
        <family val="3"/>
        <charset val="134"/>
      </rPr>
      <t>4</t>
    </r>
    <r>
      <rPr>
        <sz val="12"/>
        <rFont val="宋体"/>
        <family val="3"/>
        <charset val="134"/>
      </rPr>
      <t>、凭证明细</t>
    </r>
  </si>
  <si>
    <r>
      <rPr>
        <sz val="10"/>
        <rFont val="宋体"/>
        <family val="3"/>
        <charset val="134"/>
      </rPr>
      <t>点击主界面"</t>
    </r>
    <r>
      <rPr>
        <sz val="10"/>
        <color indexed="10"/>
        <rFont val="宋体"/>
        <family val="3"/>
        <charset val="134"/>
      </rPr>
      <t>凭证明细</t>
    </r>
    <r>
      <rPr>
        <sz val="10"/>
        <rFont val="宋体"/>
        <family val="3"/>
        <charset val="134"/>
      </rPr>
      <t>"，选择月份，会自动加载所选区间的凭证明细记录。</t>
    </r>
  </si>
  <si>
    <r>
      <rPr>
        <sz val="12"/>
        <rFont val="宋体"/>
        <family val="3"/>
        <charset val="134"/>
      </rPr>
      <t xml:space="preserve"> 1.</t>
    </r>
    <r>
      <rPr>
        <sz val="12"/>
        <rFont val="宋体"/>
        <family val="3"/>
        <charset val="134"/>
      </rPr>
      <t>5</t>
    </r>
    <r>
      <rPr>
        <sz val="12"/>
        <rFont val="宋体"/>
        <family val="3"/>
        <charset val="134"/>
      </rPr>
      <t>、凭证汇总</t>
    </r>
  </si>
  <si>
    <r>
      <rPr>
        <sz val="10"/>
        <rFont val="宋体"/>
        <family val="3"/>
        <charset val="134"/>
      </rPr>
      <t>点击主界面"</t>
    </r>
    <r>
      <rPr>
        <sz val="10"/>
        <color indexed="10"/>
        <rFont val="宋体"/>
        <family val="3"/>
        <charset val="134"/>
      </rPr>
      <t>凭证汇总</t>
    </r>
    <r>
      <rPr>
        <sz val="10"/>
        <rFont val="宋体"/>
        <family val="3"/>
        <charset val="134"/>
      </rPr>
      <t>"，选择月份，会自动生成凭证汇总表。</t>
    </r>
  </si>
  <si>
    <r>
      <rPr>
        <sz val="12"/>
        <rFont val="宋体"/>
        <family val="3"/>
        <charset val="134"/>
      </rPr>
      <t xml:space="preserve"> 1.</t>
    </r>
    <r>
      <rPr>
        <sz val="12"/>
        <rFont val="宋体"/>
        <family val="3"/>
        <charset val="134"/>
      </rPr>
      <t>6</t>
    </r>
    <r>
      <rPr>
        <sz val="12"/>
        <rFont val="宋体"/>
        <family val="3"/>
        <charset val="134"/>
      </rPr>
      <t>、结转损益</t>
    </r>
  </si>
  <si>
    <r>
      <rPr>
        <sz val="10"/>
        <rFont val="宋体"/>
        <family val="3"/>
        <charset val="134"/>
      </rPr>
      <t>每月账务处理完了，要将损益类科目余额结转到本年利润，此功能可点击</t>
    </r>
    <r>
      <rPr>
        <sz val="10"/>
        <color indexed="10"/>
        <rFont val="宋体"/>
        <family val="3"/>
        <charset val="134"/>
      </rPr>
      <t>自动结账，</t>
    </r>
    <r>
      <rPr>
        <sz val="10"/>
        <rFont val="宋体"/>
        <family val="3"/>
        <charset val="134"/>
      </rPr>
      <t>自动生成损益结转凭证，收入类结转到本年利润贷方，费用类结转到借方，可以正确算出每月经营收益或亏损（贷方正数盈利，负数亏损）。亦可手动录入收入费用结转凭证，保存时点击</t>
    </r>
    <r>
      <rPr>
        <sz val="10"/>
        <color indexed="10"/>
        <rFont val="宋体"/>
        <family val="3"/>
        <charset val="134"/>
      </rPr>
      <t>手动结账</t>
    </r>
    <r>
      <rPr>
        <sz val="10"/>
        <rFont val="宋体"/>
        <family val="3"/>
        <charset val="134"/>
      </rPr>
      <t>即可。注意做收入、费用凭证时要保证发生额在一方（收入发生在贷方，费用发生在借方）。</t>
    </r>
  </si>
  <si>
    <t>二、账簿查询</t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</si>
  <si>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、科目明细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</si>
  <si>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科目明细</t>
    </r>
    <r>
      <rPr>
        <sz val="10"/>
        <rFont val="宋体"/>
        <family val="3"/>
        <charset val="134"/>
      </rPr>
      <t>，选择对应科目即可生成科目明细表。</t>
    </r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</si>
  <si>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、总账查看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</si>
  <si>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总账</t>
    </r>
    <r>
      <rPr>
        <sz val="10"/>
        <rFont val="宋体"/>
        <family val="3"/>
        <charset val="134"/>
      </rPr>
      <t>按钮，选择总账科目，即可生成总账报表。</t>
    </r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</si>
  <si>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3</t>
    </r>
    <r>
      <rPr>
        <sz val="12"/>
        <rFont val="宋体"/>
        <family val="3"/>
        <charset val="134"/>
      </rPr>
      <t>、三栏账查看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</si>
  <si>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三栏账</t>
    </r>
    <r>
      <rPr>
        <sz val="10"/>
        <rFont val="宋体"/>
        <family val="3"/>
        <charset val="134"/>
      </rPr>
      <t>按钮，选择对应科目和起止月份，可以生成相应的三栏明细账。</t>
    </r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</si>
  <si>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4</t>
    </r>
    <r>
      <rPr>
        <sz val="12"/>
        <rFont val="宋体"/>
        <family val="3"/>
        <charset val="134"/>
      </rPr>
      <t>、数量账查看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</si>
  <si>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数量账</t>
    </r>
    <r>
      <rPr>
        <sz val="10"/>
        <rFont val="宋体"/>
        <family val="3"/>
        <charset val="134"/>
      </rPr>
      <t>按钮，选择对应科目和起止月份，可以生成相应的数量明细账。</t>
    </r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</si>
  <si>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5</t>
    </r>
    <r>
      <rPr>
        <sz val="12"/>
        <rFont val="宋体"/>
        <family val="3"/>
        <charset val="134"/>
      </rPr>
      <t>、多栏账查看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</si>
  <si>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多栏账</t>
    </r>
    <r>
      <rPr>
        <sz val="10"/>
        <rFont val="宋体"/>
        <family val="3"/>
        <charset val="134"/>
      </rPr>
      <t>按钮，选择对应科目和起止月份，可以生成相应的多栏明细账。</t>
    </r>
  </si>
  <si>
    <r>
      <rPr>
        <sz val="12"/>
        <rFont val="宋体"/>
        <family val="3"/>
        <charset val="134"/>
      </rPr>
      <t xml:space="preserve"> 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6</t>
    </r>
    <r>
      <rPr>
        <sz val="12"/>
        <rFont val="宋体"/>
        <family val="3"/>
        <charset val="134"/>
      </rPr>
      <t>、辅助总账查看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</si>
  <si>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辅助总账</t>
    </r>
    <r>
      <rPr>
        <sz val="10"/>
        <rFont val="宋体"/>
        <family val="3"/>
        <charset val="134"/>
      </rPr>
      <t>按钮，进入页面，点击查询按钮，选择对应项目和起止日期，可以生成相应的辅助项目总账。</t>
    </r>
  </si>
  <si>
    <r>
      <rPr>
        <sz val="12"/>
        <rFont val="宋体"/>
        <family val="3"/>
        <charset val="134"/>
      </rPr>
      <t xml:space="preserve"> 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7</t>
    </r>
    <r>
      <rPr>
        <sz val="12"/>
        <rFont val="宋体"/>
        <family val="3"/>
        <charset val="134"/>
      </rPr>
      <t>、辅助明细账查看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</si>
  <si>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辅助明细账</t>
    </r>
    <r>
      <rPr>
        <sz val="10"/>
        <rFont val="宋体"/>
        <family val="3"/>
        <charset val="134"/>
      </rPr>
      <t>按钮，进入页面，点击查询按钮，选择对应项目明细和起止日期，可以生成相应的辅助项目明细账。</t>
    </r>
  </si>
  <si>
    <t>三、会计报表</t>
  </si>
  <si>
    <t xml:space="preserve"> 2.1、科目余额表查看</t>
  </si>
  <si>
    <r>
      <rPr>
        <sz val="9"/>
        <rFont val="宋体"/>
        <family val="3"/>
        <charset val="134"/>
      </rPr>
      <t>点击</t>
    </r>
    <r>
      <rPr>
        <sz val="9"/>
        <color indexed="10"/>
        <rFont val="宋体"/>
        <family val="3"/>
        <charset val="134"/>
      </rPr>
      <t>科目余额表</t>
    </r>
    <r>
      <rPr>
        <sz val="9"/>
        <rFont val="宋体"/>
        <family val="3"/>
        <charset val="134"/>
      </rPr>
      <t>按钮，即可自动生成，同时更新资产负债表，利润表，现金流量表</t>
    </r>
  </si>
  <si>
    <t xml:space="preserve"> 2.2、资产负债表查看</t>
  </si>
  <si>
    <t>生成资产负债表，注意，再次之前，先点击科目余额表</t>
  </si>
  <si>
    <t xml:space="preserve"> 2.3、利润表查看</t>
  </si>
  <si>
    <t>生成资利润表，注意，再次之前，先点击科目余额表</t>
  </si>
  <si>
    <t xml:space="preserve"> 2.4、现金流量表查看</t>
  </si>
  <si>
    <t>生成现金流量表，注意，再次之前，先点击科目余额表</t>
  </si>
  <si>
    <t>四、系统管理</t>
  </si>
  <si>
    <t xml:space="preserve"> 3.1、数据备份</t>
  </si>
  <si>
    <t>将系统整体备份，该工作不用经常做，可选择定期操作。</t>
  </si>
  <si>
    <t xml:space="preserve"> 3.2、导入导出</t>
  </si>
  <si>
    <t>可将本系统数据导出，再导入新系统，亦可将导出数据，导入本系统。</t>
  </si>
  <si>
    <t xml:space="preserve"> 3.3、结转下年</t>
  </si>
  <si>
    <t>年末结账后，可自动结转至新的一年</t>
  </si>
  <si>
    <t>五、首次启用流程</t>
  </si>
  <si>
    <t>首次流程：基础设置-&gt;系统初始化&gt;企业基本信息表-&gt;科目设置-&gt;录入科目以及初始余额-&gt;核对平衡-&gt;启用账套（开始工作）</t>
  </si>
  <si>
    <t>六、日常使用流程</t>
  </si>
  <si>
    <t>日常流程：凭证录入-&gt;保存凭证，核对科目余额表-&gt;全部凭证录入修改完毕-&gt;结转损益-&gt;科目余额表，查看会计报表-&gt;报表核对OK，可以结账-&gt;备份账套-&gt;结账后结转下年选择下一会计期间重新开始吧！</t>
  </si>
  <si>
    <t>七、其他说明</t>
  </si>
  <si>
    <r>
      <rPr>
        <sz val="10"/>
        <color indexed="10"/>
        <rFont val="宋体"/>
        <family val="3"/>
        <charset val="134"/>
      </rPr>
      <t>更改凭证</t>
    </r>
    <r>
      <rPr>
        <sz val="10"/>
        <rFont val="宋体"/>
        <family val="3"/>
        <charset val="134"/>
      </rPr>
      <t>：结完账后，如果需要返回修改，先把核算月份设为修改月份，然后修改当月的凭证，如涉及到损益科目，须先删除所有结转损益的凭证，点击</t>
    </r>
    <r>
      <rPr>
        <sz val="10"/>
        <color indexed="10"/>
        <rFont val="宋体"/>
        <family val="3"/>
        <charset val="134"/>
      </rPr>
      <t>反结账</t>
    </r>
    <r>
      <rPr>
        <sz val="10"/>
        <rFont val="宋体"/>
        <family val="3"/>
        <charset val="134"/>
      </rPr>
      <t>按钮，改完后再结转损益，否则总帐显示不正确；  现金流量表：本系统的现金流量表生成原理是：先录入凭证，然后找出有现金或银行存款及其他现金等价物科目的分录，在“</t>
    </r>
    <r>
      <rPr>
        <sz val="10"/>
        <color indexed="10"/>
        <rFont val="宋体"/>
        <family val="3"/>
        <charset val="134"/>
      </rPr>
      <t>现金流代码</t>
    </r>
    <r>
      <rPr>
        <sz val="10"/>
        <rFont val="宋体"/>
        <family val="3"/>
        <charset val="134"/>
      </rPr>
      <t>”列中双击选择。如：一笔银行收款属于销售商品，提供劳务收到的现金，那么在“现流名称”选择"销售商品提供劳务收到的现金"。</t>
    </r>
  </si>
  <si>
    <t>八.固定资产管理，新增固定资产管理 首先设置固资基础信息-日常管理录入资产-固定资产卡片折旧自动生成。</t>
  </si>
  <si>
    <t>操作员</t>
  </si>
  <si>
    <t>密码</t>
  </si>
  <si>
    <t>摘要内容</t>
  </si>
  <si>
    <t>年度</t>
  </si>
  <si>
    <t>单位名称</t>
  </si>
  <si>
    <t>123</t>
  </si>
  <si>
    <t>101</t>
  </si>
  <si>
    <t>收到货款</t>
  </si>
  <si>
    <t>by tzq.jxd</t>
  </si>
  <si>
    <t>会计年度</t>
  </si>
  <si>
    <t>AAA</t>
  </si>
  <si>
    <t>102</t>
  </si>
  <si>
    <t>收到退税</t>
  </si>
  <si>
    <r>
      <rPr>
        <sz val="12"/>
        <rFont val="宋体"/>
        <family val="3"/>
        <charset val="134"/>
      </rPr>
      <t>会计人员</t>
    </r>
    <r>
      <rPr>
        <sz val="12"/>
        <rFont val="Times New Roman"/>
        <family val="1"/>
      </rPr>
      <t>1</t>
    </r>
  </si>
  <si>
    <t>BBB</t>
  </si>
  <si>
    <t>456</t>
  </si>
  <si>
    <t>201</t>
  </si>
  <si>
    <t>支付费用</t>
  </si>
  <si>
    <r>
      <rPr>
        <sz val="12"/>
        <rFont val="宋体"/>
        <family val="3"/>
        <charset val="134"/>
      </rPr>
      <t>会计人员</t>
    </r>
    <r>
      <rPr>
        <sz val="12"/>
        <rFont val="Times New Roman"/>
        <family val="1"/>
      </rPr>
      <t>2</t>
    </r>
  </si>
  <si>
    <t>202</t>
  </si>
  <si>
    <t>支付材料款</t>
  </si>
  <si>
    <r>
      <rPr>
        <sz val="12"/>
        <rFont val="宋体"/>
        <family val="3"/>
        <charset val="134"/>
      </rPr>
      <t>会计人员</t>
    </r>
    <r>
      <rPr>
        <sz val="12"/>
        <rFont val="Times New Roman"/>
        <family val="1"/>
      </rPr>
      <t>3</t>
    </r>
  </si>
  <si>
    <t>203</t>
  </si>
  <si>
    <t>支付货款</t>
  </si>
  <si>
    <t>税号</t>
  </si>
  <si>
    <t>103</t>
  </si>
  <si>
    <t>转账手续费</t>
  </si>
  <si>
    <t>地址</t>
  </si>
  <si>
    <t>205</t>
  </si>
  <si>
    <t>155</t>
  </si>
  <si>
    <t>银行</t>
  </si>
  <si>
    <t>帐号</t>
  </si>
  <si>
    <t>备份路径</t>
  </si>
  <si>
    <t>自动保存</t>
  </si>
  <si>
    <t>1</t>
  </si>
  <si>
    <t xml:space="preserve">记  帐  凭  证 </t>
  </si>
  <si>
    <t>VOUCHER</t>
  </si>
  <si>
    <t>日期：</t>
  </si>
  <si>
    <t>第</t>
  </si>
  <si>
    <t>号</t>
  </si>
  <si>
    <t>DATE:</t>
  </si>
  <si>
    <t xml:space="preserve"> Y   M   D</t>
  </si>
  <si>
    <r>
      <rPr>
        <sz val="9"/>
        <color indexed="48"/>
        <rFont val="宋体"/>
        <family val="3"/>
        <charset val="134"/>
      </rPr>
      <t>摘</t>
    </r>
    <r>
      <rPr>
        <sz val="9"/>
        <color indexed="48"/>
        <rFont val="Times New Roman"/>
        <family val="1"/>
      </rPr>
      <t xml:space="preserve">             </t>
    </r>
    <r>
      <rPr>
        <sz val="9"/>
        <color indexed="48"/>
        <rFont val="宋体"/>
        <family val="3"/>
        <charset val="134"/>
      </rPr>
      <t>要</t>
    </r>
    <r>
      <rPr>
        <sz val="9"/>
        <color indexed="48"/>
        <rFont val="Times New Roman"/>
        <family val="1"/>
      </rPr>
      <t xml:space="preserve">
DESCRIPTION</t>
    </r>
  </si>
  <si>
    <r>
      <rPr>
        <sz val="9"/>
        <color indexed="48"/>
        <rFont val="宋体"/>
        <family val="3"/>
        <charset val="134"/>
      </rPr>
      <t xml:space="preserve">科目代码
</t>
    </r>
    <r>
      <rPr>
        <sz val="9"/>
        <color indexed="48"/>
        <rFont val="Times New Roman"/>
        <family val="1"/>
      </rPr>
      <t>ACCT.NO.</t>
    </r>
  </si>
  <si>
    <r>
      <rPr>
        <sz val="9"/>
        <color indexed="48"/>
        <rFont val="宋体"/>
        <family val="3"/>
        <charset val="134"/>
      </rPr>
      <t>科目名称</t>
    </r>
    <r>
      <rPr>
        <sz val="9"/>
        <color indexed="48"/>
        <rFont val="Times New Roman"/>
        <family val="1"/>
      </rPr>
      <t xml:space="preserve">
LED. A/C</t>
    </r>
  </si>
  <si>
    <t>借方金额</t>
  </si>
  <si>
    <t>贷方金额</t>
  </si>
  <si>
    <t>附单据</t>
  </si>
  <si>
    <r>
      <rPr>
        <sz val="9"/>
        <color indexed="48"/>
        <rFont val="宋体"/>
        <family val="3"/>
        <charset val="134"/>
      </rPr>
      <t>合计</t>
    </r>
    <r>
      <rPr>
        <sz val="9"/>
        <color indexed="48"/>
        <rFont val="Times New Roman"/>
        <family val="1"/>
      </rPr>
      <t xml:space="preserve">    TOTAL</t>
    </r>
  </si>
  <si>
    <t>复核:</t>
  </si>
  <si>
    <t>制表:</t>
  </si>
  <si>
    <t>模板编号：</t>
  </si>
  <si>
    <t>供应商  总账</t>
  </si>
  <si>
    <t>项目名称： 供应商</t>
  </si>
  <si>
    <t>期间： 2019-6-1 至 2019-6-30</t>
  </si>
  <si>
    <t>序号</t>
  </si>
  <si>
    <t>期初余额</t>
  </si>
  <si>
    <t>借   方</t>
  </si>
  <si>
    <t>贷   方</t>
  </si>
  <si>
    <t>方向</t>
  </si>
  <si>
    <t>余   额</t>
  </si>
  <si>
    <t>供应商  明细账</t>
  </si>
  <si>
    <t>项目名称： A公司</t>
  </si>
  <si>
    <t>年</t>
  </si>
  <si>
    <t>凭证
序号</t>
  </si>
  <si>
    <t>科目</t>
  </si>
  <si>
    <t>摘   要</t>
  </si>
  <si>
    <t>方  向</t>
  </si>
  <si>
    <t>编号</t>
  </si>
  <si>
    <t>名称</t>
  </si>
  <si>
    <t>核算项目类别序号：</t>
  </si>
  <si>
    <t>核算项目类别名称：</t>
  </si>
  <si>
    <t>供应商</t>
  </si>
  <si>
    <t>客户</t>
  </si>
  <si>
    <t>明细001：</t>
  </si>
  <si>
    <t>A公司</t>
  </si>
  <si>
    <t>D客户</t>
  </si>
  <si>
    <t>明细002：</t>
  </si>
  <si>
    <t>B公司</t>
  </si>
  <si>
    <t>E客户</t>
  </si>
  <si>
    <t>明细003：</t>
  </si>
  <si>
    <t>C公司</t>
  </si>
  <si>
    <t>F客户</t>
  </si>
  <si>
    <t>明细004：</t>
  </si>
  <si>
    <t>明细005：</t>
  </si>
  <si>
    <t>明细006：</t>
  </si>
  <si>
    <t>明细007：</t>
  </si>
  <si>
    <t>明细008：</t>
  </si>
  <si>
    <t>明细009：</t>
  </si>
  <si>
    <t>明细010：</t>
  </si>
  <si>
    <t>明细011：</t>
  </si>
  <si>
    <t>明细012：</t>
  </si>
  <si>
    <t>明细013：</t>
  </si>
  <si>
    <t>明细014：</t>
  </si>
  <si>
    <t>明细015：</t>
  </si>
  <si>
    <t>明细016：</t>
  </si>
  <si>
    <t>明细017：</t>
  </si>
  <si>
    <t>明细018：</t>
  </si>
  <si>
    <t>明细019：</t>
  </si>
  <si>
    <t>明细020：</t>
  </si>
  <si>
    <t>明细021：</t>
  </si>
  <si>
    <t>明细022：</t>
  </si>
  <si>
    <t>明细023：</t>
  </si>
  <si>
    <t>明细024：</t>
  </si>
  <si>
    <t>明细025：</t>
  </si>
  <si>
    <t>明细026：</t>
  </si>
  <si>
    <t>明细027：</t>
  </si>
  <si>
    <t>明细028：</t>
  </si>
  <si>
    <t>明细029：</t>
  </si>
  <si>
    <t>明细030：</t>
  </si>
  <si>
    <t>明细031：</t>
  </si>
  <si>
    <t>明细032：</t>
  </si>
  <si>
    <t>明细033：</t>
  </si>
  <si>
    <t>明细034：</t>
  </si>
  <si>
    <t>明细035：</t>
  </si>
  <si>
    <t>明细036：</t>
  </si>
  <si>
    <t>明细037：</t>
  </si>
  <si>
    <t>明细038：</t>
  </si>
  <si>
    <t>明细039：</t>
  </si>
  <si>
    <t>明细040：</t>
  </si>
  <si>
    <t>明细041：</t>
  </si>
  <si>
    <t>明细042：</t>
  </si>
  <si>
    <t>明细043：</t>
  </si>
  <si>
    <t>明细044：</t>
  </si>
  <si>
    <t>明细045：</t>
  </si>
  <si>
    <t>明细046：</t>
  </si>
  <si>
    <t>明细047：</t>
  </si>
  <si>
    <t>明细048：</t>
  </si>
  <si>
    <t>明细049：</t>
  </si>
  <si>
    <t>明细050：</t>
  </si>
  <si>
    <t>明细051：</t>
  </si>
  <si>
    <t>明细052：</t>
  </si>
  <si>
    <t>明细053：</t>
  </si>
  <si>
    <t>明细054：</t>
  </si>
  <si>
    <t>明细055：</t>
  </si>
  <si>
    <t>明细056：</t>
  </si>
  <si>
    <t>明细057：</t>
  </si>
  <si>
    <t>明细058：</t>
  </si>
  <si>
    <t>明细059：</t>
  </si>
  <si>
    <t>明细060：</t>
  </si>
  <si>
    <t>明细061：</t>
  </si>
  <si>
    <t>明细062：</t>
  </si>
  <si>
    <t>明细063：</t>
  </si>
  <si>
    <t>明细064：</t>
  </si>
  <si>
    <t>明细065：</t>
  </si>
  <si>
    <t>明细066：</t>
  </si>
  <si>
    <t>明细067：</t>
  </si>
  <si>
    <t>明细068：</t>
  </si>
  <si>
    <t>明细069：</t>
  </si>
  <si>
    <t>明细070：</t>
  </si>
  <si>
    <t>明细071：</t>
  </si>
  <si>
    <t>明细072：</t>
  </si>
  <si>
    <t>明细073：</t>
  </si>
  <si>
    <t>明细074：</t>
  </si>
  <si>
    <t>明细075：</t>
  </si>
  <si>
    <t>明细076：</t>
  </si>
  <si>
    <t>明细077：</t>
  </si>
  <si>
    <t>明细078：</t>
  </si>
  <si>
    <t>明细079：</t>
  </si>
  <si>
    <t>明细080：</t>
  </si>
  <si>
    <t>明细081：</t>
  </si>
  <si>
    <t>明细082：</t>
  </si>
  <si>
    <t>明细083：</t>
  </si>
  <si>
    <t>明细084：</t>
  </si>
  <si>
    <t>明细085：</t>
  </si>
  <si>
    <t>明细086：</t>
  </si>
  <si>
    <t>明细087：</t>
  </si>
  <si>
    <t>明细088：</t>
  </si>
  <si>
    <t>明细089：</t>
  </si>
  <si>
    <t>明细090：</t>
  </si>
  <si>
    <t>明细091：</t>
  </si>
  <si>
    <t>明细092：</t>
  </si>
  <si>
    <t>明细093：</t>
  </si>
  <si>
    <t>明细094：</t>
  </si>
  <si>
    <t>明细095：</t>
  </si>
  <si>
    <t>明细096：</t>
  </si>
  <si>
    <t>明细097：</t>
  </si>
  <si>
    <t>明细098：</t>
  </si>
  <si>
    <t>明细099：</t>
  </si>
  <si>
    <t>明细100：</t>
  </si>
  <si>
    <t>明细101：</t>
  </si>
  <si>
    <t>明细102：</t>
  </si>
  <si>
    <t>明细103：</t>
  </si>
  <si>
    <t>明细104：</t>
  </si>
  <si>
    <t>明细105：</t>
  </si>
  <si>
    <t>明细106：</t>
  </si>
  <si>
    <t>明细107：</t>
  </si>
  <si>
    <t>明细108：</t>
  </si>
  <si>
    <t>明细109：</t>
  </si>
  <si>
    <t>明细110：</t>
  </si>
  <si>
    <t>明细111：</t>
  </si>
  <si>
    <t>明细112：</t>
  </si>
  <si>
    <t>明细113：</t>
  </si>
  <si>
    <t>明细114：</t>
  </si>
  <si>
    <t>明细115：</t>
  </si>
  <si>
    <t>明细116：</t>
  </si>
  <si>
    <t>明细117：</t>
  </si>
  <si>
    <t>明细118：</t>
  </si>
  <si>
    <t>明细119：</t>
  </si>
  <si>
    <t>明细120：</t>
  </si>
  <si>
    <t>明细121：</t>
  </si>
  <si>
    <t>明细122：</t>
  </si>
  <si>
    <t>明细123：</t>
  </si>
  <si>
    <t>明细124：</t>
  </si>
  <si>
    <t>明细125：</t>
  </si>
  <si>
    <t>明细126：</t>
  </si>
  <si>
    <t>明细127：</t>
  </si>
  <si>
    <t>明细128：</t>
  </si>
  <si>
    <t>明细129：</t>
  </si>
  <si>
    <t>明细130：</t>
  </si>
  <si>
    <t>明细131：</t>
  </si>
  <si>
    <t>明细132：</t>
  </si>
  <si>
    <t>明细133：</t>
  </si>
  <si>
    <t>明细134：</t>
  </si>
  <si>
    <t>明细135：</t>
  </si>
  <si>
    <t>明细136：</t>
  </si>
  <si>
    <t>明细137：</t>
  </si>
  <si>
    <t>明细138：</t>
  </si>
  <si>
    <t>明细139：</t>
  </si>
  <si>
    <t>明细140：</t>
  </si>
  <si>
    <t>明细141：</t>
  </si>
  <si>
    <t>明细142：</t>
  </si>
  <si>
    <t>明细143：</t>
  </si>
  <si>
    <t>明细144：</t>
  </si>
  <si>
    <t>明细145：</t>
  </si>
  <si>
    <t>明细146：</t>
  </si>
  <si>
    <t>明细147：</t>
  </si>
  <si>
    <t>明细148：</t>
  </si>
  <si>
    <t>明细149：</t>
  </si>
  <si>
    <t>明细150：</t>
  </si>
  <si>
    <t>明细151：</t>
  </si>
  <si>
    <t>明细152：</t>
  </si>
  <si>
    <t>明细153：</t>
  </si>
  <si>
    <t>明细154：</t>
  </si>
  <si>
    <t>明细155：</t>
  </si>
  <si>
    <t>明细156：</t>
  </si>
  <si>
    <t>明细157：</t>
  </si>
  <si>
    <t>明细158：</t>
  </si>
  <si>
    <t>明细159：</t>
  </si>
  <si>
    <t>明细160：</t>
  </si>
  <si>
    <t>明细161：</t>
  </si>
  <si>
    <t>明细162：</t>
  </si>
  <si>
    <t>明细163：</t>
  </si>
  <si>
    <t>明细164：</t>
  </si>
  <si>
    <t>现金流量表公式</t>
  </si>
  <si>
    <t>主管部门：</t>
  </si>
  <si>
    <t>会企 03表</t>
  </si>
  <si>
    <t>编制单位:</t>
  </si>
  <si>
    <t>单位:  元</t>
  </si>
  <si>
    <t>项 目</t>
  </si>
  <si>
    <t>本年金额</t>
  </si>
  <si>
    <t>上年金额</t>
  </si>
  <si>
    <t>加载</t>
  </si>
  <si>
    <t>一、经营活动产生的现金流量：</t>
  </si>
  <si>
    <t>经营活动现金流入</t>
  </si>
  <si>
    <t>销售商品提供劳务收到的现金</t>
  </si>
  <si>
    <t>2</t>
  </si>
  <si>
    <t>收到的税费返还</t>
  </si>
  <si>
    <t>3</t>
  </si>
  <si>
    <t>收到其他与经营活动有关的现金</t>
  </si>
  <si>
    <t>4</t>
  </si>
  <si>
    <t>经营活动现金流入小计</t>
  </si>
  <si>
    <t>5</t>
  </si>
  <si>
    <t>SUM(C6:C8)</t>
  </si>
  <si>
    <t>SUM(D6:D8)</t>
  </si>
  <si>
    <t>经营活动现金流出</t>
  </si>
  <si>
    <t>购买商品接受劳务支付的现金</t>
  </si>
  <si>
    <t>6</t>
  </si>
  <si>
    <t>-1</t>
  </si>
  <si>
    <t>支付给职工以及为职工支付的现金</t>
  </si>
  <si>
    <t>7</t>
  </si>
  <si>
    <t>支付的各项税费</t>
  </si>
  <si>
    <t>8</t>
  </si>
  <si>
    <t>支付其他与经营活动有关的现金</t>
  </si>
  <si>
    <t>9</t>
  </si>
  <si>
    <t>经营活动现金流出小计</t>
  </si>
  <si>
    <t>10</t>
  </si>
  <si>
    <t>SUM(C10:C13)</t>
  </si>
  <si>
    <t>SUM(D10:D13)</t>
  </si>
  <si>
    <t>经营活动产生的现金流量净额</t>
  </si>
  <si>
    <t>11</t>
  </si>
  <si>
    <t>C9-C14</t>
  </si>
  <si>
    <t>D9-D14</t>
  </si>
  <si>
    <t>二、投资活动产生的现金流量：</t>
  </si>
  <si>
    <t>12</t>
  </si>
  <si>
    <t>投资活动现金流入</t>
  </si>
  <si>
    <t>收回投资收到的现金</t>
  </si>
  <si>
    <t>13</t>
  </si>
  <si>
    <t>取得投资收益收到的现金</t>
  </si>
  <si>
    <t>14</t>
  </si>
  <si>
    <t>处置固定资产无形资产和其他长期资产收回的现金净额</t>
  </si>
  <si>
    <t>15</t>
  </si>
  <si>
    <t>处置子公司及其他营业单位收到的现金净额</t>
  </si>
  <si>
    <t>16</t>
  </si>
  <si>
    <t>收到其他与投资活动有关的现金</t>
  </si>
  <si>
    <t>17</t>
  </si>
  <si>
    <t>投资活动现金流入小计</t>
  </si>
  <si>
    <t>18</t>
  </si>
  <si>
    <t>SUM(C17:C21)</t>
  </si>
  <si>
    <t>SUM(D17:D21)</t>
  </si>
  <si>
    <t>投资活动现金流出</t>
  </si>
  <si>
    <t>购建固定资产无形资产和其他长期资产支付的现金</t>
  </si>
  <si>
    <t>19</t>
  </si>
  <si>
    <t>投资支付的现金</t>
  </si>
  <si>
    <t>20</t>
  </si>
  <si>
    <t>取得子公司及其他营业单位支付的现金净额</t>
  </si>
  <si>
    <t>21</t>
  </si>
  <si>
    <t>支付其他与投资活动有关的现金</t>
  </si>
  <si>
    <t>22</t>
  </si>
  <si>
    <t>投资活动现金流出小计</t>
  </si>
  <si>
    <t>23</t>
  </si>
  <si>
    <t>SUM(C23:C26)</t>
  </si>
  <si>
    <t>SUM(D23:D26)</t>
  </si>
  <si>
    <t>投资活动产生的现金流量净额</t>
  </si>
  <si>
    <t>24</t>
  </si>
  <si>
    <t>C22-C27</t>
  </si>
  <si>
    <t>D22-D27</t>
  </si>
  <si>
    <t>三、筹资活动产生的现金流量：</t>
  </si>
  <si>
    <t>25</t>
  </si>
  <si>
    <t>筹资活动现金流入</t>
  </si>
  <si>
    <t>吸收投资收到的现金</t>
  </si>
  <si>
    <t>26</t>
  </si>
  <si>
    <t>取得借款收到的现金</t>
  </si>
  <si>
    <t>27</t>
  </si>
  <si>
    <t>收到其他与筹资活动有关的现金</t>
  </si>
  <si>
    <t>28</t>
  </si>
  <si>
    <t>筹资活动现金流入小计</t>
  </si>
  <si>
    <t>29</t>
  </si>
  <si>
    <t>SUM(C30:C32)</t>
  </si>
  <si>
    <t>SUM(D30:D32)</t>
  </si>
  <si>
    <t>筹资活动现金流出</t>
  </si>
  <si>
    <t>偿还债务支付的现金</t>
  </si>
  <si>
    <t>30</t>
  </si>
  <si>
    <t>分配股利利润或偿付利息支付的现金</t>
  </si>
  <si>
    <t>31</t>
  </si>
  <si>
    <t>支付其他与筹资活动有关的现金</t>
  </si>
  <si>
    <t>32</t>
  </si>
  <si>
    <t>筹资活动现金流出小计</t>
  </si>
  <si>
    <t>33</t>
  </si>
  <si>
    <t>SUM(C34:C36)</t>
  </si>
  <si>
    <t>SUM(D34:D36)</t>
  </si>
  <si>
    <t>筹资活动产生的现金流量净额</t>
  </si>
  <si>
    <t>34</t>
  </si>
  <si>
    <t>C33-C37</t>
  </si>
  <si>
    <t>D33-D37</t>
  </si>
  <si>
    <t>汇率变动现金流入</t>
  </si>
  <si>
    <t>四、汇率变动对现金的影响</t>
  </si>
  <si>
    <t>35</t>
  </si>
  <si>
    <t>汇率变动现金流出</t>
  </si>
  <si>
    <t>五、现金及现金等价物净增加额</t>
  </si>
  <si>
    <t>36</t>
  </si>
  <si>
    <t>期初现金及现金等价物余额</t>
  </si>
  <si>
    <t>37</t>
  </si>
  <si>
    <t>期末现金及现金等价物余额</t>
  </si>
  <si>
    <t>38</t>
  </si>
  <si>
    <t>补  充  资  料</t>
  </si>
  <si>
    <t>行  次</t>
  </si>
  <si>
    <t>1.将净利润调节为经营活动现金流量：</t>
  </si>
  <si>
    <t>39</t>
  </si>
  <si>
    <t>净利润</t>
  </si>
  <si>
    <t>40</t>
  </si>
  <si>
    <t>加：资产减值准备</t>
  </si>
  <si>
    <t>41</t>
  </si>
  <si>
    <t>固定资产折旧、油气资产折耗、生产性生物资产折旧</t>
  </si>
  <si>
    <t>42</t>
  </si>
  <si>
    <t>无形资产摊销</t>
  </si>
  <si>
    <t>43</t>
  </si>
  <si>
    <t>长期待摊费用摊销</t>
  </si>
  <si>
    <t>44</t>
  </si>
  <si>
    <t>处置固定资产、无形资产和其他长期资产的损失（收益以“－”号填列）</t>
  </si>
  <si>
    <t>45</t>
  </si>
  <si>
    <t>固定资产报废损失（收益以“－”号填列）</t>
  </si>
  <si>
    <t>46</t>
  </si>
  <si>
    <t>公允价值变动损失（收益以“－”号填列）</t>
  </si>
  <si>
    <t>47</t>
  </si>
  <si>
    <t>财务费用（收益以“－”号填列）</t>
  </si>
  <si>
    <t>48</t>
  </si>
  <si>
    <t>投资损失（收益以“－”号填列）</t>
  </si>
  <si>
    <t>49</t>
  </si>
  <si>
    <t>递延所得税资产减少（增加以“－”号填列）</t>
  </si>
  <si>
    <t>50</t>
  </si>
  <si>
    <t>递延所得税负债增加（减少以“－”号填列）</t>
  </si>
  <si>
    <t>51</t>
  </si>
  <si>
    <t>存货的减少（增加以“－”号填列）</t>
  </si>
  <si>
    <t>52</t>
  </si>
  <si>
    <t>经营性应收项目的减少（增加以“－”号填列）</t>
  </si>
  <si>
    <t>53</t>
  </si>
  <si>
    <t>经营性应付项目的增加（减少以“－”号填列）</t>
  </si>
  <si>
    <t>54</t>
  </si>
  <si>
    <t>j90</t>
  </si>
  <si>
    <t>其他</t>
  </si>
  <si>
    <t>55</t>
  </si>
  <si>
    <t>56</t>
  </si>
  <si>
    <t>2.不涉及现金收支的重大投资和筹资活动：</t>
  </si>
  <si>
    <t>57</t>
  </si>
  <si>
    <t>债务转为资本</t>
  </si>
  <si>
    <t>58</t>
  </si>
  <si>
    <t>一年内到期的可转换公司债券</t>
  </si>
  <si>
    <t>59</t>
  </si>
  <si>
    <t>融资租入固定资产</t>
  </si>
  <si>
    <t>60</t>
  </si>
  <si>
    <t>3.现金及现金等价物净变动情况：</t>
  </si>
  <si>
    <t>61</t>
  </si>
  <si>
    <t>现金的期末余额</t>
  </si>
  <si>
    <t>62</t>
  </si>
  <si>
    <t>减：现金的期初余额</t>
  </si>
  <si>
    <t>63</t>
  </si>
  <si>
    <t>加：现金等价物的期末余额</t>
  </si>
  <si>
    <t>64</t>
  </si>
  <si>
    <t>减：现金等价物的期初余额</t>
  </si>
  <si>
    <t>65</t>
  </si>
  <si>
    <t>现金及现金等价物净增加额</t>
  </si>
  <si>
    <t>66</t>
  </si>
  <si>
    <t>科目代码</t>
  </si>
  <si>
    <t>科目名称</t>
  </si>
  <si>
    <t>科目级数</t>
  </si>
  <si>
    <t>科目全称</t>
  </si>
  <si>
    <t>单位</t>
  </si>
  <si>
    <t>规格</t>
  </si>
  <si>
    <t>明细</t>
  </si>
  <si>
    <t>账页格式</t>
  </si>
  <si>
    <t>年初借方数量</t>
  </si>
  <si>
    <t>年初借方金额</t>
  </si>
  <si>
    <t>年初贷方数量</t>
  </si>
  <si>
    <t>年初贷方金额</t>
  </si>
  <si>
    <t>结转标志</t>
  </si>
  <si>
    <t>辅助核算</t>
  </si>
  <si>
    <t>资产类</t>
  </si>
  <si>
    <t>借</t>
  </si>
  <si>
    <t>1001</t>
  </si>
  <si>
    <t>库存现金</t>
  </si>
  <si>
    <t>Y</t>
  </si>
  <si>
    <t>金额式</t>
  </si>
  <si>
    <t>1002</t>
  </si>
  <si>
    <t>银行存款</t>
  </si>
  <si>
    <t>100201</t>
  </si>
  <si>
    <t>工行</t>
  </si>
  <si>
    <t>银行存款-工行</t>
  </si>
  <si>
    <t>1012</t>
  </si>
  <si>
    <t>其他货币资金</t>
  </si>
  <si>
    <t>101201</t>
  </si>
  <si>
    <t>外埠存款</t>
  </si>
  <si>
    <t>其他货币资金-外埠存款</t>
  </si>
  <si>
    <t>101202</t>
  </si>
  <si>
    <t>银行本票</t>
  </si>
  <si>
    <t>其他货币资金-银行本票</t>
  </si>
  <si>
    <t>101203</t>
  </si>
  <si>
    <t>银行汇票</t>
  </si>
  <si>
    <t>其他货币资金-银行汇票</t>
  </si>
  <si>
    <t>101204</t>
  </si>
  <si>
    <t>信用卡</t>
  </si>
  <si>
    <t>其他货币资金-信用卡</t>
  </si>
  <si>
    <t>101205</t>
  </si>
  <si>
    <t>信用证保证金</t>
  </si>
  <si>
    <t>其他货币资金-信用证保证金</t>
  </si>
  <si>
    <t>101206</t>
  </si>
  <si>
    <t>存出投资款</t>
  </si>
  <si>
    <t>其他货币资金-存出投资款</t>
  </si>
  <si>
    <t>1101</t>
  </si>
  <si>
    <t>交易性金融资产</t>
  </si>
  <si>
    <t>1121</t>
  </si>
  <si>
    <t>应收票据</t>
  </si>
  <si>
    <t>1122</t>
  </si>
  <si>
    <t>应收账款</t>
  </si>
  <si>
    <t>1123</t>
  </si>
  <si>
    <t>预付账款</t>
  </si>
  <si>
    <t>1131</t>
  </si>
  <si>
    <t>应收股利</t>
  </si>
  <si>
    <t>1132</t>
  </si>
  <si>
    <t>应收利息</t>
  </si>
  <si>
    <t>1221</t>
  </si>
  <si>
    <t>其他应收款</t>
  </si>
  <si>
    <t>1231</t>
  </si>
  <si>
    <t>坏账准备</t>
  </si>
  <si>
    <t>1321</t>
  </si>
  <si>
    <t>代理业务资产</t>
  </si>
  <si>
    <t>1401</t>
  </si>
  <si>
    <t>材料采购</t>
  </si>
  <si>
    <t>1402</t>
  </si>
  <si>
    <t>在途物资</t>
  </si>
  <si>
    <t>1403</t>
  </si>
  <si>
    <t>原材料</t>
  </si>
  <si>
    <t>数量金额式</t>
  </si>
  <si>
    <t>1404</t>
  </si>
  <si>
    <t>材料成本差异</t>
  </si>
  <si>
    <t>1405</t>
  </si>
  <si>
    <t>库存商品</t>
  </si>
  <si>
    <t>1406</t>
  </si>
  <si>
    <t>发出商品</t>
  </si>
  <si>
    <t>1407</t>
  </si>
  <si>
    <t>商品进销差价</t>
  </si>
  <si>
    <t>贷</t>
  </si>
  <si>
    <t>1408</t>
  </si>
  <si>
    <t>委托加工物资</t>
  </si>
  <si>
    <t>1411</t>
  </si>
  <si>
    <t>周转材料</t>
  </si>
  <si>
    <t>1421</t>
  </si>
  <si>
    <t>消耗性生物资产</t>
  </si>
  <si>
    <t>1461</t>
  </si>
  <si>
    <t>融资租赁资产</t>
  </si>
  <si>
    <t>1471</t>
  </si>
  <si>
    <t>存货跌价准备</t>
  </si>
  <si>
    <t>1501</t>
  </si>
  <si>
    <t>持有至到期投资</t>
  </si>
  <si>
    <t>1502</t>
  </si>
  <si>
    <t>持有至到期投资减值准备</t>
  </si>
  <si>
    <t>1503</t>
  </si>
  <si>
    <t>可供出售金融资产</t>
  </si>
  <si>
    <t>1511</t>
  </si>
  <si>
    <t>长期股权投资</t>
  </si>
  <si>
    <t>1512</t>
  </si>
  <si>
    <t>长期债权投资减值准备</t>
  </si>
  <si>
    <t>1521</t>
  </si>
  <si>
    <t>投资性房地产</t>
  </si>
  <si>
    <t>1531</t>
  </si>
  <si>
    <t>长期应收款</t>
  </si>
  <si>
    <t>1532</t>
  </si>
  <si>
    <t>未实现融资收益</t>
  </si>
  <si>
    <t>1601</t>
  </si>
  <si>
    <t>固定资产</t>
  </si>
  <si>
    <t>160101</t>
  </si>
  <si>
    <t>厂房及建筑物</t>
  </si>
  <si>
    <t>固定资产-厂房及建筑物</t>
  </si>
  <si>
    <t>160102</t>
  </si>
  <si>
    <t>机器设备</t>
  </si>
  <si>
    <t>固定资产-机器设备</t>
  </si>
  <si>
    <t>160103</t>
  </si>
  <si>
    <t xml:space="preserve"> 电子及办公设备</t>
  </si>
  <si>
    <t>固定资产-电子及办公设备</t>
  </si>
  <si>
    <t>160104</t>
  </si>
  <si>
    <t>运输设备</t>
  </si>
  <si>
    <t>固定资产-运输设备</t>
  </si>
  <si>
    <t>160105</t>
  </si>
  <si>
    <t>其他设备</t>
  </si>
  <si>
    <t>固定资产-其他设备</t>
  </si>
  <si>
    <t>1602</t>
  </si>
  <si>
    <t>累计折旧</t>
  </si>
  <si>
    <t>160201</t>
  </si>
  <si>
    <t>累计折旧-厂房及建筑物</t>
  </si>
  <si>
    <t>160202</t>
  </si>
  <si>
    <t>累计折旧-机器设备</t>
  </si>
  <si>
    <t>160203</t>
  </si>
  <si>
    <t>累计折旧-电子及办公设备</t>
  </si>
  <si>
    <t>160204</t>
  </si>
  <si>
    <t xml:space="preserve"> 运输设备</t>
  </si>
  <si>
    <t>累计折旧-运输设备</t>
  </si>
  <si>
    <t>160205</t>
  </si>
  <si>
    <t xml:space="preserve"> 其他设备</t>
  </si>
  <si>
    <t>累计折旧-其他设备</t>
  </si>
  <si>
    <t>1603</t>
  </si>
  <si>
    <t>固定资产减值准备</t>
  </si>
  <si>
    <t>1604</t>
  </si>
  <si>
    <t>在建工程</t>
  </si>
  <si>
    <t>160401</t>
  </si>
  <si>
    <t xml:space="preserve"> 在建工程减值准备</t>
  </si>
  <si>
    <t>在建工程-在建工程减值准备</t>
  </si>
  <si>
    <t>1605</t>
  </si>
  <si>
    <t>工程物资</t>
  </si>
  <si>
    <t>160501</t>
  </si>
  <si>
    <t>专用材料</t>
  </si>
  <si>
    <t>工程物资-专用材料</t>
  </si>
  <si>
    <t>160502</t>
  </si>
  <si>
    <t xml:space="preserve"> 专用设备</t>
  </si>
  <si>
    <t>工程物资-专用设备</t>
  </si>
  <si>
    <t>160503</t>
  </si>
  <si>
    <t xml:space="preserve"> 预付大型设备款</t>
  </si>
  <si>
    <t>工程物资-预付大型设备款</t>
  </si>
  <si>
    <t>160504</t>
  </si>
  <si>
    <t>为生产准备的工具及器具</t>
  </si>
  <si>
    <t>工程物资-为生产准备的工具及器具</t>
  </si>
  <si>
    <t>1606</t>
  </si>
  <si>
    <t>固定资产清理</t>
  </si>
  <si>
    <t>1611</t>
  </si>
  <si>
    <t>未担保余值</t>
  </si>
  <si>
    <t>1621</t>
  </si>
  <si>
    <t>生产性生物资产</t>
  </si>
  <si>
    <t>1622</t>
  </si>
  <si>
    <t>生产性生物资产累计折旧</t>
  </si>
  <si>
    <t>1623</t>
  </si>
  <si>
    <t>公益性生物资产</t>
  </si>
  <si>
    <t>1631</t>
  </si>
  <si>
    <t>油气资产</t>
  </si>
  <si>
    <t>1632</t>
  </si>
  <si>
    <t>累计折耗</t>
  </si>
  <si>
    <t>1701</t>
  </si>
  <si>
    <t>无形资产</t>
  </si>
  <si>
    <t>1702</t>
  </si>
  <si>
    <t>累计摊销</t>
  </si>
  <si>
    <t>1703</t>
  </si>
  <si>
    <t>无形资产减值准备</t>
  </si>
  <si>
    <t>1711</t>
  </si>
  <si>
    <t>商誉</t>
  </si>
  <si>
    <t>1801</t>
  </si>
  <si>
    <t>长期待摊费用</t>
  </si>
  <si>
    <t>1811</t>
  </si>
  <si>
    <t>递延所得税资产</t>
  </si>
  <si>
    <t>1901</t>
  </si>
  <si>
    <t>待处理财产损益</t>
  </si>
  <si>
    <t>负债类</t>
  </si>
  <si>
    <t>2001</t>
  </si>
  <si>
    <t>短期借款</t>
  </si>
  <si>
    <t>2101</t>
  </si>
  <si>
    <t>交易性金融负债</t>
  </si>
  <si>
    <t>2201</t>
  </si>
  <si>
    <t>应付票据</t>
  </si>
  <si>
    <t>2202</t>
  </si>
  <si>
    <t>应付账款</t>
  </si>
  <si>
    <t>2203</t>
  </si>
  <si>
    <t>预收账款</t>
  </si>
  <si>
    <t>2211</t>
  </si>
  <si>
    <t>应付职工薪酬</t>
  </si>
  <si>
    <t>221101</t>
  </si>
  <si>
    <t xml:space="preserve"> 应付工资</t>
  </si>
  <si>
    <t>应付职工薪酬-应付工资</t>
  </si>
  <si>
    <t>221102</t>
  </si>
  <si>
    <t xml:space="preserve"> 应付福利费</t>
  </si>
  <si>
    <t>应付职工薪酬-应付福利费</t>
  </si>
  <si>
    <t>2221</t>
  </si>
  <si>
    <t>应交税费</t>
  </si>
  <si>
    <t>222101</t>
  </si>
  <si>
    <t xml:space="preserve"> 应交增值税</t>
  </si>
  <si>
    <t>应交税费-应交增值税</t>
  </si>
  <si>
    <t/>
  </si>
  <si>
    <t>22210101</t>
  </si>
  <si>
    <t>进项税额</t>
  </si>
  <si>
    <t>应交税费-应交增值税-进项税额</t>
  </si>
  <si>
    <t>22210102</t>
  </si>
  <si>
    <t>已交税金</t>
  </si>
  <si>
    <t>应交税费-应交增值税-已交税金</t>
  </si>
  <si>
    <t>22210103</t>
  </si>
  <si>
    <t>转出未交增值税</t>
  </si>
  <si>
    <t>应交税费-应交增值税-转出未交增值税</t>
  </si>
  <si>
    <t>22210104</t>
  </si>
  <si>
    <t>减免税款</t>
  </si>
  <si>
    <t>应交税费-应交增值税-减免税款</t>
  </si>
  <si>
    <t>22210105</t>
  </si>
  <si>
    <t>销项税额</t>
  </si>
  <si>
    <t>应交税费-应交增值税-销项税额</t>
  </si>
  <si>
    <t>22210106</t>
  </si>
  <si>
    <t>出口退税</t>
  </si>
  <si>
    <t>应交税费-应交增值税-出口退税</t>
  </si>
  <si>
    <t>22210107</t>
  </si>
  <si>
    <t>进项税额转出</t>
  </si>
  <si>
    <t>应交税费-应交增值税-进项税额转出</t>
  </si>
  <si>
    <t>22210108</t>
  </si>
  <si>
    <t>出口抵减内销产品应纳税额</t>
  </si>
  <si>
    <t>应交税费-应交增值税-出口抵减内销产品应纳税额</t>
  </si>
  <si>
    <t>22210109</t>
  </si>
  <si>
    <t>转出多交增值税</t>
  </si>
  <si>
    <t>应交税费-应交增值税-转出多交增值税</t>
  </si>
  <si>
    <t>222102</t>
  </si>
  <si>
    <t>未交增值税</t>
  </si>
  <si>
    <t>应交税费-未交增值税</t>
  </si>
  <si>
    <t>222103</t>
  </si>
  <si>
    <t>应交营业税</t>
  </si>
  <si>
    <t>应交税费-应交营业税</t>
  </si>
  <si>
    <t>222104</t>
  </si>
  <si>
    <t>应交消费税</t>
  </si>
  <si>
    <t>应交税费-应交消费税</t>
  </si>
  <si>
    <t>222105</t>
  </si>
  <si>
    <t>应交资源税</t>
  </si>
  <si>
    <t>应交税费-应交资源税</t>
  </si>
  <si>
    <t>222106</t>
  </si>
  <si>
    <t>应交所得税</t>
  </si>
  <si>
    <t>应交税费-应交所得税</t>
  </si>
  <si>
    <t>222107</t>
  </si>
  <si>
    <t>应交土地增值税</t>
  </si>
  <si>
    <t>应交税费-应交土地增值税</t>
  </si>
  <si>
    <t>222108</t>
  </si>
  <si>
    <t>应交城市维护建设税</t>
  </si>
  <si>
    <t>应交税费-应交城市维护建设税</t>
  </si>
  <si>
    <t>222109</t>
  </si>
  <si>
    <t>应交房产税</t>
  </si>
  <si>
    <t>应交税费-应交房产税</t>
  </si>
  <si>
    <t>222110</t>
  </si>
  <si>
    <t>应交土地使用税</t>
  </si>
  <si>
    <t>应交税费-应交土地使用税</t>
  </si>
  <si>
    <t>222111</t>
  </si>
  <si>
    <t>应交车船使用税</t>
  </si>
  <si>
    <t>应交税费-应交车船使用税</t>
  </si>
  <si>
    <t>222112</t>
  </si>
  <si>
    <t>应交个人所得税</t>
  </si>
  <si>
    <t>应交税费-应交个人所得税</t>
  </si>
  <si>
    <t>222113</t>
  </si>
  <si>
    <t>待认证抵扣增值税</t>
  </si>
  <si>
    <t>应交税费-待认证抵扣增值税</t>
  </si>
  <si>
    <t>222114</t>
  </si>
  <si>
    <t>其他应交款</t>
  </si>
  <si>
    <t>应交税费-其他应交款</t>
  </si>
  <si>
    <t>22211401</t>
  </si>
  <si>
    <t>教育费附加</t>
  </si>
  <si>
    <t>应交税费-其他应交款-教育费附加</t>
  </si>
  <si>
    <t>22211402</t>
  </si>
  <si>
    <t xml:space="preserve"> 地方教育费附加</t>
  </si>
  <si>
    <t>应交税费-其他应交款-地方教育费附加</t>
  </si>
  <si>
    <t>2231</t>
  </si>
  <si>
    <t>应付利息</t>
  </si>
  <si>
    <t>2232</t>
  </si>
  <si>
    <t>应付股利</t>
  </si>
  <si>
    <t>2241</t>
  </si>
  <si>
    <t>其他应付款</t>
  </si>
  <si>
    <t>2314</t>
  </si>
  <si>
    <t>代理业务负债</t>
  </si>
  <si>
    <t>2401</t>
  </si>
  <si>
    <t>递延收益</t>
  </si>
  <si>
    <t>2501</t>
  </si>
  <si>
    <t>长期借款</t>
  </si>
  <si>
    <t>2502</t>
  </si>
  <si>
    <t>长期债券</t>
  </si>
  <si>
    <t>250201</t>
  </si>
  <si>
    <t>债券面值</t>
  </si>
  <si>
    <t>长期债券-债券面值</t>
  </si>
  <si>
    <t>250202</t>
  </si>
  <si>
    <t>债券溢价</t>
  </si>
  <si>
    <t>长期债券-债券溢价</t>
  </si>
  <si>
    <t>250203</t>
  </si>
  <si>
    <t>债券折价</t>
  </si>
  <si>
    <t>长期债券-债券折价</t>
  </si>
  <si>
    <t>250204</t>
  </si>
  <si>
    <t>应计利息</t>
  </si>
  <si>
    <t>长期债券-应计利息</t>
  </si>
  <si>
    <t>2701</t>
  </si>
  <si>
    <t>长期应付款</t>
  </si>
  <si>
    <t>2702</t>
  </si>
  <si>
    <t>未确认融资费用</t>
  </si>
  <si>
    <t>2711</t>
  </si>
  <si>
    <t>专项应付款</t>
  </si>
  <si>
    <t>2801</t>
  </si>
  <si>
    <t>预计负债</t>
  </si>
  <si>
    <t>2901</t>
  </si>
  <si>
    <t>递延所得税负债</t>
  </si>
  <si>
    <t>权益类</t>
  </si>
  <si>
    <t>4001</t>
  </si>
  <si>
    <t>实收资本（或股本）</t>
  </si>
  <si>
    <t>4002</t>
  </si>
  <si>
    <t>资本公积</t>
  </si>
  <si>
    <t>400201</t>
  </si>
  <si>
    <t>资本（或股本）溢价</t>
  </si>
  <si>
    <t>资本公积-资本（或股本）溢价</t>
  </si>
  <si>
    <t>400202</t>
  </si>
  <si>
    <t>接受捐赠非现金资产准备</t>
  </si>
  <si>
    <t>资本公积-接受捐赠非现金资产准备</t>
  </si>
  <si>
    <t>400203</t>
  </si>
  <si>
    <t>接受现金捐赠</t>
  </si>
  <si>
    <t>资本公积-接受现金捐赠</t>
  </si>
  <si>
    <t>400204</t>
  </si>
  <si>
    <t>股权投资准备</t>
  </si>
  <si>
    <t>资本公积-股权投资准备</t>
  </si>
  <si>
    <t>400205</t>
  </si>
  <si>
    <t>拨款转入</t>
  </si>
  <si>
    <t>资本公积-拨款转入</t>
  </si>
  <si>
    <t>400206</t>
  </si>
  <si>
    <t>外币资本折算差额</t>
  </si>
  <si>
    <t>资本公积-外币资本折算差额</t>
  </si>
  <si>
    <t>400207</t>
  </si>
  <si>
    <t>其他资本公积</t>
  </si>
  <si>
    <t>资本公积-其他资本公积</t>
  </si>
  <si>
    <t>4101</t>
  </si>
  <si>
    <t>盈余公积</t>
  </si>
  <si>
    <t>410101</t>
  </si>
  <si>
    <t>法定盈余公积</t>
  </si>
  <si>
    <t>盈余公积-法定盈余公积</t>
  </si>
  <si>
    <t>410102</t>
  </si>
  <si>
    <t>任意盈余公积</t>
  </si>
  <si>
    <t>盈余公积-任意盈余公积</t>
  </si>
  <si>
    <t>410103</t>
  </si>
  <si>
    <t>法定公益金</t>
  </si>
  <si>
    <t>盈余公积-法定公益金</t>
  </si>
  <si>
    <t>410104</t>
  </si>
  <si>
    <t>储备基金</t>
  </si>
  <si>
    <t>盈余公积-储备基金</t>
  </si>
  <si>
    <t>410105</t>
  </si>
  <si>
    <t>企业发展基金</t>
  </si>
  <si>
    <t>盈余公积-企业发展基金</t>
  </si>
  <si>
    <t>410106</t>
  </si>
  <si>
    <t>利润归还投资</t>
  </si>
  <si>
    <t>盈余公积-利润归还投资</t>
  </si>
  <si>
    <t>4103</t>
  </si>
  <si>
    <t>本年利润</t>
  </si>
  <si>
    <t>4104</t>
  </si>
  <si>
    <t>利润分配</t>
  </si>
  <si>
    <t>410401</t>
  </si>
  <si>
    <t>其他转入</t>
  </si>
  <si>
    <t>利润分配-其他转入</t>
  </si>
  <si>
    <t>410402</t>
  </si>
  <si>
    <t>提取法定盈余公积</t>
  </si>
  <si>
    <t>利润分配-提取法定盈余公积</t>
  </si>
  <si>
    <t>410403</t>
  </si>
  <si>
    <t>提取法定公益金</t>
  </si>
  <si>
    <t>利润分配-提取法定公益金</t>
  </si>
  <si>
    <t>410404</t>
  </si>
  <si>
    <t>提取储备基金</t>
  </si>
  <si>
    <t>利润分配-提取储备基金</t>
  </si>
  <si>
    <t>410405</t>
  </si>
  <si>
    <t>提取企业发展基金</t>
  </si>
  <si>
    <t>利润分配-提取企业发展基金</t>
  </si>
  <si>
    <t>410406</t>
  </si>
  <si>
    <t>提取职工奖励及福利基金</t>
  </si>
  <si>
    <t>利润分配-提取职工奖励及福利基金</t>
  </si>
  <si>
    <t>410407</t>
  </si>
  <si>
    <t>利润分配-利润归还投资</t>
  </si>
  <si>
    <t>410408</t>
  </si>
  <si>
    <t>应付优先股股利</t>
  </si>
  <si>
    <t>利润分配-应付优先股股利</t>
  </si>
  <si>
    <t>410409</t>
  </si>
  <si>
    <t>提取任意盈余公积</t>
  </si>
  <si>
    <t>利润分配-提取任意盈余公积</t>
  </si>
  <si>
    <t>410410</t>
  </si>
  <si>
    <t>应付普通股股利</t>
  </si>
  <si>
    <t>利润分配-应付普通股股利</t>
  </si>
  <si>
    <t>410411</t>
  </si>
  <si>
    <t>转作资本（或股本）的普通股股利</t>
  </si>
  <si>
    <t>利润分配-转作资本（或股本）的普通股股利</t>
  </si>
  <si>
    <t>410415</t>
  </si>
  <si>
    <t>未分配利润</t>
  </si>
  <si>
    <t>利润分配-未分配利润</t>
  </si>
  <si>
    <t>4201</t>
  </si>
  <si>
    <t>库存股</t>
  </si>
  <si>
    <t>成本类</t>
  </si>
  <si>
    <t>5001</t>
  </si>
  <si>
    <t>生产成本</t>
  </si>
  <si>
    <t>500101</t>
  </si>
  <si>
    <t>直接材料</t>
  </si>
  <si>
    <t>生产成本-直接材料</t>
  </si>
  <si>
    <t>500102</t>
  </si>
  <si>
    <t>辅助材料</t>
  </si>
  <si>
    <t>生产成本-辅助材料</t>
  </si>
  <si>
    <t>500103</t>
  </si>
  <si>
    <t>直接人工</t>
  </si>
  <si>
    <t>生产成本-直接人工</t>
  </si>
  <si>
    <t>500104</t>
  </si>
  <si>
    <t>福利费</t>
  </si>
  <si>
    <t>生产成本-福利费</t>
  </si>
  <si>
    <t>500105</t>
  </si>
  <si>
    <t>制造费用</t>
  </si>
  <si>
    <t>生产成本-制造费用</t>
  </si>
  <si>
    <t>5101</t>
  </si>
  <si>
    <t>510101</t>
  </si>
  <si>
    <t>工资</t>
  </si>
  <si>
    <t>制造费用-工资</t>
  </si>
  <si>
    <t>510102</t>
  </si>
  <si>
    <t>制造费用-福利费</t>
  </si>
  <si>
    <t>510103</t>
  </si>
  <si>
    <t>折旧费</t>
  </si>
  <si>
    <t>制造费用-折旧费</t>
  </si>
  <si>
    <t>510104</t>
  </si>
  <si>
    <t>维修费</t>
  </si>
  <si>
    <t>制造费用-维修费</t>
  </si>
  <si>
    <t>510105</t>
  </si>
  <si>
    <t>物料消耗</t>
  </si>
  <si>
    <t>制造费用-物料消耗</t>
  </si>
  <si>
    <t>510106</t>
  </si>
  <si>
    <t>办公费</t>
  </si>
  <si>
    <t>制造费用-办公费</t>
  </si>
  <si>
    <t>510107</t>
  </si>
  <si>
    <t>水电费</t>
  </si>
  <si>
    <t>制造费用-水电费</t>
  </si>
  <si>
    <t>510108</t>
  </si>
  <si>
    <t>差旅费</t>
  </si>
  <si>
    <t>制造费用-差旅费</t>
  </si>
  <si>
    <t>510109</t>
  </si>
  <si>
    <t>伙食费</t>
  </si>
  <si>
    <t>制造费用-伙食费</t>
  </si>
  <si>
    <t>510110</t>
  </si>
  <si>
    <t>租赁费</t>
  </si>
  <si>
    <t>制造费用-租赁费</t>
  </si>
  <si>
    <t>510199</t>
  </si>
  <si>
    <t>制造费用-其他</t>
  </si>
  <si>
    <t>5201</t>
  </si>
  <si>
    <t>劳务成本</t>
  </si>
  <si>
    <t>5301</t>
  </si>
  <si>
    <t>研发支出</t>
  </si>
  <si>
    <t>5401</t>
  </si>
  <si>
    <t>工程施工</t>
  </si>
  <si>
    <t>5402</t>
  </si>
  <si>
    <t>工程结算</t>
  </si>
  <si>
    <t>5403</t>
  </si>
  <si>
    <t>机械作业</t>
  </si>
  <si>
    <t>损益类</t>
  </si>
  <si>
    <t>6001</t>
  </si>
  <si>
    <t>主营业务收入</t>
  </si>
  <si>
    <t>600101</t>
  </si>
  <si>
    <t>国内销售</t>
  </si>
  <si>
    <t>主营业务收入-国内销售</t>
  </si>
  <si>
    <t>600102</t>
  </si>
  <si>
    <t>直接出口</t>
  </si>
  <si>
    <t>主营业务收入-直接出口</t>
  </si>
  <si>
    <t>600103</t>
  </si>
  <si>
    <t>转厂出口</t>
  </si>
  <si>
    <t>主营业务收入-转厂出口</t>
  </si>
  <si>
    <t>6041</t>
  </si>
  <si>
    <t>租赁收入</t>
  </si>
  <si>
    <t>6051</t>
  </si>
  <si>
    <t>其他业务收入</t>
  </si>
  <si>
    <t>6101</t>
  </si>
  <si>
    <t>公允价值变动损益</t>
  </si>
  <si>
    <t>6111</t>
  </si>
  <si>
    <t>投资收益</t>
  </si>
  <si>
    <t>6301</t>
  </si>
  <si>
    <t>营业外收入</t>
  </si>
  <si>
    <t>6401</t>
  </si>
  <si>
    <t>主营业务成本</t>
  </si>
  <si>
    <t>640101</t>
  </si>
  <si>
    <t>内销成本</t>
  </si>
  <si>
    <t>主营业务成本-内销成本</t>
  </si>
  <si>
    <t>640102</t>
  </si>
  <si>
    <t>外销成本</t>
  </si>
  <si>
    <t>主营业务成本-外销成本</t>
  </si>
  <si>
    <t>640103</t>
  </si>
  <si>
    <t>不予抵扣税</t>
  </si>
  <si>
    <t>主营业务成本-不予抵扣税</t>
  </si>
  <si>
    <t>640104</t>
  </si>
  <si>
    <t>海关代征税金</t>
  </si>
  <si>
    <t>主营业务成本-海关代征税金</t>
  </si>
  <si>
    <t>6402</t>
  </si>
  <si>
    <t>其他业务成本</t>
  </si>
  <si>
    <t>6403</t>
  </si>
  <si>
    <t>营业税金及附加</t>
  </si>
  <si>
    <t>6601</t>
  </si>
  <si>
    <t>销售费用</t>
  </si>
  <si>
    <t>6602</t>
  </si>
  <si>
    <t>管理费用</t>
  </si>
  <si>
    <t>660201</t>
  </si>
  <si>
    <t>管理费用-工资</t>
  </si>
  <si>
    <t>660202</t>
  </si>
  <si>
    <t>管理费用-福利费</t>
  </si>
  <si>
    <t>660203</t>
  </si>
  <si>
    <t>管理费用-折旧费</t>
  </si>
  <si>
    <t>660204</t>
  </si>
  <si>
    <t>管理费用-维修费</t>
  </si>
  <si>
    <t>660205</t>
  </si>
  <si>
    <t>管理费用-物料消耗</t>
  </si>
  <si>
    <t>660206</t>
  </si>
  <si>
    <t>管理费用-办公费</t>
  </si>
  <si>
    <t>660207</t>
  </si>
  <si>
    <t>管理费用-水电费</t>
  </si>
  <si>
    <t>660208</t>
  </si>
  <si>
    <t>管理费用-差旅费</t>
  </si>
  <si>
    <t>660209</t>
  </si>
  <si>
    <t>管理费用-伙食费</t>
  </si>
  <si>
    <t>660210</t>
  </si>
  <si>
    <t>招待费</t>
  </si>
  <si>
    <t>管理费用-招待费</t>
  </si>
  <si>
    <t>660211</t>
  </si>
  <si>
    <t>堤围费</t>
  </si>
  <si>
    <t>管理费用-堤围费</t>
  </si>
  <si>
    <t>660212</t>
  </si>
  <si>
    <t>摊销费</t>
  </si>
  <si>
    <t>管理费用-摊销费</t>
  </si>
  <si>
    <t>660213</t>
  </si>
  <si>
    <t>交通费</t>
  </si>
  <si>
    <t>管理费用-交通费</t>
  </si>
  <si>
    <t>660299</t>
  </si>
  <si>
    <t>管理费用-其他</t>
  </si>
  <si>
    <t>6603</t>
  </si>
  <si>
    <t>财务费用</t>
  </si>
  <si>
    <t>660301</t>
  </si>
  <si>
    <t>利息</t>
  </si>
  <si>
    <t>财务费用-利息</t>
  </si>
  <si>
    <t>660302</t>
  </si>
  <si>
    <t>手续费</t>
  </si>
  <si>
    <t>财务费用-手续费</t>
  </si>
  <si>
    <t>660303</t>
  </si>
  <si>
    <t>汇兑损益</t>
  </si>
  <si>
    <t>财务费用-汇兑损益</t>
  </si>
  <si>
    <t>6604</t>
  </si>
  <si>
    <t>勘探费用</t>
  </si>
  <si>
    <t>6701</t>
  </si>
  <si>
    <t>资产减值损失</t>
  </si>
  <si>
    <t>6711</t>
  </si>
  <si>
    <t>营业外支出</t>
  </si>
  <si>
    <t>6801</t>
  </si>
  <si>
    <t>所得税费用</t>
  </si>
  <si>
    <t>6901</t>
  </si>
  <si>
    <t>以前年度损益调整</t>
  </si>
  <si>
    <t>现金流量表项目名称</t>
  </si>
  <si>
    <t>销售商品、提供劳务收到的现金</t>
  </si>
  <si>
    <t>收到的其他与经营活动有关的现金</t>
  </si>
  <si>
    <t>购买商品、接受劳务支付的现金</t>
  </si>
  <si>
    <t>支付的其他与经营活动有关现金</t>
  </si>
  <si>
    <t>收回投资所收到的现金</t>
  </si>
  <si>
    <t>取得投资收益所收到的现金</t>
  </si>
  <si>
    <t>处置固定资产、无形资产和其他长期资产而收到的现金净额</t>
  </si>
  <si>
    <t>收到的其他与投资活动有关的现金</t>
  </si>
  <si>
    <t>购建固定资产、无形资产和其他长期资产所支付的现金</t>
  </si>
  <si>
    <t>投资所支付的现金</t>
  </si>
  <si>
    <t>支付的其他与投资活动有关的现金</t>
  </si>
  <si>
    <t>吸收投资所收到的现金</t>
  </si>
  <si>
    <t>借款所收到的现金</t>
  </si>
  <si>
    <t>收到的其他与筹资活动有关的现金</t>
  </si>
  <si>
    <t>偿还债务所支付的现金</t>
  </si>
  <si>
    <t>分配股利、利润或偿付利息所支付的现金</t>
  </si>
  <si>
    <t>支付的其他与筹资活动有关的现金</t>
  </si>
  <si>
    <t>汇率变动对现金的影响额</t>
  </si>
  <si>
    <r>
      <rPr>
        <sz val="10"/>
        <rFont val="宋体"/>
        <family val="3"/>
        <charset val="134"/>
      </rPr>
      <t>会企</t>
    </r>
    <r>
      <rPr>
        <sz val="10"/>
        <rFont val="Times New Roman"/>
        <family val="1"/>
      </rPr>
      <t>02</t>
    </r>
    <r>
      <rPr>
        <sz val="10"/>
        <rFont val="宋体"/>
        <family val="3"/>
        <charset val="134"/>
      </rPr>
      <t>表</t>
    </r>
  </si>
  <si>
    <t>一.营业收入</t>
  </si>
  <si>
    <t xml:space="preserve">      税金及附加</t>
  </si>
  <si>
    <t>企业负责人：</t>
  </si>
  <si>
    <t>会计机构负责人：</t>
  </si>
  <si>
    <r>
      <rPr>
        <sz val="10"/>
        <rFont val="宋体"/>
        <family val="3"/>
        <charset val="134"/>
      </rPr>
      <t>会企</t>
    </r>
    <r>
      <rPr>
        <sz val="10"/>
        <rFont val="Times New Roman"/>
        <family val="1"/>
      </rPr>
      <t>01</t>
    </r>
    <r>
      <rPr>
        <sz val="10"/>
        <rFont val="宋体"/>
        <family val="3"/>
        <charset val="134"/>
      </rPr>
      <t>表</t>
    </r>
  </si>
  <si>
    <t>负债和所有者权益</t>
  </si>
  <si>
    <t xml:space="preserve">  其他非流动资产</t>
  </si>
  <si>
    <t>所有者权益合计</t>
  </si>
  <si>
    <t>负债及权益合计：</t>
  </si>
  <si>
    <t>现　金　流　量　表</t>
  </si>
  <si>
    <t>2015年2-1月</t>
  </si>
  <si>
    <t>单位名称:帐务系统</t>
  </si>
  <si>
    <t>单位:元</t>
  </si>
  <si>
    <t>金     额</t>
  </si>
  <si>
    <t xml:space="preserve">    销售商品.提供劳务收到的现金</t>
  </si>
  <si>
    <t xml:space="preserve">    收到的税费返还</t>
  </si>
  <si>
    <t xml:space="preserve">    收到的其他与经营活动有关的现金</t>
  </si>
  <si>
    <t>现金流入小计</t>
  </si>
  <si>
    <t xml:space="preserve">    购买商品.接受劳务支付的现金</t>
  </si>
  <si>
    <t xml:space="preserve">    支付给职工以及为职工支付的现金</t>
  </si>
  <si>
    <t xml:space="preserve">    支付的各项税费</t>
  </si>
  <si>
    <t xml:space="preserve">    支付的其他与经营活动有关现金</t>
  </si>
  <si>
    <t>现金流出小计</t>
  </si>
  <si>
    <t xml:space="preserve">     收回投资所收到的现金</t>
  </si>
  <si>
    <t xml:space="preserve">     取得投资收益所收到的现金</t>
  </si>
  <si>
    <t xml:space="preserve">      处置固定资产.无形资产和其他长期资产而收到的现金净额</t>
  </si>
  <si>
    <t xml:space="preserve">     收到的其他与投资活动有关的现金</t>
  </si>
  <si>
    <t xml:space="preserve">      购建固定资产.无形资产和其他长期资产所支付的现金</t>
  </si>
  <si>
    <t xml:space="preserve">     投资所支付的现金</t>
  </si>
  <si>
    <t xml:space="preserve">     支付的其他与投资活动有关的现金</t>
  </si>
  <si>
    <t xml:space="preserve">     吸收投资所收到的现金</t>
  </si>
  <si>
    <t xml:space="preserve">     借款所收到的现金</t>
  </si>
  <si>
    <t xml:space="preserve">     收到的其他与筹资活动有关的现金</t>
  </si>
  <si>
    <t xml:space="preserve">     偿还债务所支付的现金</t>
  </si>
  <si>
    <t xml:space="preserve">     分配股利、利润或偿付利息所支付的现金</t>
  </si>
  <si>
    <t xml:space="preserve">     支付的其他与筹资活动有关的现金</t>
  </si>
  <si>
    <t>四、汇率变动对现金的影响额</t>
  </si>
  <si>
    <t>行号</t>
  </si>
  <si>
    <t>金  额</t>
  </si>
  <si>
    <t>1.将净利润调节为经营活动的现金流量</t>
  </si>
  <si>
    <t>——</t>
  </si>
  <si>
    <t xml:space="preserve">  净利润</t>
  </si>
  <si>
    <t xml:space="preserve">  加:计提的资产减值准备</t>
  </si>
  <si>
    <t xml:space="preserve">    固定资产折旧</t>
  </si>
  <si>
    <t xml:space="preserve">    无形资产摊销</t>
  </si>
  <si>
    <t xml:space="preserve">    长期待摊费用摊销</t>
  </si>
  <si>
    <t xml:space="preserve">    待摊费用减少(减:增加)</t>
  </si>
  <si>
    <t xml:space="preserve">    预提费用增加(减:减少)</t>
  </si>
  <si>
    <t xml:space="preserve">    处置固定,无形,其他资产的损失(减:收益)</t>
  </si>
  <si>
    <t xml:space="preserve">    固定资产报废损失</t>
  </si>
  <si>
    <t xml:space="preserve">    财务费用</t>
  </si>
  <si>
    <t xml:space="preserve">    投资损失(减:收益)</t>
  </si>
  <si>
    <t xml:space="preserve">    递延税款贷款(减:借款)</t>
  </si>
  <si>
    <t xml:space="preserve">    存货的减少(减:增加)</t>
  </si>
  <si>
    <t xml:space="preserve">    经营性的应收项目的减少(减:增加)</t>
  </si>
  <si>
    <t xml:space="preserve">    经营性的应付项目的增加(减:减少)</t>
  </si>
  <si>
    <t xml:space="preserve">    其他</t>
  </si>
  <si>
    <t xml:space="preserve">        经营活动产生的现金流量净额</t>
  </si>
  <si>
    <t>2.不涉及现金收支的投资和筹资活动</t>
  </si>
  <si>
    <t xml:space="preserve">    债务转为资本</t>
  </si>
  <si>
    <t xml:space="preserve">    一年内到期的可转换企业债券</t>
  </si>
  <si>
    <t xml:space="preserve">    融资租入固定资产</t>
  </si>
  <si>
    <t>3.现金及现金等价物净增加情况</t>
  </si>
  <si>
    <t xml:space="preserve">    现金的期末余额</t>
  </si>
  <si>
    <t xml:space="preserve">     减:现金的期初余额</t>
  </si>
  <si>
    <t xml:space="preserve">     加:现金等价物的期末余额</t>
  </si>
  <si>
    <t xml:space="preserve">     减:现金等价物的期初余额</t>
  </si>
  <si>
    <t>现金流量表</t>
  </si>
  <si>
    <t xml:space="preserve"> </t>
  </si>
  <si>
    <t>本期金额</t>
  </si>
  <si>
    <t>处置固定资产、无形资产和其他长期资产收回的现金净额</t>
  </si>
  <si>
    <t>购建固定资产、无形资产和其他长期资产支付的现金</t>
  </si>
  <si>
    <t>分配股利、利润或偿付利息支付的现金</t>
  </si>
  <si>
    <t>科  目  余  额  表</t>
  </si>
  <si>
    <t>上期借方余额</t>
  </si>
  <si>
    <t>上期贷方余额</t>
  </si>
  <si>
    <t>本期发生额</t>
  </si>
  <si>
    <t>期末借方余额</t>
  </si>
  <si>
    <t>期末贷方余额</t>
  </si>
  <si>
    <t>借  方</t>
  </si>
  <si>
    <t>贷  方</t>
  </si>
  <si>
    <t>合计</t>
  </si>
  <si>
    <t>其他货币资金多栏账</t>
  </si>
  <si>
    <t>科目：其他货币资金</t>
  </si>
  <si>
    <r>
      <rPr>
        <sz val="8"/>
        <rFont val="MS Sans Serif"/>
        <family val="2"/>
      </rPr>
      <t>2020</t>
    </r>
    <r>
      <rPr>
        <sz val="8"/>
        <rFont val="宋体"/>
        <family val="3"/>
        <charset val="134"/>
      </rPr>
      <t>年</t>
    </r>
  </si>
  <si>
    <t>科目明细帐</t>
  </si>
  <si>
    <t>&lt;1&gt;资产类</t>
  </si>
  <si>
    <t>字</t>
  </si>
  <si>
    <t>摘要说明</t>
  </si>
  <si>
    <t>借/贷</t>
  </si>
  <si>
    <t>固定资产折旧费用分配表
2019年1月</t>
  </si>
  <si>
    <t>部门</t>
  </si>
  <si>
    <t>营业费用</t>
  </si>
  <si>
    <t>办公室</t>
  </si>
  <si>
    <t>资产编号</t>
  </si>
  <si>
    <t>资产名称</t>
  </si>
  <si>
    <t>规格型号</t>
  </si>
  <si>
    <t>增加方式</t>
  </si>
  <si>
    <t>使用部门</t>
  </si>
  <si>
    <t>使用状况</t>
  </si>
  <si>
    <t>购置时间</t>
  </si>
  <si>
    <t>验收时间</t>
  </si>
  <si>
    <t>开始使用时间</t>
  </si>
  <si>
    <t>预计使用年限</t>
  </si>
  <si>
    <t>资产原值</t>
  </si>
  <si>
    <t>预计残值率</t>
  </si>
  <si>
    <t>折旧方法</t>
  </si>
  <si>
    <t>折旧费用类别</t>
  </si>
  <si>
    <t>本月折旧</t>
  </si>
  <si>
    <t>固定资产卡片</t>
  </si>
  <si>
    <t>卡片编号</t>
  </si>
  <si>
    <t>固定资产编号</t>
  </si>
  <si>
    <t>固定资产名称</t>
  </si>
  <si>
    <t>购置日期</t>
  </si>
  <si>
    <t>开始使用日期</t>
  </si>
  <si>
    <t>固定资产原值</t>
  </si>
  <si>
    <t>预计净残值</t>
  </si>
  <si>
    <t>已提累计月数</t>
  </si>
  <si>
    <t>已提累计折旧额</t>
  </si>
  <si>
    <t>尚可计提月数</t>
  </si>
  <si>
    <t>尚可计提折旧额</t>
  </si>
  <si>
    <t>在用</t>
  </si>
  <si>
    <t>购进</t>
  </si>
  <si>
    <t>销售部</t>
  </si>
  <si>
    <t>未用</t>
  </si>
  <si>
    <t>自建</t>
  </si>
  <si>
    <t>一车间</t>
  </si>
  <si>
    <t>大修理停用</t>
  </si>
  <si>
    <t>内部调拨</t>
  </si>
  <si>
    <t>信息部</t>
  </si>
  <si>
    <t>二车间</t>
  </si>
  <si>
    <t>财务部</t>
  </si>
  <si>
    <t>by.tzq.jxd</t>
  </si>
  <si>
    <t>固定资产折旧计算表</t>
  </si>
  <si>
    <t>固定资产基本数据</t>
  </si>
  <si>
    <t>双倍余额法</t>
  </si>
  <si>
    <t>月份</t>
  </si>
  <si>
    <t>折旧额</t>
  </si>
  <si>
    <t>账面净值</t>
  </si>
  <si>
    <t>-</t>
  </si>
  <si>
    <t>开始使用(起)</t>
  </si>
  <si>
    <t>开始使用（止)</t>
  </si>
  <si>
    <t>FW0001</t>
  </si>
  <si>
    <t>年初设置注意事项</t>
  </si>
  <si>
    <r>
      <rPr>
        <sz val="10.5"/>
        <rFont val="宋体"/>
        <family val="3"/>
        <charset val="134"/>
      </rPr>
      <t>1，在科目设置里面设置年初数，</t>
    </r>
    <r>
      <rPr>
        <sz val="10.5"/>
        <color indexed="10"/>
        <rFont val="宋体"/>
        <family val="3"/>
        <charset val="134"/>
      </rPr>
      <t>借数是的年初借方数量   借金表示的是年初借方金额</t>
    </r>
    <r>
      <rPr>
        <sz val="10.5"/>
        <rFont val="宋体"/>
        <family val="3"/>
        <charset val="134"/>
      </rPr>
      <t xml:space="preserve">  同样贷金  贷数也是一样的</t>
    </r>
  </si>
  <si>
    <r>
      <rPr>
        <sz val="10.5"/>
        <rFont val="宋体"/>
        <family val="3"/>
        <charset val="134"/>
      </rPr>
      <t>2，年初余额数</t>
    </r>
    <r>
      <rPr>
        <sz val="10.5"/>
        <color indexed="10"/>
        <rFont val="宋体"/>
        <family val="3"/>
        <charset val="134"/>
      </rPr>
      <t>只需要录最末级科目</t>
    </r>
    <r>
      <rPr>
        <sz val="10.5"/>
        <rFont val="宋体"/>
        <family val="3"/>
        <charset val="134"/>
      </rPr>
      <t>，比方说一级科目下面有二级科目，只需要录二级科目，一级科目不需要录年初数</t>
    </r>
  </si>
  <si>
    <r>
      <rPr>
        <sz val="10.5"/>
        <rFont val="宋体"/>
        <family val="3"/>
        <charset val="134"/>
      </rPr>
      <t>3，科目设置里设置二级科目及下级科目时，</t>
    </r>
    <r>
      <rPr>
        <sz val="10.5"/>
        <color indexed="10"/>
        <rFont val="宋体"/>
        <family val="3"/>
        <charset val="134"/>
      </rPr>
      <t>方向</t>
    </r>
    <r>
      <rPr>
        <sz val="10.5"/>
        <color indexed="10"/>
        <rFont val="Calibri"/>
        <family val="2"/>
      </rPr>
      <t>/</t>
    </r>
    <r>
      <rPr>
        <sz val="10.5"/>
        <color indexed="10"/>
        <rFont val="宋体"/>
        <family val="3"/>
        <charset val="134"/>
      </rPr>
      <t>账页格式要和一级科目相同，不可以自己改变方向</t>
    </r>
    <r>
      <rPr>
        <sz val="10.5"/>
        <rFont val="宋体"/>
        <family val="3"/>
        <charset val="134"/>
      </rPr>
      <t>。</t>
    </r>
  </si>
  <si>
    <r>
      <rPr>
        <sz val="10.5"/>
        <rFont val="宋体"/>
        <family val="3"/>
        <charset val="134"/>
      </rPr>
      <t>4，录入年初数时，</t>
    </r>
    <r>
      <rPr>
        <sz val="10.5"/>
        <color indexed="10"/>
        <rFont val="宋体"/>
        <family val="3"/>
        <charset val="134"/>
      </rPr>
      <t>要跟随系统的借贷方向</t>
    </r>
    <r>
      <rPr>
        <sz val="10.5"/>
        <rFont val="宋体"/>
        <family val="3"/>
        <charset val="134"/>
      </rPr>
      <t>录入，比方说你</t>
    </r>
    <r>
      <rPr>
        <sz val="10.5"/>
        <color indexed="10"/>
        <rFont val="宋体"/>
        <family val="3"/>
        <charset val="134"/>
      </rPr>
      <t>原有的科目余额表</t>
    </r>
    <r>
      <rPr>
        <sz val="10.5"/>
        <rFont val="宋体"/>
        <family val="3"/>
        <charset val="134"/>
      </rPr>
      <t>，本年利润在借方（</t>
    </r>
    <r>
      <rPr>
        <sz val="10.5"/>
        <rFont val="Calibri"/>
        <family val="2"/>
      </rPr>
      <t>300</t>
    </r>
    <r>
      <rPr>
        <sz val="10.5"/>
        <rFont val="宋体"/>
        <family val="3"/>
        <charset val="134"/>
      </rPr>
      <t>），</t>
    </r>
    <r>
      <rPr>
        <sz val="10.5"/>
        <color indexed="10"/>
        <rFont val="宋体"/>
        <family val="3"/>
        <charset val="134"/>
      </rPr>
      <t>咱们系统</t>
    </r>
    <r>
      <rPr>
        <sz val="10.5"/>
        <rFont val="宋体"/>
        <family val="3"/>
        <charset val="134"/>
      </rPr>
      <t>的本年利润科目是贷方，你就要在贷方填负数（</t>
    </r>
    <r>
      <rPr>
        <sz val="10.5"/>
        <rFont val="Calibri"/>
        <family val="2"/>
      </rPr>
      <t>-300</t>
    </r>
    <r>
      <rPr>
        <sz val="10.5"/>
        <rFont val="宋体"/>
        <family val="3"/>
        <charset val="134"/>
      </rPr>
      <t>），否则系统会不识别，会提示你应为</t>
    </r>
    <r>
      <rPr>
        <sz val="10.5"/>
        <rFont val="Calibri"/>
        <family val="2"/>
      </rPr>
      <t>0.</t>
    </r>
  </si>
  <si>
    <r>
      <rPr>
        <sz val="10.5"/>
        <rFont val="宋体"/>
        <family val="3"/>
        <charset val="134"/>
      </rPr>
      <t xml:space="preserve">5，新增损益类科目，要在  </t>
    </r>
    <r>
      <rPr>
        <sz val="10.5"/>
        <color indexed="10"/>
        <rFont val="宋体"/>
        <family val="3"/>
        <charset val="134"/>
      </rPr>
      <t>结转标志</t>
    </r>
    <r>
      <rPr>
        <sz val="10.5"/>
        <rFont val="宋体"/>
        <family val="3"/>
        <charset val="134"/>
      </rPr>
      <t xml:space="preserve">  那一列对应的科目后面添加</t>
    </r>
    <r>
      <rPr>
        <sz val="10.5"/>
        <rFont val="Calibri"/>
        <family val="2"/>
      </rPr>
      <t>1</t>
    </r>
    <r>
      <rPr>
        <sz val="10.5"/>
        <rFont val="宋体"/>
        <family val="3"/>
        <charset val="134"/>
      </rPr>
      <t>，否则后期自动结账，不会结转，导致结转不平</t>
    </r>
  </si>
  <si>
    <t>admin</t>
    <phoneticPr fontId="76" type="noConversion"/>
  </si>
  <si>
    <t>admin</t>
    <phoneticPr fontId="76" type="noConversion"/>
  </si>
  <si>
    <t>A</t>
  </si>
  <si>
    <t>期间：</t>
    <phoneticPr fontId="76" type="noConversion"/>
  </si>
  <si>
    <t>核算单位：DMS财务</t>
    <phoneticPr fontId="76" type="noConversion"/>
  </si>
  <si>
    <t>编制单位:DMS财务</t>
    <phoneticPr fontId="76" type="noConversion"/>
  </si>
  <si>
    <t>DMS财务</t>
    <phoneticPr fontId="76" type="noConversion"/>
  </si>
  <si>
    <t>91100000000000000</t>
    <phoneticPr fontId="76" type="noConversion"/>
  </si>
  <si>
    <t>中国工商银行</t>
    <phoneticPr fontId="76" type="noConversion"/>
  </si>
  <si>
    <t>9999999999999999999</t>
    <phoneticPr fontId="76" type="noConversion"/>
  </si>
  <si>
    <t>admin</t>
    <phoneticPr fontId="76" type="noConversion"/>
  </si>
  <si>
    <t>2021</t>
    <phoneticPr fontId="76" type="noConversion"/>
  </si>
  <si>
    <t>C:\Users\Administrator\Desktop\ASASQQ</t>
    <phoneticPr fontId="76" type="noConversion"/>
  </si>
  <si>
    <t>期间：2021年01月 至 2021年01月</t>
    <phoneticPr fontId="76" type="noConversion"/>
  </si>
  <si>
    <t>2021年1月31日</t>
    <phoneticPr fontId="76" type="noConversion"/>
  </si>
  <si>
    <t>编制单位：DMS财务</t>
    <phoneticPr fontId="76" type="noConversion"/>
  </si>
  <si>
    <t>本月数</t>
    <phoneticPr fontId="76" type="noConversion"/>
  </si>
  <si>
    <t>编制单位：DMS财务</t>
    <phoneticPr fontId="76" type="noConversion"/>
  </si>
  <si>
    <t>所属期间:2021/1/1至2021/1/31</t>
    <phoneticPr fontId="76" type="noConversion"/>
  </si>
  <si>
    <t>核算单位： DMS财务</t>
    <phoneticPr fontId="76" type="noConversion"/>
  </si>
  <si>
    <t>核算单位： DMS财务</t>
    <phoneticPr fontId="76" type="noConversion"/>
  </si>
  <si>
    <t>admin</t>
    <phoneticPr fontId="76" type="noConversion"/>
  </si>
</sst>
</file>

<file path=xl/styles.xml><?xml version="1.0" encoding="utf-8"?>
<styleSheet xmlns="http://schemas.openxmlformats.org/spreadsheetml/2006/main">
  <numFmts count="21">
    <numFmt numFmtId="176" formatCode="&quot;¥&quot;#,##0.00_);[Red]\(&quot;¥&quot;#,##0.00\)"/>
    <numFmt numFmtId="177" formatCode="0.00_ "/>
    <numFmt numFmtId="178" formatCode="#,##0.00;[Red]#,##0.00"/>
    <numFmt numFmtId="179" formatCode="_ &quot;\&quot;* #,##0.00_ ;_ &quot;\&quot;* \-#,##0.00_ ;_ &quot;\&quot;* &quot;-&quot;??_ ;_ @_ "/>
    <numFmt numFmtId="180" formatCode="_-&quot;$&quot;* #,##0_-;\-&quot;$&quot;* #,##0_-;_-&quot;$&quot;* &quot;-&quot;_-;_-@_-"/>
    <numFmt numFmtId="181" formatCode="_(&quot;Rs.&quot;* #,##0.00_);_(&quot;Rs.&quot;* \(#,##0.00\);_(&quot;Rs.&quot;* &quot;-&quot;??_);_(@_)"/>
    <numFmt numFmtId="182" formatCode="#,##0.00_);[Red]\(#,##0.00\)"/>
    <numFmt numFmtId="183" formatCode="_(* #,##0.00_);_(* \(#,##0.00\);_(* &quot;-&quot;??_);_(@_)"/>
    <numFmt numFmtId="184" formatCode="#,##0.00_ "/>
    <numFmt numFmtId="185" formatCode="0.0;[Red]0.0;;@"/>
    <numFmt numFmtId="186" formatCode="_-* #,##0.00\ _D_M_-;\-* #,##0.00\ _D_M_-;_-* &quot;-&quot;??\ _D_M_-;_-@_-"/>
    <numFmt numFmtId="187" formatCode="_-&quot;$&quot;* #,##0.00_-;\-&quot;$&quot;* #,##0.00_-;_-&quot;$&quot;* &quot;-&quot;??_-;_-@_-"/>
    <numFmt numFmtId="188" formatCode="_-* #,##0\ &quot;DM&quot;_-;\-* #,##0\ &quot;DM&quot;_-;_-* &quot;-&quot;\ &quot;DM&quot;_-;_-@_-"/>
    <numFmt numFmtId="189" formatCode="_ &quot;\&quot;* #,##0_ ;_ &quot;\&quot;* \-#,##0_ ;_ &quot;\&quot;* &quot;-&quot;_ ;_ @_ "/>
    <numFmt numFmtId="190" formatCode="_(* #,##0_);_(* \(#,##0\);_(* &quot;-&quot;_);_(@_)"/>
    <numFmt numFmtId="191" formatCode="_-* #,##0.00\ &quot;DM&quot;_-;\-* #,##0.00\ &quot;DM&quot;_-;_-* &quot;-&quot;??\ &quot;DM&quot;_-;_-@_-"/>
    <numFmt numFmtId="192" formatCode="0.0000_ "/>
    <numFmt numFmtId="193" formatCode="#,##0.00;[Red]#,##0.00;;@"/>
    <numFmt numFmtId="194" formatCode="_-* #,##0\ _D_M_-;\-* #,##0\ _D_M_-;_-* &quot;-&quot;\ _D_M_-;_-@_-"/>
    <numFmt numFmtId="195" formatCode="0.00_ ;[Red]\-0.00\ "/>
    <numFmt numFmtId="196" formatCode="0.00_);[Red]\(0.00\)"/>
  </numFmts>
  <fonts count="117">
    <font>
      <sz val="12"/>
      <name val="宋体"/>
      <charset val="134"/>
    </font>
    <font>
      <sz val="15"/>
      <name val="宋体"/>
      <charset val="134"/>
    </font>
    <font>
      <sz val="10.5"/>
      <name val="宋体"/>
      <charset val="134"/>
    </font>
    <font>
      <sz val="9"/>
      <name val="宋体"/>
      <charset val="134"/>
    </font>
    <font>
      <sz val="16"/>
      <color indexed="48"/>
      <name val="宋体"/>
      <charset val="134"/>
    </font>
    <font>
      <sz val="12"/>
      <color indexed="48"/>
      <name val="宋体"/>
      <charset val="134"/>
    </font>
    <font>
      <sz val="10"/>
      <color indexed="10"/>
      <name val="宋体"/>
      <charset val="134"/>
    </font>
    <font>
      <sz val="9"/>
      <color indexed="48"/>
      <name val="宋体"/>
      <charset val="134"/>
    </font>
    <font>
      <sz val="9"/>
      <name val="Times New Roman"/>
      <family val="1"/>
    </font>
    <font>
      <sz val="10"/>
      <color indexed="48"/>
      <name val="宋体"/>
      <charset val="134"/>
    </font>
    <font>
      <sz val="18"/>
      <name val="宋体"/>
      <charset val="134"/>
    </font>
    <font>
      <sz val="9"/>
      <color indexed="44"/>
      <name val="宋体"/>
      <charset val="134"/>
    </font>
    <font>
      <b/>
      <sz val="15"/>
      <name val="宋体"/>
      <charset val="134"/>
    </font>
    <font>
      <sz val="10"/>
      <name val="宋体"/>
      <charset val="134"/>
    </font>
    <font>
      <u val="doubleAccounting"/>
      <sz val="24"/>
      <color indexed="12"/>
      <name val="华文隶书"/>
      <charset val="134"/>
    </font>
    <font>
      <sz val="11"/>
      <color indexed="8"/>
      <name val="宋体"/>
      <family val="3"/>
      <charset val="134"/>
    </font>
    <font>
      <b/>
      <sz val="12"/>
      <name val="宋体"/>
      <family val="3"/>
      <charset val="134"/>
    </font>
    <font>
      <b/>
      <sz val="18"/>
      <color indexed="17"/>
      <name val="微软雅黑"/>
      <family val="2"/>
      <charset val="134"/>
    </font>
    <font>
      <sz val="12"/>
      <color indexed="17"/>
      <name val="微软雅黑"/>
      <family val="2"/>
      <charset val="134"/>
    </font>
    <font>
      <u/>
      <sz val="22"/>
      <name val="宋体"/>
      <family val="3"/>
      <charset val="134"/>
    </font>
    <font>
      <sz val="8"/>
      <name val="MS Sans Serif"/>
      <family val="2"/>
    </font>
    <font>
      <sz val="8"/>
      <name val="宋体"/>
      <family val="3"/>
      <charset val="134"/>
    </font>
    <font>
      <sz val="10"/>
      <color indexed="12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4"/>
      <name val="宋体"/>
      <family val="3"/>
      <charset val="134"/>
    </font>
    <font>
      <b/>
      <sz val="11"/>
      <name val="宋体"/>
      <family val="3"/>
      <charset val="134"/>
    </font>
    <font>
      <b/>
      <sz val="10"/>
      <name val="宋体"/>
      <family val="3"/>
      <charset val="134"/>
    </font>
    <font>
      <sz val="11"/>
      <name val="宋体"/>
      <family val="3"/>
      <charset val="134"/>
    </font>
    <font>
      <sz val="16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9"/>
      <name val="宋体"/>
      <family val="3"/>
      <charset val="134"/>
    </font>
    <font>
      <sz val="10"/>
      <color indexed="17"/>
      <name val="宋体"/>
      <family val="3"/>
      <charset val="134"/>
    </font>
    <font>
      <b/>
      <sz val="16"/>
      <name val="宋体"/>
      <family val="3"/>
      <charset val="134"/>
    </font>
    <font>
      <sz val="10"/>
      <color indexed="17"/>
      <name val="Times New Roman"/>
      <family val="1"/>
    </font>
    <font>
      <b/>
      <sz val="20"/>
      <name val="宋体"/>
      <family val="3"/>
      <charset val="134"/>
    </font>
    <font>
      <sz val="20"/>
      <name val="宋体"/>
      <family val="3"/>
      <charset val="134"/>
    </font>
    <font>
      <sz val="12"/>
      <color indexed="10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name val="MS Sans Serif"/>
      <family val="2"/>
    </font>
    <font>
      <sz val="12"/>
      <name val="楷体_GB2312"/>
      <charset val="134"/>
    </font>
    <font>
      <sz val="12"/>
      <name val="Times New Roman"/>
      <family val="1"/>
    </font>
    <font>
      <sz val="12"/>
      <color indexed="10"/>
      <name val="Times New Roman"/>
      <family val="1"/>
    </font>
    <font>
      <sz val="12"/>
      <color indexed="10"/>
      <name val="楷体_GB2312"/>
      <charset val="134"/>
    </font>
    <font>
      <sz val="12"/>
      <color indexed="48"/>
      <name val="微软雅黑"/>
      <family val="2"/>
      <charset val="134"/>
    </font>
    <font>
      <b/>
      <sz val="12"/>
      <color indexed="12"/>
      <name val="宋体"/>
      <family val="3"/>
      <charset val="134"/>
    </font>
    <font>
      <b/>
      <u/>
      <sz val="12"/>
      <color indexed="12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MS Sans Serif"/>
      <family val="2"/>
    </font>
    <font>
      <b/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color indexed="8"/>
      <name val="宋体"/>
      <family val="3"/>
      <charset val="134"/>
    </font>
    <font>
      <sz val="9"/>
      <color indexed="17"/>
      <name val="宋体"/>
      <family val="3"/>
      <charset val="134"/>
    </font>
    <font>
      <sz val="9"/>
      <name val="黑体"/>
      <family val="3"/>
      <charset val="134"/>
    </font>
    <font>
      <u/>
      <sz val="22"/>
      <name val="MS Sans Serif"/>
      <family val="2"/>
    </font>
    <font>
      <sz val="12"/>
      <name val="Tms Rmn"/>
      <family val="1"/>
    </font>
    <font>
      <b/>
      <sz val="12"/>
      <name val="Arial"/>
      <family val="2"/>
    </font>
    <font>
      <sz val="10"/>
      <color indexed="20"/>
      <name val="宋体"/>
      <family val="3"/>
      <charset val="134"/>
    </font>
    <font>
      <sz val="11"/>
      <color indexed="20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0"/>
      <name val="Arial"/>
      <family val="2"/>
    </font>
    <font>
      <sz val="7"/>
      <name val="Small Fonts"/>
      <family val="2"/>
    </font>
    <font>
      <sz val="11"/>
      <color indexed="20"/>
      <name val="Tahoma"/>
      <family val="2"/>
    </font>
    <font>
      <sz val="11"/>
      <name val="ＭＳ Ｐゴシック"/>
      <family val="2"/>
      <charset val="134"/>
    </font>
    <font>
      <sz val="12"/>
      <color indexed="8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17"/>
      <name val="Tahoma"/>
      <family val="2"/>
    </font>
    <font>
      <sz val="12"/>
      <name val="新細明體"/>
      <family val="1"/>
      <charset val="134"/>
    </font>
    <font>
      <sz val="12"/>
      <name val="官帕眉"/>
      <charset val="134"/>
    </font>
    <font>
      <sz val="12"/>
      <name val="奔覆眉"/>
      <charset val="134"/>
    </font>
    <font>
      <sz val="10"/>
      <name val="Helv"/>
      <family val="2"/>
    </font>
    <font>
      <sz val="10.5"/>
      <color indexed="10"/>
      <name val="宋体"/>
      <family val="3"/>
      <charset val="134"/>
    </font>
    <font>
      <sz val="10.5"/>
      <color indexed="10"/>
      <name val="Calibri"/>
      <family val="2"/>
    </font>
    <font>
      <sz val="10.5"/>
      <name val="Calibri"/>
      <family val="2"/>
    </font>
    <font>
      <sz val="9"/>
      <color indexed="48"/>
      <name val="Times New Roman"/>
      <family val="1"/>
    </font>
    <font>
      <sz val="10"/>
      <name val="Times New Roman"/>
      <family val="1"/>
    </font>
    <font>
      <sz val="10"/>
      <color indexed="10"/>
      <name val="宋体"/>
      <family val="3"/>
      <charset val="134"/>
    </font>
    <font>
      <sz val="9"/>
      <name val="宋体"/>
      <family val="3"/>
      <charset val="134"/>
    </font>
    <font>
      <sz val="14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color indexed="48"/>
      <name val="宋体"/>
      <family val="3"/>
      <charset val="134"/>
    </font>
    <font>
      <sz val="10.5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12"/>
      <color rgb="FF3366FF"/>
      <name val="宋体"/>
      <family val="3"/>
      <charset val="134"/>
    </font>
    <font>
      <u/>
      <sz val="12"/>
      <color rgb="FF3366FF"/>
      <name val="宋体"/>
      <family val="3"/>
      <charset val="134"/>
    </font>
    <font>
      <b/>
      <sz val="12"/>
      <color rgb="FFFF0000"/>
      <name val="宋体"/>
      <family val="3"/>
      <charset val="134"/>
    </font>
    <font>
      <sz val="11"/>
      <color theme="0"/>
      <name val="黑体"/>
      <family val="3"/>
      <charset val="134"/>
    </font>
    <font>
      <sz val="11"/>
      <color rgb="FF34638B"/>
      <name val="微软雅黑"/>
      <family val="2"/>
      <charset val="134"/>
    </font>
    <font>
      <sz val="12"/>
      <color theme="0"/>
      <name val="宋体"/>
      <family val="3"/>
      <charset val="134"/>
    </font>
    <font>
      <u/>
      <sz val="14"/>
      <color rgb="FFFF0000"/>
      <name val="宋体"/>
      <family val="3"/>
      <charset val="134"/>
    </font>
    <font>
      <sz val="10"/>
      <color theme="1"/>
      <name val="宋体"/>
      <family val="3"/>
      <charset val="134"/>
    </font>
    <font>
      <sz val="10"/>
      <color rgb="FFFF0000"/>
      <name val="MS Sans Serif"/>
      <family val="2"/>
    </font>
    <font>
      <sz val="10"/>
      <color theme="0"/>
      <name val="MS Sans Serif"/>
      <family val="2"/>
    </font>
    <font>
      <sz val="10"/>
      <name val="宋体"/>
      <family val="3"/>
      <charset val="134"/>
      <scheme val="minor"/>
    </font>
    <font>
      <sz val="12"/>
      <color rgb="FFFF0000"/>
      <name val="宋体"/>
      <family val="3"/>
      <charset val="134"/>
    </font>
    <font>
      <sz val="9"/>
      <color rgb="FFFF0000"/>
      <name val="宋体"/>
      <family val="3"/>
      <charset val="134"/>
    </font>
    <font>
      <sz val="11"/>
      <name val="宋体"/>
      <family val="3"/>
      <charset val="134"/>
      <scheme val="minor"/>
    </font>
    <font>
      <b/>
      <sz val="16"/>
      <color theme="0"/>
      <name val="微软雅黑"/>
      <family val="2"/>
      <charset val="134"/>
    </font>
    <font>
      <b/>
      <sz val="16"/>
      <color theme="4" tint="-0.249977111117893"/>
      <name val="微软雅黑"/>
      <family val="2"/>
      <charset val="134"/>
    </font>
    <font>
      <sz val="10"/>
      <color theme="4"/>
      <name val="宋体"/>
      <family val="3"/>
      <charset val="134"/>
      <scheme val="minor"/>
    </font>
    <font>
      <sz val="11"/>
      <color theme="4"/>
      <name val="宋体"/>
      <family val="3"/>
      <charset val="134"/>
      <scheme val="minor"/>
    </font>
    <font>
      <b/>
      <sz val="16"/>
      <color rgb="FFFF0000"/>
      <name val="微软雅黑"/>
      <family val="2"/>
      <charset val="134"/>
    </font>
    <font>
      <sz val="9"/>
      <color indexed="23"/>
      <name val="宋体"/>
      <family val="3"/>
      <charset val="134"/>
      <scheme val="minor"/>
    </font>
    <font>
      <b/>
      <sz val="10"/>
      <name val="宋体"/>
      <family val="3"/>
      <charset val="134"/>
      <scheme val="minor"/>
    </font>
    <font>
      <b/>
      <i/>
      <sz val="18"/>
      <color indexed="9"/>
      <name val="宋体"/>
      <family val="3"/>
      <charset val="134"/>
      <scheme val="minor"/>
    </font>
    <font>
      <sz val="16"/>
      <color indexed="9"/>
      <name val="宋体"/>
      <family val="3"/>
      <charset val="134"/>
      <scheme val="minor"/>
    </font>
    <font>
      <sz val="11"/>
      <color indexed="23"/>
      <name val="宋体"/>
      <family val="3"/>
      <charset val="134"/>
      <scheme val="minor"/>
    </font>
    <font>
      <b/>
      <sz val="20"/>
      <color indexed="9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9"/>
      <color theme="0"/>
      <name val="MS Sans Serif"/>
      <family val="2"/>
    </font>
    <font>
      <sz val="10"/>
      <color theme="0"/>
      <name val="宋体"/>
      <family val="3"/>
      <charset val="134"/>
    </font>
    <font>
      <sz val="22"/>
      <name val="宋体"/>
      <family val="3"/>
      <charset val="134"/>
      <scheme val="minor"/>
    </font>
    <font>
      <sz val="6"/>
      <name val="宋体"/>
      <family val="3"/>
      <charset val="134"/>
      <scheme val="minor"/>
    </font>
    <font>
      <u/>
      <sz val="18"/>
      <name val="宋体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3F78A9"/>
        <bgColor indexed="64"/>
      </patternFill>
    </fill>
    <fill>
      <patternFill patternType="solid">
        <fgColor rgb="FFEAF1F7"/>
        <bgColor indexed="64"/>
      </patternFill>
    </fill>
    <fill>
      <patternFill patternType="solid">
        <fgColor theme="8" tint="0.7996459852900784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6459852900784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58494827112647"/>
        <bgColor indexed="64"/>
      </patternFill>
    </fill>
    <fill>
      <patternFill patternType="solid">
        <fgColor theme="4" tint="-0.249977111117893"/>
        <bgColor indexed="8"/>
      </patternFill>
    </fill>
    <fill>
      <patternFill patternType="solid">
        <fgColor theme="0"/>
        <bgColor indexed="8"/>
      </patternFill>
    </fill>
    <fill>
      <patternFill patternType="solid">
        <fgColor theme="0" tint="-4.9989318521683403E-2"/>
        <bgColor indexed="8"/>
      </patternFill>
    </fill>
  </fills>
  <borders count="6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/>
      <top/>
      <bottom style="double">
        <color indexed="48"/>
      </bottom>
      <diagonal/>
    </border>
    <border>
      <left style="double">
        <color indexed="24"/>
      </left>
      <right style="thin">
        <color indexed="24"/>
      </right>
      <top style="double">
        <color indexed="24"/>
      </top>
      <bottom style="thin">
        <color indexed="24"/>
      </bottom>
      <diagonal/>
    </border>
    <border>
      <left style="thin">
        <color indexed="24"/>
      </left>
      <right style="thin">
        <color indexed="24"/>
      </right>
      <top style="double">
        <color indexed="24"/>
      </top>
      <bottom/>
      <diagonal/>
    </border>
    <border>
      <left style="thin">
        <color indexed="24"/>
      </left>
      <right style="thin">
        <color indexed="24"/>
      </right>
      <top style="double">
        <color indexed="24"/>
      </top>
      <bottom style="thin">
        <color indexed="24"/>
      </bottom>
      <diagonal/>
    </border>
    <border>
      <left/>
      <right style="thin">
        <color indexed="24"/>
      </right>
      <top style="double">
        <color indexed="24"/>
      </top>
      <bottom/>
      <diagonal/>
    </border>
    <border>
      <left/>
      <right style="double">
        <color indexed="24"/>
      </right>
      <top/>
      <bottom/>
      <diagonal/>
    </border>
    <border>
      <left style="double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/>
      <right style="thin">
        <color indexed="24"/>
      </right>
      <top style="thin">
        <color indexed="24"/>
      </top>
      <bottom style="thin">
        <color indexed="24"/>
      </bottom>
      <diagonal/>
    </border>
    <border>
      <left/>
      <right style="thick">
        <color indexed="23"/>
      </right>
      <top style="thin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double">
        <color indexed="24"/>
      </top>
      <bottom/>
      <diagonal/>
    </border>
    <border>
      <left style="thin">
        <color indexed="24"/>
      </left>
      <right style="double">
        <color indexed="24"/>
      </right>
      <top style="double">
        <color indexed="24"/>
      </top>
      <bottom/>
      <diagonal/>
    </border>
    <border>
      <left/>
      <right/>
      <top style="thin">
        <color indexed="24"/>
      </top>
      <bottom style="thin">
        <color indexed="24"/>
      </bottom>
      <diagonal/>
    </border>
    <border>
      <left style="thin">
        <color indexed="24"/>
      </left>
      <right style="double">
        <color indexed="24"/>
      </right>
      <top style="thin">
        <color indexed="24"/>
      </top>
      <bottom style="thin">
        <color indexed="24"/>
      </bottom>
      <diagonal/>
    </border>
    <border>
      <left style="double">
        <color indexed="24"/>
      </left>
      <right style="thin">
        <color indexed="24"/>
      </right>
      <top style="thin">
        <color indexed="24"/>
      </top>
      <bottom style="double">
        <color indexed="24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double">
        <color indexed="24"/>
      </bottom>
      <diagonal/>
    </border>
    <border>
      <left/>
      <right style="thin">
        <color indexed="24"/>
      </right>
      <top style="thin">
        <color indexed="24"/>
      </top>
      <bottom style="double">
        <color indexed="24"/>
      </bottom>
      <diagonal/>
    </border>
    <border>
      <left/>
      <right/>
      <top/>
      <bottom style="thick">
        <color indexed="23"/>
      </bottom>
      <diagonal/>
    </border>
    <border>
      <left/>
      <right/>
      <top style="thin">
        <color indexed="24"/>
      </top>
      <bottom style="double">
        <color indexed="24"/>
      </bottom>
      <diagonal/>
    </border>
    <border>
      <left style="thin">
        <color indexed="24"/>
      </left>
      <right style="double">
        <color indexed="24"/>
      </right>
      <top style="thin">
        <color indexed="24"/>
      </top>
      <bottom style="double">
        <color indexed="24"/>
      </bottom>
      <diagonal/>
    </border>
    <border>
      <left/>
      <right style="thick">
        <color indexed="23"/>
      </right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24"/>
      </bottom>
      <diagonal/>
    </border>
    <border>
      <left style="thin">
        <color indexed="64"/>
      </left>
      <right/>
      <top/>
      <bottom/>
      <diagonal/>
    </border>
    <border>
      <left style="thin">
        <color rgb="FFA8C5DE"/>
      </left>
      <right style="thin">
        <color rgb="FFA8C5DE"/>
      </right>
      <top style="thin">
        <color rgb="FFA8C5DE"/>
      </top>
      <bottom style="thin">
        <color rgb="FFA8C5DE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53">
    <xf numFmtId="0" fontId="0" fillId="0" borderId="0"/>
    <xf numFmtId="0" fontId="54" fillId="0" borderId="0" applyNumberFormat="0" applyFill="0" applyBorder="0" applyAlignment="0" applyProtection="0"/>
    <xf numFmtId="0" fontId="55" fillId="0" borderId="1" applyNumberFormat="0" applyAlignment="0" applyProtection="0">
      <alignment horizontal="left" vertical="center"/>
    </xf>
    <xf numFmtId="0" fontId="55" fillId="0" borderId="2">
      <alignment horizontal="left" vertical="center"/>
    </xf>
    <xf numFmtId="37" fontId="60" fillId="0" borderId="0"/>
    <xf numFmtId="181" fontId="40" fillId="0" borderId="0"/>
    <xf numFmtId="0" fontId="59" fillId="0" borderId="0"/>
    <xf numFmtId="180" fontId="59" fillId="0" borderId="0" applyFont="0" applyFill="0" applyBorder="0" applyAlignment="0" applyProtection="0"/>
    <xf numFmtId="187" fontId="59" fillId="0" borderId="0" applyFont="0" applyFill="0" applyBorder="0" applyAlignment="0" applyProtection="0"/>
    <xf numFmtId="0" fontId="61" fillId="2" borderId="0" applyNumberFormat="0" applyBorder="0" applyAlignment="0" applyProtection="0">
      <alignment vertical="center"/>
    </xf>
    <xf numFmtId="0" fontId="57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7" fillId="2" borderId="0" applyNumberFormat="0" applyBorder="0" applyAlignment="0" applyProtection="0">
      <alignment vertical="center"/>
    </xf>
    <xf numFmtId="0" fontId="61" fillId="2" borderId="0" applyNumberFormat="0" applyBorder="0" applyAlignment="0" applyProtection="0">
      <alignment vertical="center"/>
    </xf>
    <xf numFmtId="0" fontId="78" fillId="0" borderId="0">
      <alignment vertical="center"/>
    </xf>
    <xf numFmtId="0" fontId="38" fillId="0" borderId="0"/>
    <xf numFmtId="0" fontId="82" fillId="0" borderId="0">
      <alignment vertical="center"/>
    </xf>
    <xf numFmtId="0" fontId="62" fillId="0" borderId="0" applyBorder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38" fillId="0" borderId="0"/>
    <xf numFmtId="0" fontId="63" fillId="0" borderId="0"/>
    <xf numFmtId="0" fontId="78" fillId="0" borderId="0"/>
    <xf numFmtId="0" fontId="40" fillId="0" borderId="0"/>
    <xf numFmtId="0" fontId="15" fillId="0" borderId="0"/>
    <xf numFmtId="0" fontId="78" fillId="0" borderId="0"/>
    <xf numFmtId="0" fontId="59" fillId="0" borderId="0"/>
    <xf numFmtId="0" fontId="58" fillId="0" borderId="0" applyNumberFormat="0" applyFill="0" applyBorder="0" applyAlignment="0" applyProtection="0">
      <alignment vertical="top"/>
      <protection locked="0"/>
    </xf>
    <xf numFmtId="0" fontId="65" fillId="3" borderId="0" applyNumberFormat="0" applyBorder="0" applyAlignment="0" applyProtection="0">
      <alignment vertical="center"/>
    </xf>
    <xf numFmtId="0" fontId="64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64" fillId="3" borderId="0" applyNumberFormat="0" applyBorder="0" applyAlignment="0" applyProtection="0">
      <alignment vertical="center"/>
    </xf>
    <xf numFmtId="0" fontId="65" fillId="3" borderId="0" applyNumberFormat="0" applyBorder="0" applyAlignment="0" applyProtection="0">
      <alignment vertical="center"/>
    </xf>
    <xf numFmtId="188" fontId="66" fillId="0" borderId="0" applyFont="0" applyFill="0" applyBorder="0" applyAlignment="0" applyProtection="0"/>
    <xf numFmtId="191" fontId="66" fillId="0" borderId="0" applyFont="0" applyFill="0" applyBorder="0" applyAlignment="0" applyProtection="0"/>
    <xf numFmtId="190" fontId="67" fillId="0" borderId="0" applyFont="0" applyFill="0" applyBorder="0" applyAlignment="0" applyProtection="0"/>
    <xf numFmtId="183" fontId="67" fillId="0" borderId="0" applyFont="0" applyFill="0" applyBorder="0" applyAlignment="0" applyProtection="0"/>
    <xf numFmtId="189" fontId="67" fillId="0" borderId="0" applyFont="0" applyFill="0" applyBorder="0" applyAlignment="0" applyProtection="0"/>
    <xf numFmtId="179" fontId="67" fillId="0" borderId="0" applyFont="0" applyFill="0" applyBorder="0" applyAlignment="0" applyProtection="0"/>
    <xf numFmtId="0" fontId="67" fillId="0" borderId="0"/>
    <xf numFmtId="194" fontId="66" fillId="0" borderId="0" applyFont="0" applyFill="0" applyBorder="0" applyAlignment="0" applyProtection="0"/>
    <xf numFmtId="186" fontId="66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183" fontId="78" fillId="0" borderId="0" applyFont="0" applyFill="0" applyBorder="0" applyAlignment="0" applyProtection="0"/>
    <xf numFmtId="183" fontId="38" fillId="0" borderId="0" applyFont="0" applyFill="0" applyBorder="0" applyAlignment="0" applyProtection="0"/>
    <xf numFmtId="183" fontId="78" fillId="0" borderId="0" applyFont="0" applyFill="0" applyBorder="0" applyAlignment="0" applyProtection="0">
      <alignment vertical="center"/>
    </xf>
    <xf numFmtId="0" fontId="68" fillId="0" borderId="0"/>
    <xf numFmtId="0" fontId="69" fillId="0" borderId="0"/>
    <xf numFmtId="0" fontId="40" fillId="0" borderId="0"/>
  </cellStyleXfs>
  <cellXfs count="628">
    <xf numFmtId="0" fontId="0" fillId="0" borderId="0" xfId="0"/>
    <xf numFmtId="0" fontId="1" fillId="0" borderId="4" xfId="0" applyFont="1" applyBorder="1" applyAlignment="1">
      <alignment horizontal="center" vertical="center"/>
    </xf>
    <xf numFmtId="0" fontId="2" fillId="7" borderId="4" xfId="0" applyFont="1" applyFill="1" applyBorder="1" applyAlignment="1">
      <alignment horizontal="justify" vertical="center"/>
    </xf>
    <xf numFmtId="0" fontId="2" fillId="0" borderId="4" xfId="0" applyFont="1" applyBorder="1" applyAlignment="1">
      <alignment horizontal="justify" vertical="center"/>
    </xf>
    <xf numFmtId="0" fontId="3" fillId="0" borderId="0" xfId="14" applyFont="1" applyFill="1" applyProtection="1">
      <alignment vertical="center"/>
      <protection locked="0"/>
    </xf>
    <xf numFmtId="0" fontId="3" fillId="0" borderId="0" xfId="14" applyFont="1" applyFill="1" applyAlignment="1" applyProtection="1">
      <protection locked="0"/>
    </xf>
    <xf numFmtId="0" fontId="3" fillId="0" borderId="0" xfId="14" applyFont="1" applyFill="1" applyAlignment="1" applyProtection="1">
      <alignment vertical="center"/>
      <protection locked="0"/>
    </xf>
    <xf numFmtId="0" fontId="78" fillId="0" borderId="0" xfId="14" applyFill="1" applyAlignment="1" applyProtection="1">
      <alignment horizontal="center" vertical="center"/>
      <protection locked="0"/>
    </xf>
    <xf numFmtId="0" fontId="3" fillId="8" borderId="0" xfId="14" applyFont="1" applyFill="1" applyProtection="1">
      <alignment vertical="center"/>
      <protection locked="0"/>
    </xf>
    <xf numFmtId="0" fontId="3" fillId="8" borderId="0" xfId="14" applyNumberFormat="1" applyFont="1" applyFill="1" applyProtection="1">
      <alignment vertical="center"/>
      <protection locked="0"/>
    </xf>
    <xf numFmtId="49" fontId="3" fillId="8" borderId="0" xfId="14" applyNumberFormat="1" applyFont="1" applyFill="1" applyProtection="1">
      <alignment vertical="center"/>
      <protection locked="0"/>
    </xf>
    <xf numFmtId="0" fontId="3" fillId="8" borderId="0" xfId="14" applyNumberFormat="1" applyFont="1" applyFill="1" applyAlignment="1" applyProtection="1">
      <alignment horizontal="center" vertical="center"/>
      <protection locked="0"/>
    </xf>
    <xf numFmtId="0" fontId="3" fillId="8" borderId="0" xfId="14" applyFont="1" applyFill="1" applyAlignment="1" applyProtection="1">
      <alignment horizontal="center" vertical="center"/>
      <protection locked="0"/>
    </xf>
    <xf numFmtId="0" fontId="4" fillId="0" borderId="5" xfId="14" applyNumberFormat="1" applyFont="1" applyFill="1" applyBorder="1" applyAlignment="1" applyProtection="1">
      <protection locked="0"/>
    </xf>
    <xf numFmtId="49" fontId="4" fillId="0" borderId="5" xfId="14" applyNumberFormat="1" applyFont="1" applyFill="1" applyBorder="1" applyAlignment="1" applyProtection="1">
      <protection locked="0"/>
    </xf>
    <xf numFmtId="0" fontId="4" fillId="0" borderId="5" xfId="14" applyFont="1" applyFill="1" applyBorder="1" applyAlignment="1" applyProtection="1">
      <alignment horizontal="center"/>
      <protection locked="0"/>
    </xf>
    <xf numFmtId="0" fontId="4" fillId="0" borderId="5" xfId="14" applyFont="1" applyFill="1" applyBorder="1" applyAlignment="1" applyProtection="1">
      <protection locked="0"/>
    </xf>
    <xf numFmtId="0" fontId="4" fillId="0" borderId="5" xfId="14" applyNumberFormat="1" applyFont="1" applyFill="1" applyBorder="1" applyAlignment="1" applyProtection="1">
      <alignment horizontal="center"/>
      <protection locked="0"/>
    </xf>
    <xf numFmtId="0" fontId="5" fillId="0" borderId="0" xfId="14" applyNumberFormat="1" applyFont="1" applyFill="1" applyBorder="1" applyAlignment="1" applyProtection="1">
      <alignment wrapText="1"/>
      <protection locked="0"/>
    </xf>
    <xf numFmtId="49" fontId="5" fillId="0" borderId="0" xfId="14" applyNumberFormat="1" applyFont="1" applyFill="1" applyBorder="1" applyAlignment="1" applyProtection="1">
      <alignment wrapText="1"/>
      <protection locked="0"/>
    </xf>
    <xf numFmtId="0" fontId="5" fillId="0" borderId="6" xfId="14" applyFont="1" applyFill="1" applyBorder="1" applyAlignment="1" applyProtection="1">
      <alignment horizontal="center" wrapText="1"/>
      <protection locked="0"/>
    </xf>
    <xf numFmtId="0" fontId="5" fillId="0" borderId="0" xfId="14" applyFont="1" applyFill="1" applyBorder="1" applyAlignment="1" applyProtection="1">
      <alignment wrapText="1"/>
      <protection locked="0"/>
    </xf>
    <xf numFmtId="0" fontId="5" fillId="0" borderId="0" xfId="14" applyNumberFormat="1" applyFont="1" applyFill="1" applyBorder="1" applyAlignment="1" applyProtection="1">
      <alignment horizontal="center" wrapText="1"/>
      <protection locked="0"/>
    </xf>
    <xf numFmtId="0" fontId="6" fillId="0" borderId="0" xfId="14" applyNumberFormat="1" applyFont="1" applyFill="1" applyBorder="1" applyAlignment="1" applyProtection="1">
      <alignment horizontal="left" vertical="center"/>
      <protection locked="0"/>
    </xf>
    <xf numFmtId="49" fontId="3" fillId="0" borderId="0" xfId="14" applyNumberFormat="1" applyFont="1" applyFill="1" applyAlignment="1" applyProtection="1">
      <protection locked="0"/>
    </xf>
    <xf numFmtId="49" fontId="7" fillId="0" borderId="0" xfId="14" applyNumberFormat="1" applyFont="1" applyFill="1" applyBorder="1" applyAlignment="1" applyProtection="1">
      <alignment horizontal="right"/>
      <protection locked="0"/>
    </xf>
    <xf numFmtId="14" fontId="8" fillId="0" borderId="0" xfId="14" applyNumberFormat="1" applyFont="1" applyFill="1" applyBorder="1" applyAlignment="1" applyProtection="1">
      <alignment horizontal="center"/>
      <protection locked="0"/>
    </xf>
    <xf numFmtId="49" fontId="3" fillId="0" borderId="0" xfId="14" applyNumberFormat="1" applyFont="1" applyFill="1" applyBorder="1" applyAlignment="1" applyProtection="1">
      <alignment horizontal="right" vertical="center" readingOrder="1"/>
      <protection locked="0"/>
    </xf>
    <xf numFmtId="0" fontId="7" fillId="0" borderId="0" xfId="14" applyNumberFormat="1" applyFont="1" applyFill="1" applyBorder="1" applyAlignment="1" applyProtection="1">
      <alignment horizontal="right" vertical="center"/>
      <protection locked="0"/>
    </xf>
    <xf numFmtId="0" fontId="3" fillId="0" borderId="0" xfId="14" applyNumberFormat="1" applyFont="1" applyFill="1" applyBorder="1" applyAlignment="1" applyProtection="1">
      <alignment vertical="center"/>
      <protection locked="0"/>
    </xf>
    <xf numFmtId="49" fontId="3" fillId="0" borderId="0" xfId="14" applyNumberFormat="1" applyFont="1" applyFill="1" applyAlignment="1" applyProtection="1">
      <alignment vertical="center"/>
      <protection locked="0"/>
    </xf>
    <xf numFmtId="0" fontId="9" fillId="0" borderId="0" xfId="14" applyFont="1" applyFill="1" applyBorder="1" applyAlignment="1" applyProtection="1">
      <alignment horizontal="right" vertical="center"/>
      <protection locked="0"/>
    </xf>
    <xf numFmtId="0" fontId="9" fillId="0" borderId="0" xfId="14" applyFont="1" applyFill="1" applyBorder="1" applyAlignment="1" applyProtection="1">
      <alignment vertical="center"/>
      <protection locked="0"/>
    </xf>
    <xf numFmtId="0" fontId="9" fillId="0" borderId="0" xfId="14" applyNumberFormat="1" applyFont="1" applyFill="1" applyBorder="1" applyAlignment="1" applyProtection="1">
      <alignment horizontal="center" vertical="center"/>
      <protection locked="0"/>
    </xf>
    <xf numFmtId="0" fontId="7" fillId="0" borderId="7" xfId="14" applyNumberFormat="1" applyFont="1" applyFill="1" applyBorder="1" applyAlignment="1" applyProtection="1">
      <alignment horizontal="center" vertical="center" wrapText="1"/>
      <protection locked="0"/>
    </xf>
    <xf numFmtId="49" fontId="7" fillId="0" borderId="8" xfId="14" applyNumberFormat="1" applyFont="1" applyFill="1" applyBorder="1" applyAlignment="1" applyProtection="1">
      <alignment horizontal="center" vertical="center" wrapText="1"/>
      <protection locked="0"/>
    </xf>
    <xf numFmtId="0" fontId="7" fillId="0" borderId="9" xfId="14" applyFont="1" applyFill="1" applyBorder="1" applyAlignment="1" applyProtection="1">
      <alignment horizontal="center" vertical="center" wrapText="1"/>
      <protection locked="0"/>
    </xf>
    <xf numFmtId="0" fontId="7" fillId="0" borderId="10" xfId="14" applyFont="1" applyFill="1" applyBorder="1" applyAlignment="1" applyProtection="1">
      <alignment horizontal="center" vertical="center"/>
      <protection locked="0"/>
    </xf>
    <xf numFmtId="0" fontId="7" fillId="0" borderId="10" xfId="14" applyNumberFormat="1" applyFont="1" applyFill="1" applyBorder="1" applyAlignment="1" applyProtection="1">
      <alignment horizontal="center" vertical="center"/>
      <protection locked="0"/>
    </xf>
    <xf numFmtId="0" fontId="7" fillId="0" borderId="11" xfId="14" applyFont="1" applyFill="1" applyBorder="1" applyAlignment="1" applyProtection="1">
      <alignment horizontal="center" vertical="center" wrapText="1"/>
      <protection locked="0"/>
    </xf>
    <xf numFmtId="0" fontId="85" fillId="0" borderId="12" xfId="14" applyNumberFormat="1" applyFont="1" applyFill="1" applyBorder="1" applyAlignment="1" applyProtection="1">
      <alignment horizontal="left" wrapText="1"/>
      <protection locked="0"/>
    </xf>
    <xf numFmtId="49" fontId="85" fillId="0" borderId="13" xfId="14" applyNumberFormat="1" applyFont="1" applyFill="1" applyBorder="1" applyAlignment="1" applyProtection="1">
      <protection locked="0"/>
    </xf>
    <xf numFmtId="0" fontId="85" fillId="0" borderId="13" xfId="22" applyFont="1" applyFill="1" applyBorder="1" applyAlignment="1" applyProtection="1">
      <protection locked="0"/>
    </xf>
    <xf numFmtId="185" fontId="85" fillId="0" borderId="13" xfId="14" applyNumberFormat="1" applyFont="1" applyFill="1" applyBorder="1" applyAlignment="1" applyProtection="1">
      <protection locked="0"/>
    </xf>
    <xf numFmtId="193" fontId="85" fillId="0" borderId="14" xfId="14" applyNumberFormat="1" applyFont="1" applyFill="1" applyBorder="1" applyAlignment="1" applyProtection="1">
      <protection locked="0"/>
    </xf>
    <xf numFmtId="0" fontId="85" fillId="0" borderId="14" xfId="14" applyNumberFormat="1" applyFont="1" applyFill="1" applyBorder="1" applyAlignment="1" applyProtection="1">
      <protection locked="0"/>
    </xf>
    <xf numFmtId="0" fontId="3" fillId="0" borderId="12" xfId="14" applyNumberFormat="1" applyFont="1" applyFill="1" applyBorder="1" applyAlignment="1" applyProtection="1">
      <alignment horizontal="left" wrapText="1"/>
      <protection locked="0"/>
    </xf>
    <xf numFmtId="49" fontId="3" fillId="0" borderId="13" xfId="14" applyNumberFormat="1" applyFont="1" applyFill="1" applyBorder="1" applyAlignment="1" applyProtection="1">
      <protection locked="0"/>
    </xf>
    <xf numFmtId="0" fontId="7" fillId="0" borderId="13" xfId="22" applyFont="1" applyFill="1" applyBorder="1" applyAlignment="1" applyProtection="1">
      <protection locked="0"/>
    </xf>
    <xf numFmtId="185" fontId="3" fillId="0" borderId="13" xfId="14" applyNumberFormat="1" applyFont="1" applyFill="1" applyBorder="1" applyAlignment="1" applyProtection="1">
      <protection locked="0"/>
    </xf>
    <xf numFmtId="193" fontId="3" fillId="0" borderId="14" xfId="14" applyNumberFormat="1" applyFont="1" applyFill="1" applyBorder="1" applyAlignment="1" applyProtection="1">
      <protection locked="0"/>
    </xf>
    <xf numFmtId="0" fontId="3" fillId="0" borderId="14" xfId="14" applyNumberFormat="1" applyFont="1" applyFill="1" applyBorder="1" applyAlignment="1" applyProtection="1">
      <protection locked="0"/>
    </xf>
    <xf numFmtId="0" fontId="4" fillId="0" borderId="15" xfId="14" applyFont="1" applyFill="1" applyBorder="1" applyAlignment="1" applyProtection="1">
      <protection locked="0"/>
    </xf>
    <xf numFmtId="0" fontId="3" fillId="9" borderId="0" xfId="14" applyFont="1" applyFill="1" applyProtection="1">
      <alignment vertical="center"/>
      <protection locked="0"/>
    </xf>
    <xf numFmtId="0" fontId="5" fillId="0" borderId="0" xfId="14" applyFont="1" applyFill="1" applyBorder="1" applyAlignment="1" applyProtection="1">
      <alignment horizontal="center" wrapText="1"/>
      <protection locked="0"/>
    </xf>
    <xf numFmtId="0" fontId="5" fillId="0" borderId="16" xfId="14" applyFont="1" applyFill="1" applyBorder="1" applyAlignment="1" applyProtection="1">
      <alignment wrapText="1"/>
      <protection locked="0"/>
    </xf>
    <xf numFmtId="0" fontId="10" fillId="0" borderId="0" xfId="14" applyFont="1" applyFill="1" applyBorder="1" applyAlignment="1" applyProtection="1">
      <alignment horizontal="center" vertical="center" readingOrder="1"/>
      <protection locked="0"/>
    </xf>
    <xf numFmtId="0" fontId="7" fillId="0" borderId="0" xfId="14" applyFont="1" applyFill="1" applyBorder="1" applyAlignment="1" applyProtection="1">
      <alignment horizontal="left" vertical="center"/>
      <protection locked="0"/>
    </xf>
    <xf numFmtId="0" fontId="7" fillId="0" borderId="0" xfId="14" applyFont="1" applyFill="1" applyBorder="1" applyAlignment="1" applyProtection="1">
      <alignment vertical="center"/>
      <protection locked="0"/>
    </xf>
    <xf numFmtId="0" fontId="3" fillId="9" borderId="0" xfId="14" applyFont="1" applyFill="1" applyAlignment="1" applyProtection="1">
      <protection locked="0"/>
    </xf>
    <xf numFmtId="49" fontId="9" fillId="0" borderId="0" xfId="14" applyNumberFormat="1" applyFont="1" applyFill="1" applyBorder="1" applyAlignment="1" applyProtection="1">
      <alignment horizontal="center" vertical="center"/>
      <protection locked="0"/>
    </xf>
    <xf numFmtId="0" fontId="3" fillId="0" borderId="0" xfId="14" applyFont="1" applyFill="1" applyBorder="1" applyAlignment="1" applyProtection="1">
      <alignment vertical="center"/>
      <protection locked="0"/>
    </xf>
    <xf numFmtId="0" fontId="3" fillId="9" borderId="0" xfId="14" applyFont="1" applyFill="1" applyAlignment="1" applyProtection="1">
      <alignment vertical="center"/>
      <protection locked="0"/>
    </xf>
    <xf numFmtId="0" fontId="7" fillId="0" borderId="17" xfId="14" applyFont="1" applyFill="1" applyBorder="1" applyAlignment="1" applyProtection="1">
      <alignment horizontal="center" vertical="center"/>
      <protection locked="0"/>
    </xf>
    <xf numFmtId="0" fontId="7" fillId="0" borderId="18" xfId="14" applyFont="1" applyFill="1" applyBorder="1" applyAlignment="1" applyProtection="1">
      <alignment horizontal="center" vertical="center"/>
      <protection locked="0"/>
    </xf>
    <xf numFmtId="0" fontId="3" fillId="0" borderId="0" xfId="14" applyFont="1" applyFill="1" applyBorder="1" applyProtection="1">
      <alignment vertical="center"/>
      <protection locked="0"/>
    </xf>
    <xf numFmtId="0" fontId="11" fillId="0" borderId="16" xfId="14" applyFont="1" applyFill="1" applyBorder="1" applyProtection="1">
      <alignment vertical="center"/>
      <protection locked="0"/>
    </xf>
    <xf numFmtId="193" fontId="85" fillId="0" borderId="19" xfId="14" applyNumberFormat="1" applyFont="1" applyFill="1" applyBorder="1" applyAlignment="1" applyProtection="1">
      <alignment horizontal="center"/>
      <protection locked="0"/>
    </xf>
    <xf numFmtId="49" fontId="85" fillId="0" borderId="20" xfId="49" applyNumberFormat="1" applyFont="1" applyFill="1" applyBorder="1" applyAlignment="1" applyProtection="1">
      <alignment horizontal="center"/>
      <protection locked="0"/>
    </xf>
    <xf numFmtId="193" fontId="3" fillId="0" borderId="19" xfId="14" applyNumberFormat="1" applyFont="1" applyFill="1" applyBorder="1" applyAlignment="1" applyProtection="1">
      <alignment horizontal="center"/>
      <protection locked="0"/>
    </xf>
    <xf numFmtId="49" fontId="3" fillId="0" borderId="20" xfId="49" applyNumberFormat="1" applyFont="1" applyFill="1" applyBorder="1" applyAlignment="1" applyProtection="1">
      <alignment horizontal="center"/>
      <protection locked="0"/>
    </xf>
    <xf numFmtId="0" fontId="7" fillId="0" borderId="21" xfId="14" applyNumberFormat="1" applyFont="1" applyFill="1" applyBorder="1" applyAlignment="1" applyProtection="1">
      <alignment horizontal="center"/>
      <protection locked="0"/>
    </xf>
    <xf numFmtId="49" fontId="7" fillId="0" borderId="22" xfId="14" applyNumberFormat="1" applyFont="1" applyFill="1" applyBorder="1" applyAlignment="1" applyProtection="1">
      <alignment horizontal="center" vertical="center"/>
      <protection locked="0"/>
    </xf>
    <xf numFmtId="0" fontId="7" fillId="0" borderId="22" xfId="14" applyFont="1" applyFill="1" applyBorder="1" applyAlignment="1" applyProtection="1">
      <alignment horizontal="center"/>
      <protection locked="0"/>
    </xf>
    <xf numFmtId="185" fontId="7" fillId="0" borderId="22" xfId="14" applyNumberFormat="1" applyFont="1" applyFill="1" applyBorder="1" applyAlignment="1" applyProtection="1">
      <protection locked="0"/>
    </xf>
    <xf numFmtId="178" fontId="7" fillId="0" borderId="23" xfId="14" applyNumberFormat="1" applyFont="1" applyFill="1" applyBorder="1" applyAlignment="1" applyProtection="1">
      <protection locked="0"/>
    </xf>
    <xf numFmtId="0" fontId="7" fillId="0" borderId="23" xfId="14" applyNumberFormat="1" applyFont="1" applyFill="1" applyBorder="1" applyAlignment="1" applyProtection="1">
      <protection locked="0"/>
    </xf>
    <xf numFmtId="0" fontId="86" fillId="0" borderId="0" xfId="14" applyNumberFormat="1" applyFont="1" applyFill="1" applyBorder="1" applyAlignment="1" applyProtection="1">
      <alignment horizontal="right" vertical="center" wrapText="1"/>
      <protection locked="0"/>
    </xf>
    <xf numFmtId="49" fontId="86" fillId="0" borderId="0" xfId="14" applyNumberFormat="1" applyFont="1" applyFill="1" applyAlignment="1" applyProtection="1">
      <alignment horizontal="left" vertical="center"/>
      <protection locked="0"/>
    </xf>
    <xf numFmtId="177" fontId="87" fillId="0" borderId="0" xfId="14" applyNumberFormat="1" applyFont="1" applyFill="1" applyAlignment="1" applyProtection="1">
      <alignment horizontal="center" vertical="center"/>
      <protection locked="0"/>
    </xf>
    <xf numFmtId="4" fontId="88" fillId="0" borderId="0" xfId="14" applyNumberFormat="1" applyFont="1" applyFill="1" applyAlignment="1" applyProtection="1">
      <alignment horizontal="center" vertical="center" shrinkToFit="1"/>
      <protection locked="0"/>
    </xf>
    <xf numFmtId="0" fontId="86" fillId="0" borderId="0" xfId="14" applyFont="1" applyFill="1" applyBorder="1" applyAlignment="1" applyProtection="1">
      <alignment horizontal="right" vertical="center"/>
      <protection locked="0"/>
    </xf>
    <xf numFmtId="49" fontId="86" fillId="0" borderId="0" xfId="14" applyNumberFormat="1" applyFont="1" applyFill="1" applyBorder="1" applyAlignment="1" applyProtection="1">
      <alignment horizontal="left" vertical="center"/>
      <protection locked="0"/>
    </xf>
    <xf numFmtId="0" fontId="78" fillId="0" borderId="0" xfId="14" applyNumberFormat="1" applyFill="1" applyAlignment="1" applyProtection="1">
      <alignment horizontal="center" vertical="center"/>
      <protection locked="0"/>
    </xf>
    <xf numFmtId="0" fontId="3" fillId="0" borderId="24" xfId="14" applyFont="1" applyFill="1" applyBorder="1" applyProtection="1">
      <alignment vertical="center"/>
      <protection locked="0"/>
    </xf>
    <xf numFmtId="0" fontId="3" fillId="0" borderId="24" xfId="14" applyNumberFormat="1" applyFont="1" applyFill="1" applyBorder="1" applyProtection="1">
      <alignment vertical="center"/>
      <protection locked="0"/>
    </xf>
    <xf numFmtId="49" fontId="7" fillId="0" borderId="24" xfId="14" applyNumberFormat="1" applyFont="1" applyFill="1" applyBorder="1" applyProtection="1">
      <alignment vertical="center"/>
      <protection locked="0"/>
    </xf>
    <xf numFmtId="0" fontId="7" fillId="0" borderId="24" xfId="14" applyFont="1" applyFill="1" applyBorder="1" applyProtection="1">
      <alignment vertical="center"/>
      <protection locked="0"/>
    </xf>
    <xf numFmtId="0" fontId="3" fillId="0" borderId="24" xfId="14" applyNumberFormat="1" applyFont="1" applyFill="1" applyBorder="1" applyAlignment="1" applyProtection="1">
      <alignment horizontal="center" vertical="center"/>
      <protection locked="0"/>
    </xf>
    <xf numFmtId="0" fontId="3" fillId="9" borderId="0" xfId="14" applyNumberFormat="1" applyFont="1" applyFill="1" applyProtection="1">
      <alignment vertical="center"/>
      <protection locked="0"/>
    </xf>
    <xf numFmtId="49" fontId="3" fillId="9" borderId="0" xfId="14" applyNumberFormat="1" applyFont="1" applyFill="1" applyProtection="1">
      <alignment vertical="center"/>
      <protection locked="0"/>
    </xf>
    <xf numFmtId="0" fontId="3" fillId="0" borderId="0" xfId="14" applyNumberFormat="1" applyFont="1" applyFill="1" applyBorder="1" applyProtection="1">
      <alignment vertical="center"/>
      <protection locked="0"/>
    </xf>
    <xf numFmtId="49" fontId="7" fillId="0" borderId="0" xfId="14" applyNumberFormat="1" applyFont="1" applyFill="1" applyProtection="1">
      <alignment vertical="center"/>
      <protection locked="0"/>
    </xf>
    <xf numFmtId="0" fontId="7" fillId="0" borderId="0" xfId="14" applyFont="1" applyFill="1" applyProtection="1">
      <alignment vertical="center"/>
      <protection locked="0"/>
    </xf>
    <xf numFmtId="49" fontId="3" fillId="0" borderId="0" xfId="14" applyNumberFormat="1" applyFont="1" applyFill="1" applyAlignment="1" applyProtection="1">
      <alignment horizontal="center" vertical="center"/>
      <protection locked="0"/>
    </xf>
    <xf numFmtId="0" fontId="3" fillId="0" borderId="0" xfId="14" applyNumberFormat="1" applyFont="1" applyFill="1" applyProtection="1">
      <alignment vertical="center"/>
      <protection locked="0"/>
    </xf>
    <xf numFmtId="178" fontId="7" fillId="0" borderId="25" xfId="14" applyNumberFormat="1" applyFont="1" applyFill="1" applyBorder="1" applyAlignment="1" applyProtection="1">
      <alignment horizontal="center"/>
      <protection locked="0"/>
    </xf>
    <xf numFmtId="49" fontId="7" fillId="0" borderId="26" xfId="49" applyNumberFormat="1" applyFont="1" applyFill="1" applyBorder="1" applyAlignment="1" applyProtection="1">
      <alignment horizontal="center"/>
      <protection locked="0"/>
    </xf>
    <xf numFmtId="49" fontId="86" fillId="0" borderId="0" xfId="14" applyNumberFormat="1" applyFont="1" applyFill="1" applyBorder="1" applyAlignment="1" applyProtection="1">
      <alignment horizontal="center" vertical="center"/>
      <protection locked="0"/>
    </xf>
    <xf numFmtId="0" fontId="0" fillId="0" borderId="0" xfId="14" applyFont="1" applyFill="1" applyAlignment="1" applyProtection="1">
      <alignment horizontal="center" vertical="center"/>
      <protection locked="0"/>
    </xf>
    <xf numFmtId="0" fontId="7" fillId="0" borderId="24" xfId="14" applyFont="1" applyFill="1" applyBorder="1" applyAlignment="1" applyProtection="1">
      <alignment horizontal="center" vertical="center"/>
      <protection locked="0"/>
    </xf>
    <xf numFmtId="0" fontId="3" fillId="0" borderId="27" xfId="14" applyFont="1" applyFill="1" applyBorder="1" applyProtection="1">
      <alignment vertical="center"/>
      <protection locked="0"/>
    </xf>
    <xf numFmtId="0" fontId="3" fillId="9" borderId="0" xfId="14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89" fillId="10" borderId="4" xfId="0" applyFont="1" applyFill="1" applyBorder="1" applyAlignment="1">
      <alignment horizontal="center" vertical="center"/>
    </xf>
    <xf numFmtId="14" fontId="89" fillId="10" borderId="4" xfId="0" applyNumberFormat="1" applyFont="1" applyFill="1" applyBorder="1" applyAlignment="1">
      <alignment horizontal="center" vertical="center"/>
    </xf>
    <xf numFmtId="49" fontId="0" fillId="5" borderId="4" xfId="0" applyNumberFormat="1" applyFill="1" applyBorder="1" applyAlignment="1">
      <alignment horizontal="center" vertical="center"/>
    </xf>
    <xf numFmtId="14" fontId="0" fillId="5" borderId="4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57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176" fontId="0" fillId="0" borderId="0" xfId="0" applyNumberFormat="1"/>
    <xf numFmtId="0" fontId="0" fillId="8" borderId="0" xfId="0" applyFill="1" applyBorder="1" applyAlignment="1">
      <alignment vertical="center"/>
    </xf>
    <xf numFmtId="0" fontId="90" fillId="0" borderId="55" xfId="0" applyNumberFormat="1" applyFont="1" applyFill="1" applyBorder="1" applyAlignment="1">
      <alignment horizontal="center" vertical="center"/>
    </xf>
    <xf numFmtId="0" fontId="90" fillId="11" borderId="55" xfId="0" applyNumberFormat="1" applyFont="1" applyFill="1" applyBorder="1" applyAlignment="1">
      <alignment horizontal="center" vertical="center"/>
    </xf>
    <xf numFmtId="0" fontId="91" fillId="0" borderId="0" xfId="0" applyFont="1" applyFill="1" applyBorder="1" applyAlignment="1">
      <alignment vertical="center"/>
    </xf>
    <xf numFmtId="0" fontId="91" fillId="8" borderId="0" xfId="0" applyFont="1" applyFill="1" applyBorder="1" applyAlignment="1">
      <alignment vertical="center"/>
    </xf>
    <xf numFmtId="0" fontId="13" fillId="8" borderId="0" xfId="0" applyFont="1" applyFill="1" applyBorder="1" applyAlignment="1" applyProtection="1">
      <alignment vertical="center"/>
      <protection hidden="1"/>
    </xf>
    <xf numFmtId="0" fontId="13" fillId="8" borderId="0" xfId="0" applyFont="1" applyFill="1" applyBorder="1" applyAlignment="1" applyProtection="1">
      <alignment horizontal="center" vertical="center"/>
      <protection hidden="1"/>
    </xf>
    <xf numFmtId="196" fontId="13" fillId="8" borderId="0" xfId="0" applyNumberFormat="1" applyFont="1" applyFill="1" applyBorder="1" applyAlignment="1" applyProtection="1">
      <alignment horizontal="center" vertical="center"/>
      <protection hidden="1"/>
    </xf>
    <xf numFmtId="0" fontId="13" fillId="8" borderId="4" xfId="0" applyFont="1" applyFill="1" applyBorder="1" applyAlignment="1" applyProtection="1">
      <alignment horizontal="left" vertical="center"/>
      <protection hidden="1"/>
    </xf>
    <xf numFmtId="49" fontId="13" fillId="8" borderId="4" xfId="0" applyNumberFormat="1" applyFont="1" applyFill="1" applyBorder="1" applyAlignment="1" applyProtection="1">
      <alignment horizontal="center" vertical="center"/>
      <protection locked="0"/>
    </xf>
    <xf numFmtId="49" fontId="13" fillId="8" borderId="4" xfId="0" applyNumberFormat="1" applyFont="1" applyFill="1" applyBorder="1" applyAlignment="1" applyProtection="1">
      <alignment vertical="center"/>
      <protection hidden="1"/>
    </xf>
    <xf numFmtId="0" fontId="13" fillId="8" borderId="4" xfId="0" applyFont="1" applyFill="1" applyBorder="1" applyAlignment="1" applyProtection="1">
      <alignment vertical="center"/>
      <protection hidden="1"/>
    </xf>
    <xf numFmtId="0" fontId="13" fillId="8" borderId="4" xfId="0" applyFont="1" applyFill="1" applyBorder="1" applyAlignment="1" applyProtection="1">
      <alignment horizontal="center" vertical="center"/>
      <protection hidden="1"/>
    </xf>
    <xf numFmtId="14" fontId="13" fillId="8" borderId="4" xfId="0" applyNumberFormat="1" applyFont="1" applyFill="1" applyBorder="1" applyAlignment="1" applyProtection="1">
      <alignment horizontal="center" vertical="center"/>
      <protection hidden="1"/>
    </xf>
    <xf numFmtId="0" fontId="13" fillId="8" borderId="4" xfId="0" applyFont="1" applyFill="1" applyBorder="1" applyAlignment="1" applyProtection="1">
      <alignment horizontal="center" vertical="center"/>
      <protection locked="0"/>
    </xf>
    <xf numFmtId="14" fontId="13" fillId="8" borderId="4" xfId="0" applyNumberFormat="1" applyFont="1" applyFill="1" applyBorder="1" applyAlignment="1" applyProtection="1">
      <alignment horizontal="center" vertical="center"/>
      <protection locked="0"/>
    </xf>
    <xf numFmtId="0" fontId="13" fillId="8" borderId="4" xfId="0" applyFont="1" applyFill="1" applyBorder="1" applyAlignment="1">
      <alignment vertical="center"/>
    </xf>
    <xf numFmtId="14" fontId="13" fillId="8" borderId="4" xfId="0" applyNumberFormat="1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184" fontId="13" fillId="8" borderId="4" xfId="0" applyNumberFormat="1" applyFont="1" applyFill="1" applyBorder="1" applyAlignment="1" applyProtection="1">
      <alignment horizontal="center" vertical="center"/>
      <protection locked="0"/>
    </xf>
    <xf numFmtId="9" fontId="13" fillId="8" borderId="4" xfId="0" applyNumberFormat="1" applyFont="1" applyFill="1" applyBorder="1" applyAlignment="1" applyProtection="1">
      <alignment horizontal="center" vertical="center"/>
      <protection locked="0"/>
    </xf>
    <xf numFmtId="184" fontId="13" fillId="8" borderId="4" xfId="0" applyNumberFormat="1" applyFont="1" applyFill="1" applyBorder="1" applyAlignment="1" applyProtection="1">
      <alignment horizontal="center" vertical="center"/>
      <protection hidden="1"/>
    </xf>
    <xf numFmtId="0" fontId="13" fillId="8" borderId="4" xfId="0" applyNumberFormat="1" applyFont="1" applyFill="1" applyBorder="1" applyAlignment="1" applyProtection="1">
      <alignment horizontal="center" vertical="center"/>
      <protection hidden="1"/>
    </xf>
    <xf numFmtId="4" fontId="13" fillId="8" borderId="4" xfId="0" applyNumberFormat="1" applyFont="1" applyFill="1" applyBorder="1" applyAlignment="1" applyProtection="1">
      <alignment horizontal="center" vertical="center"/>
      <protection locked="0"/>
    </xf>
    <xf numFmtId="176" fontId="0" fillId="8" borderId="0" xfId="0" applyNumberFormat="1" applyFill="1" applyBorder="1" applyAlignment="1">
      <alignment vertical="center"/>
    </xf>
    <xf numFmtId="196" fontId="0" fillId="0" borderId="0" xfId="0" applyNumberFormat="1" applyFill="1" applyBorder="1" applyAlignment="1">
      <alignment vertical="center"/>
    </xf>
    <xf numFmtId="0" fontId="15" fillId="0" borderId="3" xfId="24" applyFont="1" applyFill="1" applyBorder="1" applyAlignment="1">
      <alignment wrapText="1"/>
    </xf>
    <xf numFmtId="14" fontId="15" fillId="0" borderId="3" xfId="24" applyNumberFormat="1" applyFont="1" applyFill="1" applyBorder="1" applyAlignment="1">
      <alignment horizontal="right" wrapText="1"/>
    </xf>
    <xf numFmtId="196" fontId="89" fillId="10" borderId="4" xfId="0" applyNumberFormat="1" applyFont="1" applyFill="1" applyBorder="1" applyAlignment="1">
      <alignment horizontal="center" vertical="center"/>
    </xf>
    <xf numFmtId="196" fontId="89" fillId="10" borderId="28" xfId="0" applyNumberFormat="1" applyFont="1" applyFill="1" applyBorder="1" applyAlignment="1">
      <alignment horizontal="center" vertical="center"/>
    </xf>
    <xf numFmtId="0" fontId="15" fillId="0" borderId="3" xfId="24" applyFont="1" applyFill="1" applyBorder="1" applyAlignment="1">
      <alignment horizontal="right" wrapText="1"/>
    </xf>
    <xf numFmtId="196" fontId="15" fillId="0" borderId="3" xfId="24" applyNumberFormat="1" applyFont="1" applyFill="1" applyBorder="1" applyAlignment="1">
      <alignment horizontal="right" wrapText="1"/>
    </xf>
    <xf numFmtId="176" fontId="0" fillId="0" borderId="0" xfId="0" applyNumberFormat="1" applyFill="1" applyBorder="1" applyAlignment="1">
      <alignment vertical="center"/>
    </xf>
    <xf numFmtId="0" fontId="0" fillId="8" borderId="0" xfId="0" applyFill="1"/>
    <xf numFmtId="0" fontId="0" fillId="8" borderId="4" xfId="0" applyFill="1" applyBorder="1" applyAlignment="1">
      <alignment horizontal="center"/>
    </xf>
    <xf numFmtId="0" fontId="16" fillId="8" borderId="4" xfId="0" applyFont="1" applyFill="1" applyBorder="1" applyAlignment="1">
      <alignment horizontal="center"/>
    </xf>
    <xf numFmtId="0" fontId="0" fillId="8" borderId="4" xfId="0" applyFill="1" applyBorder="1"/>
    <xf numFmtId="4" fontId="0" fillId="8" borderId="4" xfId="0" applyNumberFormat="1" applyFill="1" applyBorder="1"/>
    <xf numFmtId="4" fontId="16" fillId="8" borderId="4" xfId="0" applyNumberFormat="1" applyFont="1" applyFill="1" applyBorder="1"/>
    <xf numFmtId="0" fontId="16" fillId="8" borderId="4" xfId="0" applyFont="1" applyFill="1" applyBorder="1"/>
    <xf numFmtId="49" fontId="0" fillId="0" borderId="0" xfId="0" applyNumberFormat="1" applyFill="1" applyBorder="1" applyAlignment="1"/>
    <xf numFmtId="14" fontId="0" fillId="0" borderId="0" xfId="0" applyNumberFormat="1" applyFill="1" applyBorder="1" applyAlignment="1"/>
    <xf numFmtId="0" fontId="0" fillId="0" borderId="0" xfId="0" applyFill="1" applyBorder="1" applyAlignment="1"/>
    <xf numFmtId="49" fontId="0" fillId="0" borderId="0" xfId="0" applyNumberForma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7" fillId="4" borderId="0" xfId="0" applyFont="1" applyFill="1" applyBorder="1" applyAlignment="1" applyProtection="1">
      <alignment horizontal="center" vertical="center"/>
      <protection locked="0" hidden="1"/>
    </xf>
    <xf numFmtId="0" fontId="18" fillId="4" borderId="0" xfId="0" applyFont="1" applyFill="1" applyBorder="1" applyAlignment="1" applyProtection="1">
      <alignment horizontal="left" vertical="center"/>
      <protection locked="0" hidden="1"/>
    </xf>
    <xf numFmtId="0" fontId="18" fillId="4" borderId="29" xfId="0" applyFont="1" applyFill="1" applyBorder="1" applyAlignment="1" applyProtection="1">
      <alignment horizontal="center" vertical="center"/>
      <protection locked="0" hidden="1"/>
    </xf>
    <xf numFmtId="0" fontId="19" fillId="0" borderId="0" xfId="0" applyFont="1" applyAlignment="1">
      <alignment horizontal="center"/>
    </xf>
    <xf numFmtId="0" fontId="0" fillId="0" borderId="0" xfId="0" applyAlignment="1"/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horizontal="right"/>
    </xf>
    <xf numFmtId="0" fontId="20" fillId="0" borderId="4" xfId="0" applyFont="1" applyBorder="1" applyAlignment="1">
      <alignment horizontal="center" vertical="center" shrinkToFit="1"/>
    </xf>
    <xf numFmtId="0" fontId="21" fillId="0" borderId="4" xfId="0" applyFont="1" applyBorder="1" applyAlignment="1">
      <alignment horizontal="center" vertical="center" shrinkToFit="1"/>
    </xf>
    <xf numFmtId="49" fontId="20" fillId="0" borderId="4" xfId="0" applyNumberFormat="1" applyFont="1" applyBorder="1" applyAlignment="1">
      <alignment horizontal="center" vertical="center" shrinkToFit="1"/>
    </xf>
    <xf numFmtId="177" fontId="20" fillId="0" borderId="4" xfId="0" applyNumberFormat="1" applyFont="1" applyBorder="1" applyAlignment="1">
      <alignment horizontal="center" vertical="center" shrinkToFit="1"/>
    </xf>
    <xf numFmtId="0" fontId="0" fillId="0" borderId="0" xfId="0" applyBorder="1"/>
    <xf numFmtId="195" fontId="21" fillId="0" borderId="4" xfId="0" applyNumberFormat="1" applyFont="1" applyBorder="1" applyAlignment="1">
      <alignment horizontal="center" vertical="center" shrinkToFit="1"/>
    </xf>
    <xf numFmtId="0" fontId="13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2" fontId="10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Protection="1">
      <protection locked="0"/>
    </xf>
    <xf numFmtId="49" fontId="22" fillId="0" borderId="0" xfId="0" applyNumberFormat="1" applyFont="1" applyFill="1" applyAlignment="1" applyProtection="1">
      <alignment horizontal="left"/>
    </xf>
    <xf numFmtId="14" fontId="13" fillId="0" borderId="0" xfId="0" applyNumberFormat="1" applyFont="1" applyAlignment="1" applyProtection="1">
      <alignment vertical="center"/>
      <protection locked="0"/>
    </xf>
    <xf numFmtId="2" fontId="13" fillId="0" borderId="0" xfId="0" applyNumberFormat="1" applyFont="1" applyAlignment="1" applyProtection="1">
      <alignment vertical="center"/>
      <protection locked="0"/>
    </xf>
    <xf numFmtId="2" fontId="13" fillId="0" borderId="0" xfId="0" applyNumberFormat="1" applyFont="1" applyAlignment="1" applyProtection="1">
      <alignment horizontal="right" vertical="center"/>
    </xf>
    <xf numFmtId="2" fontId="13" fillId="0" borderId="0" xfId="0" applyNumberFormat="1" applyFont="1" applyAlignment="1" applyProtection="1">
      <alignment horizontal="center" vertical="center"/>
      <protection locked="0"/>
    </xf>
    <xf numFmtId="2" fontId="23" fillId="0" borderId="0" xfId="0" applyNumberFormat="1" applyFont="1" applyBorder="1" applyAlignment="1" applyProtection="1">
      <alignment horizontal="right" vertical="center"/>
    </xf>
    <xf numFmtId="0" fontId="16" fillId="0" borderId="0" xfId="15" applyFont="1" applyFill="1" applyBorder="1" applyAlignment="1">
      <alignment vertical="center"/>
    </xf>
    <xf numFmtId="0" fontId="0" fillId="0" borderId="0" xfId="15" applyFont="1" applyFill="1" applyBorder="1" applyAlignment="1">
      <alignment vertical="center"/>
    </xf>
    <xf numFmtId="0" fontId="3" fillId="0" borderId="0" xfId="48" applyNumberFormat="1" applyFont="1" applyFill="1" applyBorder="1" applyAlignment="1" applyProtection="1">
      <alignment vertical="center"/>
    </xf>
    <xf numFmtId="183" fontId="3" fillId="0" borderId="0" xfId="48" applyNumberFormat="1" applyFont="1" applyFill="1" applyBorder="1" applyAlignment="1" applyProtection="1">
      <alignment vertical="center"/>
    </xf>
    <xf numFmtId="183" fontId="3" fillId="0" borderId="0" xfId="48" applyNumberFormat="1" applyFont="1" applyFill="1" applyBorder="1" applyAlignment="1" applyProtection="1">
      <alignment horizontal="right" vertical="center"/>
    </xf>
    <xf numFmtId="0" fontId="3" fillId="0" borderId="30" xfId="48" applyNumberFormat="1" applyFont="1" applyFill="1" applyBorder="1" applyAlignment="1" applyProtection="1">
      <alignment vertical="center"/>
    </xf>
    <xf numFmtId="0" fontId="3" fillId="0" borderId="30" xfId="48" applyNumberFormat="1" applyFont="1" applyFill="1" applyBorder="1" applyAlignment="1" applyProtection="1">
      <alignment horizontal="left" vertical="center"/>
    </xf>
    <xf numFmtId="183" fontId="3" fillId="0" borderId="30" xfId="48" applyNumberFormat="1" applyFont="1" applyFill="1" applyBorder="1" applyAlignment="1" applyProtection="1">
      <alignment vertical="center"/>
    </xf>
    <xf numFmtId="183" fontId="3" fillId="0" borderId="30" xfId="48" applyNumberFormat="1" applyFont="1" applyFill="1" applyBorder="1" applyAlignment="1" applyProtection="1">
      <alignment horizontal="right" vertical="center"/>
    </xf>
    <xf numFmtId="0" fontId="25" fillId="0" borderId="31" xfId="48" applyNumberFormat="1" applyFont="1" applyFill="1" applyBorder="1" applyAlignment="1" applyProtection="1">
      <alignment horizontal="center" vertical="center"/>
    </xf>
    <xf numFmtId="183" fontId="25" fillId="0" borderId="31" xfId="48" applyNumberFormat="1" applyFont="1" applyFill="1" applyBorder="1" applyAlignment="1" applyProtection="1">
      <alignment horizontal="center" vertical="center"/>
    </xf>
    <xf numFmtId="0" fontId="13" fillId="0" borderId="4" xfId="48" applyNumberFormat="1" applyFont="1" applyFill="1" applyBorder="1" applyAlignment="1" applyProtection="1">
      <alignment horizontal="left" vertical="center"/>
    </xf>
    <xf numFmtId="0" fontId="13" fillId="0" borderId="4" xfId="48" applyNumberFormat="1" applyFont="1" applyFill="1" applyBorder="1" applyAlignment="1" applyProtection="1">
      <alignment horizontal="center" vertical="center"/>
    </xf>
    <xf numFmtId="183" fontId="13" fillId="0" borderId="4" xfId="48" applyNumberFormat="1" applyFont="1" applyFill="1" applyBorder="1" applyAlignment="1" applyProtection="1">
      <alignment horizontal="center" vertical="center"/>
    </xf>
    <xf numFmtId="0" fontId="26" fillId="0" borderId="4" xfId="48" applyNumberFormat="1" applyFont="1" applyFill="1" applyBorder="1" applyAlignment="1" applyProtection="1">
      <alignment horizontal="center" vertical="center"/>
    </xf>
    <xf numFmtId="183" fontId="13" fillId="0" borderId="32" xfId="15" applyNumberFormat="1" applyFont="1" applyFill="1" applyBorder="1" applyAlignment="1">
      <alignment horizontal="center" vertical="center"/>
    </xf>
    <xf numFmtId="183" fontId="13" fillId="0" borderId="4" xfId="48" applyNumberFormat="1" applyFont="1" applyFill="1" applyBorder="1" applyAlignment="1" applyProtection="1">
      <alignment horizontal="left" vertical="center"/>
    </xf>
    <xf numFmtId="183" fontId="13" fillId="0" borderId="33" xfId="48" applyNumberFormat="1" applyFont="1" applyFill="1" applyBorder="1" applyAlignment="1" applyProtection="1">
      <alignment horizontal="center" vertical="center"/>
    </xf>
    <xf numFmtId="183" fontId="13" fillId="0" borderId="34" xfId="48" applyNumberFormat="1" applyFont="1" applyFill="1" applyBorder="1" applyAlignment="1" applyProtection="1">
      <alignment horizontal="center" vertical="center"/>
    </xf>
    <xf numFmtId="183" fontId="13" fillId="0" borderId="35" xfId="15" applyNumberFormat="1" applyFont="1" applyFill="1" applyBorder="1" applyAlignment="1">
      <alignment horizontal="center" vertical="center"/>
    </xf>
    <xf numFmtId="0" fontId="27" fillId="0" borderId="0" xfId="0" applyFont="1"/>
    <xf numFmtId="0" fontId="27" fillId="0" borderId="0" xfId="0" applyFont="1" applyBorder="1"/>
    <xf numFmtId="0" fontId="27" fillId="0" borderId="0" xfId="26" applyFont="1" applyFill="1" applyAlignment="1" applyProtection="1">
      <alignment vertical="center" shrinkToFit="1"/>
    </xf>
    <xf numFmtId="0" fontId="27" fillId="0" borderId="0" xfId="0" applyFont="1" applyFill="1" applyAlignment="1" applyProtection="1">
      <alignment vertical="center" shrinkToFit="1"/>
    </xf>
    <xf numFmtId="183" fontId="27" fillId="0" borderId="0" xfId="47" applyFont="1" applyFill="1" applyAlignment="1" applyProtection="1">
      <alignment vertical="center"/>
    </xf>
    <xf numFmtId="0" fontId="28" fillId="0" borderId="0" xfId="0" applyFont="1" applyFill="1" applyAlignment="1" applyProtection="1">
      <alignment horizontal="right" vertical="top" shrinkToFit="1"/>
    </xf>
    <xf numFmtId="0" fontId="29" fillId="0" borderId="0" xfId="26" applyFont="1" applyFill="1" applyAlignment="1" applyProtection="1">
      <alignment vertical="center" shrinkToFit="1"/>
      <protection locked="0"/>
    </xf>
    <xf numFmtId="0" fontId="27" fillId="0" borderId="0" xfId="47" applyNumberFormat="1" applyFont="1" applyFill="1" applyAlignment="1" applyProtection="1">
      <alignment horizontal="left"/>
      <protection locked="0"/>
    </xf>
    <xf numFmtId="0" fontId="27" fillId="0" borderId="0" xfId="26" applyFont="1" applyFill="1" applyAlignment="1" applyProtection="1">
      <alignment horizontal="left" shrinkToFit="1"/>
      <protection locked="0"/>
    </xf>
    <xf numFmtId="0" fontId="30" fillId="0" borderId="0" xfId="26" applyFont="1" applyFill="1" applyAlignment="1" applyProtection="1">
      <alignment horizontal="left" vertical="center" shrinkToFit="1"/>
      <protection locked="0"/>
    </xf>
    <xf numFmtId="183" fontId="27" fillId="0" borderId="0" xfId="47" applyFont="1" applyFill="1" applyAlignment="1" applyProtection="1">
      <alignment horizontal="center" vertical="center"/>
      <protection locked="0"/>
    </xf>
    <xf numFmtId="0" fontId="27" fillId="0" borderId="4" xfId="26" applyFont="1" applyFill="1" applyBorder="1" applyAlignment="1" applyProtection="1">
      <alignment horizontal="center" vertical="center" shrinkToFit="1"/>
    </xf>
    <xf numFmtId="183" fontId="27" fillId="0" borderId="4" xfId="47" applyFont="1" applyFill="1" applyBorder="1" applyAlignment="1" applyProtection="1">
      <alignment horizontal="center" vertical="center"/>
    </xf>
    <xf numFmtId="183" fontId="27" fillId="0" borderId="4" xfId="47" applyNumberFormat="1" applyFont="1" applyFill="1" applyBorder="1" applyAlignment="1" applyProtection="1">
      <alignment horizontal="right" vertical="center"/>
    </xf>
    <xf numFmtId="0" fontId="27" fillId="0" borderId="4" xfId="26" applyFont="1" applyFill="1" applyBorder="1" applyAlignment="1" applyProtection="1">
      <alignment horizontal="left" vertical="center" shrinkToFit="1"/>
    </xf>
    <xf numFmtId="183" fontId="29" fillId="0" borderId="4" xfId="47" applyNumberFormat="1" applyFont="1" applyFill="1" applyBorder="1" applyAlignment="1" applyProtection="1">
      <alignment horizontal="right" vertical="center"/>
    </xf>
    <xf numFmtId="0" fontId="27" fillId="0" borderId="4" xfId="26" applyFont="1" applyFill="1" applyBorder="1" applyAlignment="1" applyProtection="1">
      <alignment vertical="center" shrinkToFit="1"/>
    </xf>
    <xf numFmtId="0" fontId="27" fillId="0" borderId="4" xfId="0" applyFont="1" applyBorder="1" applyAlignment="1">
      <alignment horizontal="center" vertical="center"/>
    </xf>
    <xf numFmtId="183" fontId="27" fillId="0" borderId="4" xfId="0" applyNumberFormat="1" applyFont="1" applyBorder="1" applyAlignment="1">
      <alignment horizontal="center" vertical="center"/>
    </xf>
    <xf numFmtId="0" fontId="27" fillId="0" borderId="4" xfId="0" applyFont="1" applyBorder="1" applyAlignment="1">
      <alignment vertical="center"/>
    </xf>
    <xf numFmtId="183" fontId="27" fillId="0" borderId="4" xfId="0" applyNumberFormat="1" applyFont="1" applyBorder="1" applyAlignment="1">
      <alignment horizontal="right" vertical="center"/>
    </xf>
    <xf numFmtId="183" fontId="29" fillId="0" borderId="4" xfId="0" applyNumberFormat="1" applyFont="1" applyBorder="1" applyAlignment="1">
      <alignment horizontal="right" vertical="center"/>
    </xf>
    <xf numFmtId="0" fontId="27" fillId="0" borderId="0" xfId="0" applyFont="1" applyAlignment="1">
      <alignment vertical="center"/>
    </xf>
    <xf numFmtId="0" fontId="27" fillId="0" borderId="0" xfId="0" applyFont="1" applyBorder="1" applyAlignment="1">
      <alignment vertical="center"/>
    </xf>
    <xf numFmtId="0" fontId="13" fillId="0" borderId="0" xfId="21" applyFont="1" applyAlignment="1">
      <alignment horizontal="center" vertical="center"/>
    </xf>
    <xf numFmtId="0" fontId="31" fillId="4" borderId="0" xfId="21" applyFont="1" applyFill="1">
      <alignment vertical="center"/>
    </xf>
    <xf numFmtId="0" fontId="13" fillId="0" borderId="0" xfId="21" applyFont="1" applyAlignment="1">
      <alignment vertical="center" wrapText="1"/>
    </xf>
    <xf numFmtId="0" fontId="13" fillId="0" borderId="0" xfId="21" applyFont="1">
      <alignment vertical="center"/>
    </xf>
    <xf numFmtId="0" fontId="13" fillId="4" borderId="0" xfId="21" applyFont="1" applyFill="1">
      <alignment vertical="center"/>
    </xf>
    <xf numFmtId="0" fontId="13" fillId="0" borderId="0" xfId="21" applyFont="1" applyFill="1" applyAlignment="1">
      <alignment vertical="center" wrapText="1"/>
    </xf>
    <xf numFmtId="0" fontId="13" fillId="0" borderId="0" xfId="21" applyFont="1" applyFill="1" applyAlignment="1">
      <alignment horizontal="right" vertical="center"/>
    </xf>
    <xf numFmtId="0" fontId="21" fillId="0" borderId="0" xfId="21" applyFont="1" applyFill="1" applyBorder="1" applyAlignment="1">
      <alignment horizontal="right" vertical="center"/>
    </xf>
    <xf numFmtId="0" fontId="25" fillId="0" borderId="34" xfId="21" applyFont="1" applyFill="1" applyBorder="1" applyAlignment="1">
      <alignment horizontal="center" vertical="center" wrapText="1"/>
    </xf>
    <xf numFmtId="0" fontId="25" fillId="0" borderId="4" xfId="21" applyFont="1" applyFill="1" applyBorder="1" applyAlignment="1">
      <alignment horizontal="center" vertical="center" textRotation="255"/>
    </xf>
    <xf numFmtId="0" fontId="25" fillId="0" borderId="4" xfId="21" applyFont="1" applyFill="1" applyBorder="1" applyAlignment="1">
      <alignment horizontal="center" vertical="center"/>
    </xf>
    <xf numFmtId="0" fontId="25" fillId="0" borderId="4" xfId="21" applyFont="1" applyFill="1" applyBorder="1" applyAlignment="1">
      <alignment horizontal="center" vertical="center" wrapText="1"/>
    </xf>
    <xf numFmtId="0" fontId="26" fillId="0" borderId="4" xfId="21" applyFont="1" applyFill="1" applyBorder="1" applyAlignment="1">
      <alignment horizontal="left" vertical="center" wrapText="1"/>
    </xf>
    <xf numFmtId="0" fontId="13" fillId="0" borderId="4" xfId="21" applyFont="1" applyFill="1" applyBorder="1" applyAlignment="1">
      <alignment horizontal="center" vertical="center"/>
    </xf>
    <xf numFmtId="184" fontId="13" fillId="0" borderId="4" xfId="21" applyNumberFormat="1" applyFont="1" applyFill="1" applyBorder="1" applyAlignment="1">
      <alignment horizontal="center" vertical="center" shrinkToFit="1"/>
    </xf>
    <xf numFmtId="184" fontId="13" fillId="0" borderId="4" xfId="21" applyNumberFormat="1" applyFont="1" applyFill="1" applyBorder="1" applyAlignment="1" applyProtection="1">
      <alignment horizontal="center" vertical="center" shrinkToFit="1"/>
      <protection locked="0"/>
    </xf>
    <xf numFmtId="0" fontId="26" fillId="0" borderId="4" xfId="21" applyFont="1" applyFill="1" applyBorder="1">
      <alignment vertical="center"/>
    </xf>
    <xf numFmtId="0" fontId="13" fillId="0" borderId="4" xfId="21" applyFont="1" applyFill="1" applyBorder="1">
      <alignment vertical="center"/>
    </xf>
    <xf numFmtId="0" fontId="13" fillId="0" borderId="4" xfId="25" applyFont="1" applyFill="1" applyBorder="1" applyAlignment="1" applyProtection="1">
      <alignment vertical="center" wrapText="1"/>
      <protection hidden="1"/>
    </xf>
    <xf numFmtId="184" fontId="22" fillId="0" borderId="4" xfId="21" applyNumberFormat="1" applyFont="1" applyFill="1" applyBorder="1" applyAlignment="1" applyProtection="1">
      <alignment horizontal="center" vertical="center" shrinkToFit="1"/>
      <protection locked="0"/>
    </xf>
    <xf numFmtId="0" fontId="13" fillId="0" borderId="4" xfId="21" applyFont="1" applyFill="1" applyBorder="1" applyAlignment="1">
      <alignment horizontal="left" vertical="center" wrapText="1"/>
    </xf>
    <xf numFmtId="0" fontId="13" fillId="0" borderId="34" xfId="21" applyFont="1" applyFill="1" applyBorder="1" applyAlignment="1">
      <alignment horizontal="left" vertical="center" wrapText="1"/>
    </xf>
    <xf numFmtId="0" fontId="13" fillId="0" borderId="0" xfId="21" applyFont="1" applyBorder="1">
      <alignment vertical="center"/>
    </xf>
    <xf numFmtId="184" fontId="13" fillId="0" borderId="4" xfId="21" applyNumberFormat="1" applyFont="1" applyBorder="1" applyAlignment="1">
      <alignment vertical="center" shrinkToFit="1"/>
    </xf>
    <xf numFmtId="0" fontId="21" fillId="0" borderId="0" xfId="21" applyFont="1" applyFill="1" applyAlignment="1">
      <alignment vertical="center" wrapText="1"/>
    </xf>
    <xf numFmtId="0" fontId="21" fillId="0" borderId="0" xfId="21" applyFont="1" applyFill="1" applyAlignment="1">
      <alignment horizontal="center" vertical="center"/>
    </xf>
    <xf numFmtId="0" fontId="21" fillId="0" borderId="0" xfId="21" applyFont="1" applyFill="1" applyAlignment="1">
      <alignment horizontal="left" vertical="center"/>
    </xf>
    <xf numFmtId="0" fontId="21" fillId="0" borderId="0" xfId="21" applyFont="1" applyFill="1">
      <alignment vertical="center"/>
    </xf>
    <xf numFmtId="0" fontId="21" fillId="0" borderId="0" xfId="21" applyFont="1" applyFill="1" applyAlignment="1">
      <alignment horizontal="right" vertical="center"/>
    </xf>
    <xf numFmtId="0" fontId="31" fillId="4" borderId="0" xfId="21" applyFont="1" applyFill="1" applyBorder="1">
      <alignment vertical="center"/>
    </xf>
    <xf numFmtId="177" fontId="31" fillId="4" borderId="0" xfId="21" applyNumberFormat="1" applyFont="1" applyFill="1" applyBorder="1">
      <alignment vertical="center"/>
    </xf>
    <xf numFmtId="184" fontId="31" fillId="4" borderId="0" xfId="21" applyNumberFormat="1" applyFont="1" applyFill="1" applyBorder="1">
      <alignment vertical="center"/>
    </xf>
    <xf numFmtId="0" fontId="13" fillId="4" borderId="0" xfId="21" applyFont="1" applyFill="1" applyBorder="1" applyAlignment="1">
      <alignment vertical="center" wrapText="1"/>
    </xf>
    <xf numFmtId="0" fontId="13" fillId="4" borderId="0" xfId="21" applyFont="1" applyFill="1" applyBorder="1" applyAlignment="1">
      <alignment horizontal="center" vertical="center"/>
    </xf>
    <xf numFmtId="0" fontId="78" fillId="0" borderId="0" xfId="21" applyNumberFormat="1">
      <alignment vertical="center"/>
    </xf>
    <xf numFmtId="0" fontId="13" fillId="4" borderId="0" xfId="21" applyFont="1" applyFill="1" applyBorder="1">
      <alignment vertical="center"/>
    </xf>
    <xf numFmtId="177" fontId="13" fillId="4" borderId="0" xfId="21" applyNumberFormat="1" applyFont="1" applyFill="1" applyBorder="1" applyAlignment="1">
      <alignment horizontal="center" vertical="center"/>
    </xf>
    <xf numFmtId="177" fontId="13" fillId="4" borderId="0" xfId="21" applyNumberFormat="1" applyFont="1" applyFill="1" applyAlignment="1">
      <alignment horizontal="center" vertical="center"/>
    </xf>
    <xf numFmtId="0" fontId="13" fillId="4" borderId="0" xfId="21" applyFont="1" applyFill="1" applyAlignment="1">
      <alignment vertical="center" wrapText="1"/>
    </xf>
    <xf numFmtId="0" fontId="13" fillId="4" borderId="0" xfId="21" applyFont="1" applyFill="1" applyAlignment="1">
      <alignment horizontal="center" vertical="center"/>
    </xf>
    <xf numFmtId="0" fontId="92" fillId="4" borderId="0" xfId="21" applyFont="1" applyFill="1" applyAlignment="1">
      <alignment horizontal="left" vertical="center"/>
    </xf>
    <xf numFmtId="177" fontId="13" fillId="4" borderId="0" xfId="21" applyNumberFormat="1" applyFont="1" applyFill="1">
      <alignment vertical="center"/>
    </xf>
    <xf numFmtId="0" fontId="78" fillId="0" borderId="0" xfId="21">
      <alignment vertical="center"/>
    </xf>
    <xf numFmtId="0" fontId="78" fillId="0" borderId="0" xfId="21" applyAlignment="1">
      <alignment horizontal="center" vertical="center"/>
    </xf>
    <xf numFmtId="0" fontId="78" fillId="4" borderId="0" xfId="21" applyFill="1">
      <alignment vertical="center"/>
    </xf>
    <xf numFmtId="57" fontId="13" fillId="0" borderId="0" xfId="21" applyNumberFormat="1" applyFont="1" applyFill="1">
      <alignment vertical="center"/>
    </xf>
    <xf numFmtId="0" fontId="13" fillId="0" borderId="36" xfId="21" applyFont="1" applyFill="1" applyBorder="1" applyAlignment="1">
      <alignment horizontal="right" vertical="center"/>
    </xf>
    <xf numFmtId="0" fontId="13" fillId="4" borderId="0" xfId="21" applyFont="1" applyFill="1" applyBorder="1" applyAlignment="1">
      <alignment vertical="center"/>
    </xf>
    <xf numFmtId="0" fontId="92" fillId="4" borderId="0" xfId="21" applyFont="1" applyFill="1">
      <alignment vertical="center"/>
    </xf>
    <xf numFmtId="0" fontId="27" fillId="0" borderId="37" xfId="21" applyFont="1" applyFill="1" applyBorder="1" applyAlignment="1">
      <alignment horizontal="center" vertical="center"/>
    </xf>
    <xf numFmtId="0" fontId="27" fillId="0" borderId="38" xfId="21" applyFont="1" applyFill="1" applyBorder="1" applyAlignment="1">
      <alignment horizontal="center" vertical="center"/>
    </xf>
    <xf numFmtId="0" fontId="27" fillId="0" borderId="39" xfId="21" applyFont="1" applyFill="1" applyBorder="1" applyAlignment="1">
      <alignment horizontal="center" vertical="center"/>
    </xf>
    <xf numFmtId="0" fontId="26" fillId="0" borderId="40" xfId="21" applyFont="1" applyFill="1" applyBorder="1" applyAlignment="1">
      <alignment horizontal="left" vertical="center"/>
    </xf>
    <xf numFmtId="184" fontId="13" fillId="0" borderId="41" xfId="21" applyNumberFormat="1" applyFont="1" applyFill="1" applyBorder="1" applyAlignment="1" applyProtection="1">
      <alignment horizontal="center" vertical="center" shrinkToFit="1"/>
      <protection locked="0"/>
    </xf>
    <xf numFmtId="0" fontId="13" fillId="0" borderId="40" xfId="21" applyFont="1" applyFill="1" applyBorder="1" applyAlignment="1">
      <alignment horizontal="left" vertical="center"/>
    </xf>
    <xf numFmtId="184" fontId="22" fillId="0" borderId="41" xfId="21" applyNumberFormat="1" applyFont="1" applyFill="1" applyBorder="1" applyAlignment="1" applyProtection="1">
      <alignment horizontal="center" vertical="center" shrinkToFit="1"/>
      <protection locked="0"/>
    </xf>
    <xf numFmtId="184" fontId="13" fillId="0" borderId="41" xfId="21" applyNumberFormat="1" applyFont="1" applyFill="1" applyBorder="1" applyAlignment="1">
      <alignment horizontal="center" vertical="center" shrinkToFit="1"/>
    </xf>
    <xf numFmtId="177" fontId="6" fillId="0" borderId="0" xfId="21" applyNumberFormat="1" applyFont="1">
      <alignment vertical="center"/>
    </xf>
    <xf numFmtId="0" fontId="26" fillId="0" borderId="40" xfId="21" applyFont="1" applyFill="1" applyBorder="1" applyAlignment="1">
      <alignment vertical="center"/>
    </xf>
    <xf numFmtId="0" fontId="13" fillId="0" borderId="42" xfId="21" applyFont="1" applyFill="1" applyBorder="1" applyAlignment="1">
      <alignment horizontal="left" vertical="center"/>
    </xf>
    <xf numFmtId="0" fontId="13" fillId="0" borderId="43" xfId="21" applyFont="1" applyFill="1" applyBorder="1" applyAlignment="1">
      <alignment horizontal="center" vertical="center"/>
    </xf>
    <xf numFmtId="184" fontId="13" fillId="0" borderId="43" xfId="21" applyNumberFormat="1" applyFont="1" applyFill="1" applyBorder="1" applyAlignment="1" applyProtection="1">
      <alignment horizontal="center" vertical="center" shrinkToFit="1"/>
      <protection locked="0"/>
    </xf>
    <xf numFmtId="184" fontId="13" fillId="0" borderId="44" xfId="21" applyNumberFormat="1" applyFont="1" applyFill="1" applyBorder="1" applyAlignment="1" applyProtection="1">
      <alignment horizontal="center" vertical="center" shrinkToFit="1"/>
      <protection locked="0"/>
    </xf>
    <xf numFmtId="0" fontId="13" fillId="4" borderId="0" xfId="21" applyFont="1" applyFill="1" applyAlignment="1">
      <alignment horizontal="left" vertical="center"/>
    </xf>
    <xf numFmtId="0" fontId="78" fillId="4" borderId="0" xfId="21" applyFill="1" applyAlignment="1">
      <alignment horizontal="center" vertical="center"/>
    </xf>
    <xf numFmtId="0" fontId="0" fillId="0" borderId="0" xfId="0" applyFont="1" applyBorder="1" applyAlignment="1">
      <alignment horizontal="center"/>
    </xf>
    <xf numFmtId="0" fontId="36" fillId="0" borderId="0" xfId="26" applyFont="1" applyFill="1" applyBorder="1" applyAlignment="1" applyProtection="1">
      <alignment horizontal="left" vertical="center" shrinkToFit="1"/>
    </xf>
    <xf numFmtId="0" fontId="0" fillId="0" borderId="0" xfId="26" applyFont="1" applyFill="1" applyBorder="1" applyAlignment="1" applyProtection="1">
      <alignment horizontal="left" vertical="center" shrinkToFit="1"/>
    </xf>
    <xf numFmtId="0" fontId="37" fillId="8" borderId="0" xfId="27" applyFont="1" applyFill="1" applyBorder="1" applyAlignment="1"/>
    <xf numFmtId="49" fontId="37" fillId="0" borderId="0" xfId="27" applyNumberFormat="1" applyFont="1" applyFill="1" applyBorder="1" applyAlignment="1">
      <alignment horizontal="left"/>
    </xf>
    <xf numFmtId="0" fontId="37" fillId="0" borderId="0" xfId="27" applyFont="1" applyFill="1" applyBorder="1" applyAlignment="1">
      <alignment horizontal="left"/>
    </xf>
    <xf numFmtId="0" fontId="37" fillId="0" borderId="0" xfId="27" applyFont="1" applyFill="1" applyBorder="1" applyAlignment="1">
      <alignment horizontal="center"/>
    </xf>
    <xf numFmtId="0" fontId="37" fillId="0" borderId="0" xfId="27" applyFont="1" applyFill="1" applyBorder="1" applyAlignment="1"/>
    <xf numFmtId="0" fontId="13" fillId="12" borderId="4" xfId="0" applyFont="1" applyFill="1" applyBorder="1" applyAlignment="1" applyProtection="1">
      <alignment horizontal="center" vertical="center"/>
      <protection locked="0"/>
    </xf>
    <xf numFmtId="0" fontId="13" fillId="13" borderId="4" xfId="0" applyFont="1" applyFill="1" applyBorder="1" applyAlignment="1" applyProtection="1">
      <alignment horizontal="center" vertical="center"/>
      <protection locked="0"/>
    </xf>
    <xf numFmtId="0" fontId="13" fillId="14" borderId="4" xfId="0" applyFont="1" applyFill="1" applyBorder="1" applyAlignment="1" applyProtection="1">
      <alignment horizontal="left" vertical="center"/>
    </xf>
    <xf numFmtId="0" fontId="13" fillId="14" borderId="4" xfId="0" applyFont="1" applyFill="1" applyBorder="1" applyAlignment="1" applyProtection="1">
      <alignment horizontal="center" vertical="center"/>
    </xf>
    <xf numFmtId="49" fontId="13" fillId="0" borderId="45" xfId="0" applyNumberFormat="1" applyFont="1" applyFill="1" applyBorder="1" applyAlignment="1" applyProtection="1"/>
    <xf numFmtId="0" fontId="13" fillId="13" borderId="45" xfId="0" applyFont="1" applyFill="1" applyBorder="1" applyAlignment="1">
      <alignment horizontal="left"/>
    </xf>
    <xf numFmtId="49" fontId="13" fillId="0" borderId="45" xfId="0" applyNumberFormat="1" applyFont="1" applyFill="1" applyBorder="1" applyAlignment="1" applyProtection="1">
      <alignment horizontal="center"/>
    </xf>
    <xf numFmtId="0" fontId="37" fillId="0" borderId="45" xfId="27" applyFont="1" applyFill="1" applyBorder="1" applyAlignment="1">
      <alignment horizontal="left"/>
    </xf>
    <xf numFmtId="0" fontId="37" fillId="13" borderId="45" xfId="27" applyFont="1" applyFill="1" applyBorder="1" applyAlignment="1">
      <alignment horizontal="center"/>
    </xf>
    <xf numFmtId="49" fontId="13" fillId="0" borderId="46" xfId="0" applyNumberFormat="1" applyFont="1" applyFill="1" applyBorder="1" applyAlignment="1" applyProtection="1"/>
    <xf numFmtId="0" fontId="13" fillId="13" borderId="46" xfId="0" applyFont="1" applyFill="1" applyBorder="1" applyAlignment="1" applyProtection="1">
      <alignment horizontal="left"/>
    </xf>
    <xf numFmtId="49" fontId="13" fillId="0" borderId="46" xfId="0" applyNumberFormat="1" applyFont="1" applyFill="1" applyBorder="1" applyAlignment="1" applyProtection="1">
      <alignment horizontal="center"/>
    </xf>
    <xf numFmtId="0" fontId="37" fillId="0" borderId="46" xfId="27" applyFont="1" applyFill="1" applyBorder="1" applyAlignment="1">
      <alignment horizontal="left"/>
    </xf>
    <xf numFmtId="0" fontId="13" fillId="13" borderId="46" xfId="0" applyFont="1" applyFill="1" applyBorder="1" applyAlignment="1" applyProtection="1">
      <alignment horizontal="center"/>
    </xf>
    <xf numFmtId="0" fontId="13" fillId="13" borderId="46" xfId="0" applyFont="1" applyFill="1" applyBorder="1" applyAlignment="1">
      <alignment horizontal="left"/>
    </xf>
    <xf numFmtId="0" fontId="37" fillId="13" borderId="46" xfId="27" applyFont="1" applyFill="1" applyBorder="1" applyAlignment="1">
      <alignment horizontal="center"/>
    </xf>
    <xf numFmtId="0" fontId="13" fillId="15" borderId="4" xfId="0" applyFont="1" applyFill="1" applyBorder="1" applyAlignment="1" applyProtection="1">
      <alignment horizontal="center" vertical="center"/>
      <protection locked="0"/>
    </xf>
    <xf numFmtId="0" fontId="13" fillId="0" borderId="45" xfId="0" applyFont="1" applyFill="1" applyBorder="1" applyAlignment="1" applyProtection="1">
      <alignment horizontal="left"/>
    </xf>
    <xf numFmtId="0" fontId="37" fillId="0" borderId="45" xfId="27" applyFont="1" applyFill="1" applyBorder="1" applyAlignment="1"/>
    <xf numFmtId="0" fontId="37" fillId="7" borderId="45" xfId="27" applyFont="1" applyFill="1" applyBorder="1" applyAlignment="1"/>
    <xf numFmtId="0" fontId="93" fillId="7" borderId="45" xfId="27" applyFont="1" applyFill="1" applyBorder="1" applyAlignment="1"/>
    <xf numFmtId="0" fontId="13" fillId="0" borderId="46" xfId="0" applyFont="1" applyFill="1" applyBorder="1" applyAlignment="1" applyProtection="1">
      <alignment horizontal="left"/>
    </xf>
    <xf numFmtId="0" fontId="37" fillId="0" borderId="46" xfId="27" applyFont="1" applyFill="1" applyBorder="1" applyAlignment="1"/>
    <xf numFmtId="0" fontId="37" fillId="7" borderId="46" xfId="27" applyFont="1" applyFill="1" applyBorder="1" applyAlignment="1"/>
    <xf numFmtId="0" fontId="93" fillId="7" borderId="46" xfId="27" applyFont="1" applyFill="1" applyBorder="1" applyAlignment="1"/>
    <xf numFmtId="49" fontId="13" fillId="13" borderId="46" xfId="0" applyNumberFormat="1" applyFont="1" applyFill="1" applyBorder="1" applyAlignment="1" applyProtection="1"/>
    <xf numFmtId="49" fontId="13" fillId="13" borderId="46" xfId="0" applyNumberFormat="1" applyFont="1" applyFill="1" applyBorder="1" applyAlignment="1" applyProtection="1">
      <alignment horizontal="center"/>
    </xf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13" fillId="13" borderId="46" xfId="0" applyFont="1" applyFill="1" applyBorder="1" applyAlignment="1">
      <alignment horizontal="center"/>
    </xf>
    <xf numFmtId="0" fontId="37" fillId="15" borderId="46" xfId="27" applyFont="1" applyFill="1" applyBorder="1" applyAlignment="1"/>
    <xf numFmtId="49" fontId="13" fillId="0" borderId="47" xfId="0" applyNumberFormat="1" applyFont="1" applyFill="1" applyBorder="1" applyAlignment="1" applyProtection="1"/>
    <xf numFmtId="0" fontId="13" fillId="13" borderId="47" xfId="0" applyFont="1" applyFill="1" applyBorder="1" applyAlignment="1" applyProtection="1">
      <alignment horizontal="left"/>
    </xf>
    <xf numFmtId="49" fontId="13" fillId="0" borderId="47" xfId="0" applyNumberFormat="1" applyFont="1" applyFill="1" applyBorder="1" applyAlignment="1" applyProtection="1">
      <alignment horizontal="center"/>
    </xf>
    <xf numFmtId="0" fontId="37" fillId="0" borderId="47" xfId="27" applyFont="1" applyFill="1" applyBorder="1" applyAlignment="1">
      <alignment horizontal="left"/>
    </xf>
    <xf numFmtId="0" fontId="13" fillId="13" borderId="47" xfId="0" applyFont="1" applyFill="1" applyBorder="1" applyAlignment="1" applyProtection="1">
      <alignment horizontal="center"/>
    </xf>
    <xf numFmtId="0" fontId="37" fillId="0" borderId="47" xfId="27" applyFont="1" applyFill="1" applyBorder="1" applyAlignment="1"/>
    <xf numFmtId="0" fontId="37" fillId="7" borderId="47" xfId="27" applyFont="1" applyFill="1" applyBorder="1" applyAlignment="1"/>
    <xf numFmtId="0" fontId="37" fillId="15" borderId="47" xfId="27" applyFont="1" applyFill="1" applyBorder="1" applyAlignment="1"/>
    <xf numFmtId="0" fontId="13" fillId="0" borderId="0" xfId="15" applyFont="1" applyFill="1" applyBorder="1" applyAlignment="1">
      <alignment vertical="center"/>
    </xf>
    <xf numFmtId="49" fontId="13" fillId="0" borderId="0" xfId="15" applyNumberFormat="1" applyFont="1" applyFill="1" applyBorder="1" applyAlignment="1">
      <alignment horizontal="center" vertical="center"/>
    </xf>
    <xf numFmtId="0" fontId="38" fillId="0" borderId="0" xfId="15" applyFont="1"/>
    <xf numFmtId="0" fontId="13" fillId="0" borderId="0" xfId="48" applyNumberFormat="1" applyFont="1" applyFill="1" applyBorder="1" applyAlignment="1" applyProtection="1">
      <alignment vertical="center"/>
    </xf>
    <xf numFmtId="0" fontId="13" fillId="0" borderId="0" xfId="48" applyNumberFormat="1" applyFont="1" applyFill="1" applyBorder="1" applyAlignment="1" applyProtection="1">
      <alignment horizontal="right" vertical="center"/>
    </xf>
    <xf numFmtId="0" fontId="13" fillId="0" borderId="30" xfId="48" applyNumberFormat="1" applyFont="1" applyFill="1" applyBorder="1" applyAlignment="1" applyProtection="1">
      <alignment vertical="center"/>
    </xf>
    <xf numFmtId="0" fontId="13" fillId="0" borderId="30" xfId="48" applyNumberFormat="1" applyFont="1" applyFill="1" applyBorder="1" applyAlignment="1" applyProtection="1">
      <alignment horizontal="left" vertical="center"/>
    </xf>
    <xf numFmtId="0" fontId="13" fillId="0" borderId="30" xfId="48" applyNumberFormat="1" applyFont="1" applyFill="1" applyBorder="1" applyAlignment="1" applyProtection="1">
      <alignment horizontal="right" vertical="center"/>
    </xf>
    <xf numFmtId="0" fontId="26" fillId="0" borderId="31" xfId="48" applyNumberFormat="1" applyFont="1" applyFill="1" applyBorder="1" applyAlignment="1" applyProtection="1">
      <alignment horizontal="center" vertical="center"/>
    </xf>
    <xf numFmtId="49" fontId="26" fillId="0" borderId="0" xfId="15" applyNumberFormat="1" applyFont="1" applyFill="1" applyBorder="1" applyAlignment="1">
      <alignment horizontal="center" vertical="center"/>
    </xf>
    <xf numFmtId="49" fontId="13" fillId="0" borderId="4" xfId="48" applyNumberFormat="1" applyFont="1" applyFill="1" applyBorder="1" applyAlignment="1" applyProtection="1">
      <alignment horizontal="center" vertical="center"/>
    </xf>
    <xf numFmtId="0" fontId="94" fillId="0" borderId="0" xfId="15" applyFont="1"/>
    <xf numFmtId="0" fontId="13" fillId="0" borderId="4" xfId="48" applyNumberFormat="1" applyFont="1" applyFill="1" applyBorder="1" applyAlignment="1" applyProtection="1">
      <alignment vertical="center"/>
    </xf>
    <xf numFmtId="183" fontId="13" fillId="0" borderId="4" xfId="48" applyNumberFormat="1" applyFont="1" applyFill="1" applyBorder="1" applyAlignment="1" applyProtection="1">
      <alignment horizontal="right" vertical="center"/>
    </xf>
    <xf numFmtId="0" fontId="13" fillId="0" borderId="32" xfId="15" applyFont="1" applyFill="1" applyBorder="1" applyAlignment="1">
      <alignment horizontal="right" vertical="center"/>
    </xf>
    <xf numFmtId="0" fontId="95" fillId="0" borderId="0" xfId="15" applyFont="1"/>
    <xf numFmtId="0" fontId="78" fillId="0" borderId="0" xfId="18" applyFill="1" applyBorder="1" applyAlignment="1"/>
    <xf numFmtId="0" fontId="13" fillId="16" borderId="4" xfId="0" applyFont="1" applyFill="1" applyBorder="1" applyAlignment="1" applyProtection="1">
      <alignment horizontal="center" vertical="center"/>
      <protection locked="0"/>
    </xf>
    <xf numFmtId="177" fontId="13" fillId="0" borderId="46" xfId="0" applyNumberFormat="1" applyFont="1" applyFill="1" applyBorder="1" applyAlignment="1">
      <alignment horizontal="left"/>
    </xf>
    <xf numFmtId="0" fontId="13" fillId="0" borderId="0" xfId="18" applyFont="1"/>
    <xf numFmtId="0" fontId="13" fillId="0" borderId="0" xfId="18" applyFont="1" applyAlignment="1">
      <alignment horizontal="center" vertical="center"/>
    </xf>
    <xf numFmtId="0" fontId="96" fillId="8" borderId="0" xfId="14" applyFont="1" applyFill="1" applyAlignment="1"/>
    <xf numFmtId="182" fontId="96" fillId="8" borderId="0" xfId="14" applyNumberFormat="1" applyFont="1" applyFill="1" applyAlignment="1"/>
    <xf numFmtId="0" fontId="96" fillId="8" borderId="0" xfId="14" applyFont="1" applyFill="1" applyAlignment="1">
      <alignment vertical="center"/>
    </xf>
    <xf numFmtId="182" fontId="96" fillId="8" borderId="0" xfId="14" applyNumberFormat="1" applyFont="1" applyFill="1" applyAlignment="1">
      <alignment vertical="center"/>
    </xf>
    <xf numFmtId="0" fontId="96" fillId="8" borderId="4" xfId="14" applyFont="1" applyFill="1" applyBorder="1" applyAlignment="1">
      <alignment horizontal="center" vertical="center"/>
    </xf>
    <xf numFmtId="184" fontId="96" fillId="8" borderId="0" xfId="14" applyNumberFormat="1" applyFont="1" applyFill="1" applyAlignment="1"/>
    <xf numFmtId="184" fontId="96" fillId="8" borderId="0" xfId="14" applyNumberFormat="1" applyFont="1" applyFill="1" applyAlignment="1">
      <alignment vertical="center"/>
    </xf>
    <xf numFmtId="182" fontId="96" fillId="8" borderId="0" xfId="14" applyNumberFormat="1" applyFont="1" applyFill="1" applyAlignment="1">
      <alignment horizontal="right" vertical="center"/>
    </xf>
    <xf numFmtId="0" fontId="96" fillId="8" borderId="0" xfId="14" applyFont="1" applyFill="1" applyAlignment="1">
      <alignment horizontal="center" vertical="center"/>
    </xf>
    <xf numFmtId="0" fontId="96" fillId="8" borderId="0" xfId="14" applyNumberFormat="1" applyFont="1" applyFill="1" applyAlignment="1"/>
    <xf numFmtId="0" fontId="96" fillId="0" borderId="0" xfId="14" applyNumberFormat="1" applyFont="1" applyFill="1" applyAlignment="1"/>
    <xf numFmtId="0" fontId="96" fillId="8" borderId="0" xfId="14" applyNumberFormat="1" applyFont="1" applyFill="1" applyAlignment="1">
      <alignment vertical="center"/>
    </xf>
    <xf numFmtId="0" fontId="96" fillId="0" borderId="0" xfId="14" applyNumberFormat="1" applyFont="1" applyFill="1" applyAlignment="1">
      <alignment horizontal="right" vertical="center"/>
    </xf>
    <xf numFmtId="0" fontId="96" fillId="8" borderId="4" xfId="14" applyNumberFormat="1" applyFont="1" applyFill="1" applyBorder="1" applyAlignment="1">
      <alignment horizontal="center" vertical="center"/>
    </xf>
    <xf numFmtId="0" fontId="96" fillId="8" borderId="4" xfId="14" applyNumberFormat="1" applyFont="1" applyFill="1" applyBorder="1" applyAlignment="1">
      <alignment horizontal="center" vertical="center" wrapText="1"/>
    </xf>
    <xf numFmtId="0" fontId="96" fillId="0" borderId="4" xfId="14" applyNumberFormat="1" applyFont="1" applyFill="1" applyBorder="1" applyAlignment="1">
      <alignment horizontal="center" vertical="center"/>
    </xf>
    <xf numFmtId="49" fontId="91" fillId="0" borderId="0" xfId="14" applyNumberFormat="1" applyFont="1" applyFill="1" applyBorder="1" applyAlignment="1" applyProtection="1">
      <alignment horizontal="center" vertical="center"/>
      <protection locked="0"/>
    </xf>
    <xf numFmtId="0" fontId="91" fillId="0" borderId="0" xfId="14" applyFont="1" applyFill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39" fillId="0" borderId="0" xfId="0" applyFont="1" applyFill="1" applyBorder="1" applyAlignment="1"/>
    <xf numFmtId="0" fontId="0" fillId="0" borderId="0" xfId="0" applyFont="1" applyFill="1" applyBorder="1" applyAlignment="1"/>
    <xf numFmtId="49" fontId="40" fillId="0" borderId="0" xfId="0" applyNumberFormat="1" applyFont="1" applyFill="1" applyBorder="1" applyAlignment="1"/>
    <xf numFmtId="49" fontId="41" fillId="0" borderId="0" xfId="0" applyNumberFormat="1" applyFont="1" applyFill="1" applyBorder="1" applyAlignment="1"/>
    <xf numFmtId="49" fontId="42" fillId="0" borderId="0" xfId="0" applyNumberFormat="1" applyFont="1" applyFill="1" applyBorder="1" applyAlignment="1"/>
    <xf numFmtId="0" fontId="36" fillId="0" borderId="0" xfId="0" applyFont="1" applyFill="1" applyBorder="1" applyAlignment="1"/>
    <xf numFmtId="0" fontId="42" fillId="0" borderId="0" xfId="0" applyFont="1" applyFill="1" applyBorder="1" applyAlignment="1"/>
    <xf numFmtId="0" fontId="40" fillId="0" borderId="0" xfId="0" applyFont="1" applyFill="1" applyBorder="1" applyAlignment="1"/>
    <xf numFmtId="0" fontId="91" fillId="0" borderId="0" xfId="0" applyFont="1" applyFill="1" applyBorder="1" applyAlignment="1"/>
    <xf numFmtId="0" fontId="97" fillId="0" borderId="0" xfId="0" applyFont="1" applyFill="1" applyBorder="1" applyAlignment="1"/>
    <xf numFmtId="0" fontId="78" fillId="0" borderId="0" xfId="28" applyFill="1"/>
    <xf numFmtId="0" fontId="0" fillId="0" borderId="0" xfId="28" applyFont="1" applyFill="1"/>
    <xf numFmtId="0" fontId="43" fillId="0" borderId="0" xfId="28" applyFont="1" applyFill="1"/>
    <xf numFmtId="0" fontId="44" fillId="0" borderId="0" xfId="28" applyFont="1" applyFill="1"/>
    <xf numFmtId="0" fontId="45" fillId="0" borderId="0" xfId="30" applyFont="1" applyFill="1" applyAlignment="1" applyProtection="1"/>
    <xf numFmtId="0" fontId="16" fillId="0" borderId="0" xfId="28" applyFont="1" applyFill="1" applyAlignment="1"/>
    <xf numFmtId="0" fontId="13" fillId="0" borderId="0" xfId="28" applyFont="1" applyFill="1"/>
    <xf numFmtId="0" fontId="16" fillId="0" borderId="0" xfId="28" applyFont="1" applyFill="1" applyAlignment="1">
      <alignment vertical="center"/>
    </xf>
    <xf numFmtId="0" fontId="13" fillId="0" borderId="0" xfId="29" applyFont="1" applyFill="1" applyAlignment="1">
      <alignment horizontal="left"/>
    </xf>
    <xf numFmtId="0" fontId="13" fillId="0" borderId="0" xfId="29" applyFont="1" applyFill="1" applyAlignment="1">
      <alignment horizontal="left" wrapText="1"/>
    </xf>
    <xf numFmtId="0" fontId="0" fillId="0" borderId="0" xfId="28" applyFont="1" applyFill="1" applyAlignment="1">
      <alignment vertical="center"/>
    </xf>
    <xf numFmtId="0" fontId="13" fillId="0" borderId="0" xfId="28" applyFont="1" applyFill="1" applyAlignment="1">
      <alignment horizontal="left" wrapText="1"/>
    </xf>
    <xf numFmtId="0" fontId="3" fillId="0" borderId="0" xfId="28" applyFont="1" applyFill="1" applyAlignment="1">
      <alignment horizontal="left" wrapText="1"/>
    </xf>
    <xf numFmtId="0" fontId="98" fillId="0" borderId="0" xfId="28" applyFont="1" applyFill="1" applyAlignment="1">
      <alignment horizontal="left" wrapText="1"/>
    </xf>
    <xf numFmtId="0" fontId="16" fillId="0" borderId="0" xfId="28" applyFont="1" applyFill="1" applyAlignment="1">
      <alignment horizontal="left" vertical="center"/>
    </xf>
    <xf numFmtId="0" fontId="40" fillId="0" borderId="0" xfId="28" applyFont="1" applyFill="1"/>
    <xf numFmtId="0" fontId="99" fillId="8" borderId="0" xfId="17" applyFont="1" applyFill="1" applyBorder="1"/>
    <xf numFmtId="0" fontId="99" fillId="8" borderId="0" xfId="17" applyFont="1" applyFill="1"/>
    <xf numFmtId="0" fontId="99" fillId="8" borderId="0" xfId="17" applyFont="1" applyFill="1" applyBorder="1" applyAlignment="1">
      <alignment horizontal="center" vertical="center"/>
    </xf>
    <xf numFmtId="0" fontId="99" fillId="17" borderId="0" xfId="17" applyFont="1" applyFill="1" applyBorder="1" applyAlignment="1">
      <alignment horizontal="center" vertical="center"/>
    </xf>
    <xf numFmtId="0" fontId="96" fillId="17" borderId="0" xfId="17" applyFont="1" applyFill="1" applyBorder="1" applyAlignment="1">
      <alignment horizontal="center" vertical="center"/>
    </xf>
    <xf numFmtId="0" fontId="100" fillId="17" borderId="0" xfId="17" applyFont="1" applyFill="1" applyBorder="1" applyAlignment="1">
      <alignment horizontal="center" vertical="center"/>
    </xf>
    <xf numFmtId="0" fontId="101" fillId="8" borderId="56" xfId="17" applyFont="1" applyFill="1" applyBorder="1" applyAlignment="1">
      <alignment horizontal="center" vertical="center"/>
    </xf>
    <xf numFmtId="0" fontId="96" fillId="18" borderId="57" xfId="17" applyFont="1" applyFill="1" applyBorder="1"/>
    <xf numFmtId="0" fontId="99" fillId="18" borderId="57" xfId="17" applyFont="1" applyFill="1" applyBorder="1"/>
    <xf numFmtId="0" fontId="99" fillId="8" borderId="57" xfId="17" applyFont="1" applyFill="1" applyBorder="1"/>
    <xf numFmtId="0" fontId="101" fillId="18" borderId="56" xfId="17" applyFont="1" applyFill="1" applyBorder="1" applyAlignment="1">
      <alignment horizontal="center" vertical="center"/>
    </xf>
    <xf numFmtId="0" fontId="101" fillId="19" borderId="56" xfId="17" applyFont="1" applyFill="1" applyBorder="1" applyAlignment="1">
      <alignment horizontal="center" vertical="center"/>
    </xf>
    <xf numFmtId="0" fontId="102" fillId="18" borderId="57" xfId="17" applyFont="1" applyFill="1" applyBorder="1"/>
    <xf numFmtId="0" fontId="103" fillId="18" borderId="57" xfId="17" applyFont="1" applyFill="1" applyBorder="1"/>
    <xf numFmtId="0" fontId="103" fillId="8" borderId="57" xfId="17" applyFont="1" applyFill="1" applyBorder="1"/>
    <xf numFmtId="0" fontId="104" fillId="18" borderId="0" xfId="17" applyFont="1" applyFill="1" applyBorder="1" applyAlignment="1">
      <alignment horizontal="center" vertical="center"/>
    </xf>
    <xf numFmtId="0" fontId="99" fillId="18" borderId="0" xfId="17" applyFont="1" applyFill="1" applyBorder="1"/>
    <xf numFmtId="0" fontId="99" fillId="18" borderId="48" xfId="17" applyFont="1" applyFill="1" applyBorder="1"/>
    <xf numFmtId="0" fontId="99" fillId="18" borderId="49" xfId="17" applyFont="1" applyFill="1" applyBorder="1"/>
    <xf numFmtId="0" fontId="99" fillId="18" borderId="58" xfId="17" applyFont="1" applyFill="1" applyBorder="1"/>
    <xf numFmtId="0" fontId="100" fillId="18" borderId="59" xfId="17" applyFont="1" applyFill="1" applyBorder="1" applyAlignment="1">
      <alignment horizontal="center" vertical="center"/>
    </xf>
    <xf numFmtId="0" fontId="99" fillId="18" borderId="59" xfId="17" applyFont="1" applyFill="1" applyBorder="1"/>
    <xf numFmtId="0" fontId="99" fillId="8" borderId="59" xfId="17" applyFont="1" applyFill="1" applyBorder="1"/>
    <xf numFmtId="0" fontId="99" fillId="8" borderId="0" xfId="17" applyFont="1" applyFill="1" applyBorder="1" applyProtection="1"/>
    <xf numFmtId="0" fontId="99" fillId="18" borderId="0" xfId="17" applyFont="1" applyFill="1" applyBorder="1" applyProtection="1"/>
    <xf numFmtId="0" fontId="105" fillId="8" borderId="0" xfId="17" applyFont="1" applyFill="1" applyBorder="1"/>
    <xf numFmtId="0" fontId="99" fillId="17" borderId="0" xfId="17" applyFont="1" applyFill="1" applyBorder="1" applyAlignment="1" applyProtection="1">
      <alignment horizontal="center" vertical="center"/>
    </xf>
    <xf numFmtId="0" fontId="99" fillId="8" borderId="57" xfId="17" applyFont="1" applyFill="1" applyBorder="1" applyProtection="1"/>
    <xf numFmtId="0" fontId="103" fillId="8" borderId="57" xfId="17" applyFont="1" applyFill="1" applyBorder="1" applyProtection="1"/>
    <xf numFmtId="0" fontId="99" fillId="8" borderId="49" xfId="17" applyFont="1" applyFill="1" applyBorder="1"/>
    <xf numFmtId="0" fontId="99" fillId="8" borderId="48" xfId="17" applyFont="1" applyFill="1" applyBorder="1" applyProtection="1"/>
    <xf numFmtId="0" fontId="99" fillId="8" borderId="49" xfId="17" applyFont="1" applyFill="1" applyBorder="1" applyProtection="1"/>
    <xf numFmtId="0" fontId="99" fillId="8" borderId="59" xfId="17" applyFont="1" applyFill="1" applyBorder="1" applyProtection="1"/>
    <xf numFmtId="0" fontId="106" fillId="18" borderId="59" xfId="17" applyFont="1" applyFill="1" applyBorder="1" applyAlignment="1" applyProtection="1">
      <alignment horizontal="center" vertical="center" wrapText="1"/>
    </xf>
    <xf numFmtId="0" fontId="107" fillId="8" borderId="0" xfId="17" applyFont="1" applyFill="1" applyBorder="1" applyAlignment="1" applyProtection="1">
      <alignment horizontal="left"/>
    </xf>
    <xf numFmtId="0" fontId="108" fillId="18" borderId="0" xfId="17" applyFont="1" applyFill="1" applyBorder="1" applyAlignment="1" applyProtection="1">
      <alignment horizontal="left" indent="1"/>
    </xf>
    <xf numFmtId="0" fontId="109" fillId="8" borderId="0" xfId="17" applyFont="1" applyFill="1" applyBorder="1"/>
    <xf numFmtId="0" fontId="84" fillId="18" borderId="0" xfId="17" applyFont="1" applyFill="1" applyBorder="1" applyProtection="1"/>
    <xf numFmtId="0" fontId="100" fillId="18" borderId="0" xfId="17" applyFont="1" applyFill="1" applyBorder="1" applyAlignment="1">
      <alignment horizontal="center" vertical="center"/>
    </xf>
    <xf numFmtId="0" fontId="99" fillId="18" borderId="60" xfId="17" applyFont="1" applyFill="1" applyBorder="1" applyProtection="1"/>
    <xf numFmtId="0" fontId="99" fillId="18" borderId="50" xfId="17" applyFont="1" applyFill="1" applyBorder="1" applyProtection="1"/>
    <xf numFmtId="0" fontId="99" fillId="8" borderId="61" xfId="17" applyFont="1" applyFill="1" applyBorder="1"/>
    <xf numFmtId="0" fontId="99" fillId="18" borderId="61" xfId="17" applyFont="1" applyFill="1" applyBorder="1" applyProtection="1"/>
    <xf numFmtId="0" fontId="99" fillId="18" borderId="62" xfId="17" applyFont="1" applyFill="1" applyBorder="1" applyProtection="1"/>
    <xf numFmtId="0" fontId="99" fillId="18" borderId="49" xfId="17" applyFont="1" applyFill="1" applyBorder="1" applyProtection="1"/>
    <xf numFmtId="0" fontId="99" fillId="18" borderId="63" xfId="17" applyFont="1" applyFill="1" applyBorder="1" applyProtection="1"/>
    <xf numFmtId="0" fontId="103" fillId="18" borderId="60" xfId="17" applyFont="1" applyFill="1" applyBorder="1" applyProtection="1"/>
    <xf numFmtId="0" fontId="99" fillId="18" borderId="59" xfId="17" applyFont="1" applyFill="1" applyBorder="1" applyProtection="1"/>
    <xf numFmtId="0" fontId="99" fillId="18" borderId="64" xfId="17" applyFont="1" applyFill="1" applyBorder="1" applyProtection="1"/>
    <xf numFmtId="0" fontId="110" fillId="18" borderId="0" xfId="17" applyFont="1" applyFill="1" applyBorder="1" applyAlignment="1" applyProtection="1">
      <alignment horizontal="center"/>
    </xf>
    <xf numFmtId="0" fontId="83" fillId="8" borderId="0" xfId="17" applyFont="1" applyFill="1" applyBorder="1"/>
    <xf numFmtId="0" fontId="111" fillId="0" borderId="0" xfId="0" applyFont="1" applyFill="1" applyAlignment="1"/>
    <xf numFmtId="0" fontId="96" fillId="0" borderId="0" xfId="23" applyFont="1"/>
    <xf numFmtId="0" fontId="99" fillId="0" borderId="30" xfId="23" applyFont="1" applyBorder="1" applyAlignment="1" applyProtection="1">
      <alignment horizontal="left" vertical="center"/>
      <protection locked="0"/>
    </xf>
    <xf numFmtId="0" fontId="96" fillId="0" borderId="0" xfId="23" applyFont="1" applyAlignment="1" applyProtection="1">
      <alignment horizontal="right" vertical="center"/>
      <protection locked="0"/>
    </xf>
    <xf numFmtId="0" fontId="96" fillId="0" borderId="30" xfId="23" applyFont="1" applyBorder="1" applyAlignment="1" applyProtection="1">
      <alignment horizontal="center" vertical="center"/>
      <protection locked="0"/>
    </xf>
    <xf numFmtId="0" fontId="96" fillId="0" borderId="4" xfId="23" applyFont="1" applyBorder="1" applyAlignment="1" applyProtection="1">
      <alignment horizontal="center" vertical="center"/>
      <protection locked="0"/>
    </xf>
    <xf numFmtId="0" fontId="96" fillId="0" borderId="4" xfId="23" applyFont="1" applyBorder="1" applyAlignment="1" applyProtection="1">
      <alignment vertical="center" shrinkToFit="1"/>
      <protection locked="0"/>
    </xf>
    <xf numFmtId="0" fontId="96" fillId="0" borderId="4" xfId="23" applyFont="1" applyBorder="1" applyAlignment="1" applyProtection="1">
      <alignment vertical="center" shrinkToFit="1"/>
    </xf>
    <xf numFmtId="184" fontId="96" fillId="0" borderId="34" xfId="23" applyNumberFormat="1" applyFont="1" applyBorder="1" applyAlignment="1" applyProtection="1">
      <alignment horizontal="right" vertical="center"/>
      <protection locked="0"/>
    </xf>
    <xf numFmtId="184" fontId="96" fillId="0" borderId="4" xfId="23" applyNumberFormat="1" applyFont="1" applyBorder="1" applyAlignment="1" applyProtection="1">
      <alignment horizontal="right" vertical="center"/>
      <protection locked="0"/>
    </xf>
    <xf numFmtId="0" fontId="96" fillId="0" borderId="0" xfId="23" applyFont="1" applyAlignment="1">
      <alignment horizontal="center"/>
    </xf>
    <xf numFmtId="0" fontId="96" fillId="0" borderId="0" xfId="23" applyFont="1" applyAlignment="1">
      <alignment horizontal="left"/>
    </xf>
    <xf numFmtId="0" fontId="96" fillId="0" borderId="0" xfId="23" applyFont="1" applyBorder="1" applyAlignment="1" applyProtection="1">
      <alignment vertical="center" shrinkToFit="1"/>
      <protection locked="0"/>
    </xf>
    <xf numFmtId="0" fontId="96" fillId="0" borderId="0" xfId="23" applyFont="1" applyBorder="1" applyAlignment="1" applyProtection="1">
      <alignment vertical="center" shrinkToFit="1"/>
    </xf>
    <xf numFmtId="184" fontId="96" fillId="0" borderId="0" xfId="23" applyNumberFormat="1" applyFont="1" applyBorder="1" applyAlignment="1" applyProtection="1">
      <alignment horizontal="right" vertical="center"/>
      <protection locked="0"/>
    </xf>
    <xf numFmtId="0" fontId="96" fillId="0" borderId="0" xfId="23" applyFont="1" applyBorder="1"/>
    <xf numFmtId="0" fontId="96" fillId="0" borderId="0" xfId="23" applyFont="1" applyFill="1" applyAlignment="1"/>
    <xf numFmtId="0" fontId="99" fillId="0" borderId="30" xfId="23" applyFont="1" applyFill="1" applyBorder="1" applyAlignment="1" applyProtection="1">
      <alignment horizontal="left" vertical="center"/>
      <protection locked="0"/>
    </xf>
    <xf numFmtId="0" fontId="96" fillId="0" borderId="0" xfId="23" applyFont="1" applyFill="1" applyAlignment="1" applyProtection="1">
      <alignment horizontal="right" vertical="center"/>
      <protection locked="0"/>
    </xf>
    <xf numFmtId="0" fontId="96" fillId="0" borderId="30" xfId="23" applyFont="1" applyFill="1" applyBorder="1" applyAlignment="1" applyProtection="1">
      <alignment horizontal="center" vertical="center"/>
      <protection locked="0"/>
    </xf>
    <xf numFmtId="0" fontId="96" fillId="0" borderId="4" xfId="23" applyFont="1" applyFill="1" applyBorder="1" applyAlignment="1" applyProtection="1">
      <alignment horizontal="center" vertical="center"/>
      <protection locked="0"/>
    </xf>
    <xf numFmtId="0" fontId="96" fillId="0" borderId="4" xfId="23" applyFont="1" applyFill="1" applyBorder="1" applyAlignment="1" applyProtection="1">
      <alignment vertical="center" shrinkToFit="1"/>
      <protection locked="0"/>
    </xf>
    <xf numFmtId="0" fontId="96" fillId="0" borderId="4" xfId="23" applyFont="1" applyFill="1" applyBorder="1" applyAlignment="1" applyProtection="1">
      <alignment vertical="center" shrinkToFit="1"/>
    </xf>
    <xf numFmtId="184" fontId="96" fillId="0" borderId="34" xfId="23" applyNumberFormat="1" applyFont="1" applyFill="1" applyBorder="1" applyAlignment="1" applyProtection="1">
      <alignment horizontal="right" vertical="center"/>
      <protection locked="0"/>
    </xf>
    <xf numFmtId="184" fontId="96" fillId="0" borderId="4" xfId="23" applyNumberFormat="1" applyFont="1" applyFill="1" applyBorder="1" applyAlignment="1" applyProtection="1">
      <alignment horizontal="right" vertical="center"/>
      <protection locked="0"/>
    </xf>
    <xf numFmtId="0" fontId="96" fillId="0" borderId="0" xfId="23" applyFont="1" applyFill="1" applyAlignment="1">
      <alignment horizontal="center"/>
    </xf>
    <xf numFmtId="0" fontId="96" fillId="0" borderId="0" xfId="23" applyFont="1" applyFill="1" applyAlignment="1">
      <alignment horizontal="left"/>
    </xf>
    <xf numFmtId="0" fontId="0" fillId="0" borderId="0" xfId="0" applyFill="1" applyBorder="1"/>
    <xf numFmtId="0" fontId="47" fillId="0" borderId="0" xfId="0" applyFont="1"/>
    <xf numFmtId="0" fontId="3" fillId="0" borderId="0" xfId="21" applyFont="1" applyFill="1" applyAlignment="1">
      <alignment vertical="center"/>
    </xf>
    <xf numFmtId="0" fontId="3" fillId="4" borderId="0" xfId="21" applyFont="1" applyFill="1">
      <alignment vertical="center"/>
    </xf>
    <xf numFmtId="57" fontId="3" fillId="0" borderId="0" xfId="21" applyNumberFormat="1" applyFont="1" applyFill="1">
      <alignment vertical="center"/>
    </xf>
    <xf numFmtId="0" fontId="3" fillId="0" borderId="0" xfId="21" applyFont="1" applyFill="1" applyAlignment="1">
      <alignment horizontal="right" vertical="center"/>
    </xf>
    <xf numFmtId="0" fontId="3" fillId="0" borderId="0" xfId="21" applyFont="1" applyFill="1" applyBorder="1" applyAlignment="1">
      <alignment horizontal="right" vertical="center"/>
    </xf>
    <xf numFmtId="0" fontId="3" fillId="4" borderId="0" xfId="21" applyFont="1" applyFill="1" applyBorder="1" applyAlignment="1">
      <alignment vertical="center"/>
    </xf>
    <xf numFmtId="0" fontId="3" fillId="0" borderId="4" xfId="21" applyFont="1" applyFill="1" applyBorder="1" applyAlignment="1">
      <alignment horizontal="center" vertical="center"/>
    </xf>
    <xf numFmtId="0" fontId="3" fillId="4" borderId="0" xfId="21" applyFont="1" applyFill="1" applyAlignment="1">
      <alignment horizontal="center" vertical="center"/>
    </xf>
    <xf numFmtId="0" fontId="3" fillId="0" borderId="4" xfId="21" applyFont="1" applyFill="1" applyBorder="1" applyAlignment="1">
      <alignment horizontal="left" vertical="center"/>
    </xf>
    <xf numFmtId="177" fontId="3" fillId="0" borderId="4" xfId="21" applyNumberFormat="1" applyFont="1" applyFill="1" applyBorder="1" applyAlignment="1" applyProtection="1">
      <alignment horizontal="left" vertical="center"/>
      <protection locked="0"/>
    </xf>
    <xf numFmtId="177" fontId="3" fillId="0" borderId="4" xfId="21" applyNumberFormat="1" applyFont="1" applyFill="1" applyBorder="1" applyAlignment="1">
      <alignment horizontal="left" vertical="center"/>
    </xf>
    <xf numFmtId="0" fontId="3" fillId="4" borderId="0" xfId="21" applyFont="1" applyFill="1" applyAlignment="1">
      <alignment vertical="center"/>
    </xf>
    <xf numFmtId="177" fontId="49" fillId="0" borderId="0" xfId="21" applyNumberFormat="1" applyFont="1" applyAlignment="1">
      <alignment vertical="center"/>
    </xf>
    <xf numFmtId="0" fontId="3" fillId="0" borderId="4" xfId="21" applyFont="1" applyFill="1" applyBorder="1" applyAlignment="1">
      <alignment vertical="center"/>
    </xf>
    <xf numFmtId="0" fontId="3" fillId="0" borderId="0" xfId="21" applyFont="1" applyFill="1" applyAlignment="1">
      <alignment horizontal="center" vertical="center"/>
    </xf>
    <xf numFmtId="177" fontId="3" fillId="0" borderId="4" xfId="21" applyNumberFormat="1" applyFont="1" applyFill="1" applyBorder="1" applyAlignment="1" applyProtection="1">
      <alignment horizontal="center" vertical="center"/>
      <protection locked="0"/>
    </xf>
    <xf numFmtId="0" fontId="50" fillId="0" borderId="0" xfId="21" applyFont="1" applyFill="1" applyBorder="1" applyAlignment="1">
      <alignment horizontal="left" vertical="center"/>
    </xf>
    <xf numFmtId="0" fontId="50" fillId="0" borderId="0" xfId="21" applyFont="1" applyFill="1" applyBorder="1" applyAlignment="1">
      <alignment horizontal="right" vertical="center"/>
    </xf>
    <xf numFmtId="0" fontId="50" fillId="0" borderId="0" xfId="21" applyFont="1" applyFill="1" applyBorder="1" applyAlignment="1">
      <alignment vertical="center"/>
    </xf>
    <xf numFmtId="0" fontId="50" fillId="4" borderId="0" xfId="21" applyFont="1" applyFill="1" applyBorder="1" applyAlignment="1">
      <alignment vertical="center"/>
    </xf>
    <xf numFmtId="0" fontId="51" fillId="0" borderId="0" xfId="21" applyFont="1" applyFill="1" applyBorder="1" applyAlignment="1">
      <alignment horizontal="left" vertical="center"/>
    </xf>
    <xf numFmtId="0" fontId="51" fillId="0" borderId="0" xfId="21" applyFont="1" applyFill="1" applyAlignment="1">
      <alignment vertical="center"/>
    </xf>
    <xf numFmtId="0" fontId="51" fillId="4" borderId="0" xfId="21" applyFont="1" applyFill="1" applyAlignment="1">
      <alignment vertical="center"/>
    </xf>
    <xf numFmtId="0" fontId="51" fillId="4" borderId="0" xfId="21" applyFont="1" applyFill="1">
      <alignment vertical="center"/>
    </xf>
    <xf numFmtId="0" fontId="47" fillId="0" borderId="0" xfId="0" applyFont="1" applyAlignment="1"/>
    <xf numFmtId="0" fontId="112" fillId="0" borderId="0" xfId="0" applyFont="1"/>
    <xf numFmtId="0" fontId="21" fillId="0" borderId="51" xfId="21" applyFont="1" applyFill="1" applyBorder="1" applyAlignment="1">
      <alignment horizontal="center" vertical="center" wrapText="1"/>
    </xf>
    <xf numFmtId="0" fontId="21" fillId="0" borderId="38" xfId="21" applyFont="1" applyFill="1" applyBorder="1" applyAlignment="1">
      <alignment horizontal="center" vertical="center"/>
    </xf>
    <xf numFmtId="0" fontId="21" fillId="0" borderId="38" xfId="21" applyFont="1" applyFill="1" applyBorder="1" applyAlignment="1">
      <alignment horizontal="center" vertical="center" wrapText="1"/>
    </xf>
    <xf numFmtId="0" fontId="21" fillId="0" borderId="39" xfId="21" applyFont="1" applyFill="1" applyBorder="1" applyAlignment="1">
      <alignment horizontal="center" vertical="center"/>
    </xf>
    <xf numFmtId="0" fontId="21" fillId="0" borderId="4" xfId="21" applyFont="1" applyFill="1" applyBorder="1" applyAlignment="1">
      <alignment horizontal="left" vertical="center" wrapText="1"/>
    </xf>
    <xf numFmtId="0" fontId="21" fillId="0" borderId="4" xfId="21" applyFont="1" applyFill="1" applyBorder="1" applyAlignment="1">
      <alignment horizontal="center" vertical="center"/>
    </xf>
    <xf numFmtId="0" fontId="21" fillId="0" borderId="4" xfId="21" applyFont="1" applyFill="1" applyBorder="1" applyAlignment="1">
      <alignment horizontal="center" vertical="center" shrinkToFit="1"/>
    </xf>
    <xf numFmtId="177" fontId="21" fillId="0" borderId="4" xfId="21" applyNumberFormat="1" applyFont="1" applyFill="1" applyBorder="1" applyAlignment="1" applyProtection="1">
      <alignment horizontal="center" vertical="center" shrinkToFit="1"/>
      <protection locked="0"/>
    </xf>
    <xf numFmtId="0" fontId="21" fillId="0" borderId="4" xfId="21" applyFont="1" applyFill="1" applyBorder="1">
      <alignment vertical="center"/>
    </xf>
    <xf numFmtId="177" fontId="21" fillId="0" borderId="4" xfId="21" applyNumberFormat="1" applyFont="1" applyFill="1" applyBorder="1" applyAlignment="1" applyProtection="1">
      <alignment horizontal="left" vertical="center" wrapText="1"/>
      <protection locked="0"/>
    </xf>
    <xf numFmtId="177" fontId="21" fillId="0" borderId="4" xfId="21" applyNumberFormat="1" applyFont="1" applyFill="1" applyBorder="1" applyAlignment="1">
      <alignment horizontal="left" vertical="center" wrapText="1"/>
    </xf>
    <xf numFmtId="184" fontId="52" fillId="0" borderId="4" xfId="20" applyNumberFormat="1" applyFont="1" applyFill="1" applyBorder="1" applyAlignment="1" applyProtection="1">
      <alignment horizontal="left" vertical="center" wrapText="1"/>
    </xf>
    <xf numFmtId="0" fontId="21" fillId="0" borderId="0" xfId="21" applyFont="1" applyFill="1" applyAlignment="1">
      <alignment vertical="center"/>
    </xf>
    <xf numFmtId="0" fontId="113" fillId="4" borderId="0" xfId="21" applyFont="1" applyFill="1">
      <alignment vertical="center"/>
    </xf>
    <xf numFmtId="0" fontId="38" fillId="0" borderId="0" xfId="23"/>
    <xf numFmtId="0" fontId="13" fillId="0" borderId="0" xfId="23" applyFont="1" applyAlignment="1">
      <alignment horizontal="center"/>
    </xf>
    <xf numFmtId="0" fontId="13" fillId="0" borderId="0" xfId="23" applyFont="1"/>
    <xf numFmtId="0" fontId="13" fillId="0" borderId="4" xfId="23" applyFont="1" applyBorder="1" applyAlignment="1">
      <alignment horizontal="center" vertical="center"/>
    </xf>
    <xf numFmtId="0" fontId="13" fillId="0" borderId="4" xfId="23" applyFont="1" applyBorder="1" applyAlignment="1">
      <alignment horizontal="center"/>
    </xf>
    <xf numFmtId="49" fontId="38" fillId="0" borderId="4" xfId="23" applyNumberFormat="1" applyBorder="1"/>
    <xf numFmtId="177" fontId="38" fillId="0" borderId="4" xfId="23" applyNumberFormat="1" applyBorder="1" applyAlignment="1">
      <alignment shrinkToFit="1"/>
    </xf>
    <xf numFmtId="192" fontId="38" fillId="0" borderId="4" xfId="23" applyNumberFormat="1" applyBorder="1" applyAlignment="1">
      <alignment shrinkToFit="1"/>
    </xf>
    <xf numFmtId="0" fontId="38" fillId="0" borderId="4" xfId="23" applyNumberFormat="1" applyBorder="1"/>
    <xf numFmtId="0" fontId="38" fillId="0" borderId="0" xfId="23" applyBorder="1"/>
    <xf numFmtId="0" fontId="38" fillId="0" borderId="0" xfId="23" applyAlignment="1">
      <alignment horizontal="right"/>
    </xf>
    <xf numFmtId="0" fontId="38" fillId="0" borderId="0" xfId="23" applyAlignment="1">
      <alignment horizontal="left"/>
    </xf>
    <xf numFmtId="0" fontId="13" fillId="0" borderId="0" xfId="23" applyFont="1" applyAlignment="1">
      <alignment horizontal="right"/>
    </xf>
    <xf numFmtId="177" fontId="38" fillId="0" borderId="4" xfId="23" applyNumberFormat="1" applyBorder="1"/>
    <xf numFmtId="49" fontId="40" fillId="0" borderId="0" xfId="0" quotePrefix="1" applyNumberFormat="1" applyFont="1" applyFill="1" applyBorder="1" applyAlignment="1"/>
    <xf numFmtId="0" fontId="13" fillId="0" borderId="4" xfId="48" quotePrefix="1" applyNumberFormat="1" applyFont="1" applyFill="1" applyBorder="1" applyAlignment="1" applyProtection="1">
      <alignment horizontal="center" vertical="center"/>
    </xf>
    <xf numFmtId="0" fontId="13" fillId="6" borderId="4" xfId="0" quotePrefix="1" applyFont="1" applyFill="1" applyBorder="1" applyAlignment="1" applyProtection="1">
      <alignment horizontal="left" vertical="center"/>
    </xf>
    <xf numFmtId="49" fontId="13" fillId="0" borderId="45" xfId="0" quotePrefix="1" applyNumberFormat="1" applyFont="1" applyFill="1" applyBorder="1" applyAlignment="1" applyProtection="1">
      <alignment horizontal="left"/>
    </xf>
    <xf numFmtId="49" fontId="13" fillId="0" borderId="46" xfId="0" quotePrefix="1" applyNumberFormat="1" applyFont="1" applyFill="1" applyBorder="1" applyAlignment="1" applyProtection="1">
      <alignment horizontal="left"/>
    </xf>
    <xf numFmtId="49" fontId="13" fillId="0" borderId="47" xfId="0" quotePrefix="1" applyNumberFormat="1" applyFont="1" applyFill="1" applyBorder="1" applyAlignment="1" applyProtection="1">
      <alignment horizontal="left"/>
    </xf>
    <xf numFmtId="0" fontId="27" fillId="0" borderId="4" xfId="0" quotePrefix="1" applyFont="1" applyFill="1" applyBorder="1" applyAlignment="1" applyProtection="1">
      <alignment horizontal="left" vertical="center" shrinkToFit="1"/>
    </xf>
    <xf numFmtId="49" fontId="0" fillId="0" borderId="0" xfId="0" quotePrefix="1" applyNumberFormat="1" applyFill="1" applyBorder="1" applyAlignment="1"/>
    <xf numFmtId="2" fontId="0" fillId="0" borderId="0" xfId="0" applyNumberFormat="1" applyBorder="1"/>
    <xf numFmtId="2" fontId="13" fillId="0" borderId="4" xfId="0" applyNumberFormat="1" applyFont="1" applyFill="1" applyBorder="1" applyAlignment="1" applyProtection="1">
      <alignment horizontal="center" vertical="center"/>
    </xf>
    <xf numFmtId="0" fontId="0" fillId="0" borderId="4" xfId="0" applyFill="1" applyBorder="1"/>
    <xf numFmtId="2" fontId="0" fillId="0" borderId="4" xfId="0" applyNumberFormat="1" applyFill="1" applyBorder="1"/>
    <xf numFmtId="0" fontId="19" fillId="0" borderId="0" xfId="23" applyFont="1" applyAlignment="1">
      <alignment horizontal="center"/>
    </xf>
    <xf numFmtId="0" fontId="53" fillId="0" borderId="0" xfId="23" applyFont="1" applyAlignment="1">
      <alignment horizontal="center"/>
    </xf>
    <xf numFmtId="0" fontId="13" fillId="0" borderId="0" xfId="23" applyFont="1" applyAlignment="1">
      <alignment horizontal="center"/>
    </xf>
    <xf numFmtId="0" fontId="38" fillId="0" borderId="0" xfId="23" applyAlignment="1">
      <alignment horizontal="center"/>
    </xf>
    <xf numFmtId="0" fontId="38" fillId="0" borderId="4" xfId="23" applyBorder="1" applyAlignment="1">
      <alignment horizontal="center"/>
    </xf>
    <xf numFmtId="0" fontId="13" fillId="0" borderId="4" xfId="23" applyFont="1" applyBorder="1" applyAlignment="1">
      <alignment horizontal="center" vertical="center"/>
    </xf>
    <xf numFmtId="0" fontId="38" fillId="0" borderId="4" xfId="23" applyBorder="1" applyAlignment="1">
      <alignment horizontal="center" vertical="center"/>
    </xf>
    <xf numFmtId="0" fontId="13" fillId="0" borderId="4" xfId="23" applyFont="1" applyBorder="1" applyAlignment="1">
      <alignment horizontal="center" vertical="center" wrapText="1"/>
    </xf>
    <xf numFmtId="0" fontId="38" fillId="0" borderId="4" xfId="23" applyBorder="1" applyAlignment="1">
      <alignment horizontal="center" vertical="center" wrapText="1"/>
    </xf>
    <xf numFmtId="0" fontId="13" fillId="0" borderId="34" xfId="23" applyFont="1" applyBorder="1" applyAlignment="1">
      <alignment horizontal="center" vertical="center"/>
    </xf>
    <xf numFmtId="0" fontId="13" fillId="0" borderId="2" xfId="23" applyFont="1" applyBorder="1" applyAlignment="1">
      <alignment horizontal="center" vertical="center"/>
    </xf>
    <xf numFmtId="0" fontId="13" fillId="0" borderId="52" xfId="23" applyFont="1" applyBorder="1" applyAlignment="1">
      <alignment horizontal="center" vertical="center"/>
    </xf>
    <xf numFmtId="0" fontId="38" fillId="0" borderId="52" xfId="23" applyBorder="1" applyAlignment="1">
      <alignment horizontal="center" vertical="center"/>
    </xf>
    <xf numFmtId="0" fontId="13" fillId="0" borderId="33" xfId="23" applyFont="1" applyBorder="1" applyAlignment="1">
      <alignment horizontal="center" vertical="center" wrapText="1"/>
    </xf>
    <xf numFmtId="0" fontId="38" fillId="0" borderId="31" xfId="23" applyBorder="1" applyAlignment="1">
      <alignment horizontal="center" vertical="center" wrapText="1"/>
    </xf>
    <xf numFmtId="0" fontId="32" fillId="0" borderId="0" xfId="21" applyFont="1" applyFill="1" applyAlignment="1">
      <alignment horizontal="center" vertical="center"/>
    </xf>
    <xf numFmtId="0" fontId="28" fillId="0" borderId="0" xfId="21" applyFont="1" applyFill="1" applyAlignment="1">
      <alignment vertical="center"/>
    </xf>
    <xf numFmtId="0" fontId="26" fillId="0" borderId="0" xfId="21" applyFont="1" applyFill="1" applyAlignment="1">
      <alignment horizontal="center" vertical="center"/>
    </xf>
    <xf numFmtId="0" fontId="21" fillId="0" borderId="36" xfId="21" applyFont="1" applyFill="1" applyBorder="1" applyAlignment="1">
      <alignment horizontal="left" vertical="center" wrapText="1"/>
    </xf>
    <xf numFmtId="0" fontId="48" fillId="0" borderId="0" xfId="21" applyFont="1" applyFill="1" applyAlignment="1">
      <alignment horizontal="center" vertical="center"/>
    </xf>
    <xf numFmtId="0" fontId="3" fillId="0" borderId="0" xfId="21" applyFont="1" applyFill="1" applyAlignment="1">
      <alignment vertical="center"/>
    </xf>
    <xf numFmtId="0" fontId="48" fillId="0" borderId="0" xfId="21" applyFont="1" applyFill="1" applyAlignment="1">
      <alignment horizontal="left" vertical="center"/>
    </xf>
    <xf numFmtId="0" fontId="3" fillId="0" borderId="0" xfId="21" applyFont="1" applyFill="1" applyBorder="1" applyAlignment="1">
      <alignment horizontal="left" vertical="center"/>
    </xf>
    <xf numFmtId="31" fontId="99" fillId="0" borderId="0" xfId="23" applyNumberFormat="1" applyFont="1" applyBorder="1" applyAlignment="1" applyProtection="1">
      <alignment horizontal="center" vertical="center"/>
      <protection locked="0"/>
    </xf>
    <xf numFmtId="0" fontId="114" fillId="0" borderId="0" xfId="23" applyFont="1" applyAlignment="1" applyProtection="1">
      <alignment horizontal="center" vertical="center"/>
    </xf>
    <xf numFmtId="0" fontId="115" fillId="0" borderId="0" xfId="23" quotePrefix="1" applyFont="1" applyBorder="1" applyAlignment="1" applyProtection="1">
      <alignment horizontal="center" vertical="center"/>
      <protection locked="0"/>
    </xf>
    <xf numFmtId="0" fontId="115" fillId="0" borderId="0" xfId="23" applyFont="1" applyBorder="1" applyAlignment="1" applyProtection="1">
      <alignment horizontal="center" vertical="center"/>
      <protection locked="0"/>
    </xf>
    <xf numFmtId="31" fontId="99" fillId="0" borderId="0" xfId="23" applyNumberFormat="1" applyFont="1" applyFill="1" applyBorder="1" applyAlignment="1" applyProtection="1">
      <alignment horizontal="center" vertical="center"/>
      <protection locked="0"/>
    </xf>
    <xf numFmtId="0" fontId="114" fillId="0" borderId="0" xfId="23" applyFont="1" applyFill="1" applyAlignment="1" applyProtection="1">
      <alignment horizontal="center" vertical="center"/>
    </xf>
    <xf numFmtId="0" fontId="115" fillId="0" borderId="0" xfId="23" quotePrefix="1" applyFont="1" applyFill="1" applyBorder="1" applyAlignment="1" applyProtection="1">
      <alignment horizontal="center" vertical="center"/>
      <protection locked="0"/>
    </xf>
    <xf numFmtId="0" fontId="115" fillId="0" borderId="0" xfId="23" applyFont="1" applyFill="1" applyBorder="1" applyAlignment="1" applyProtection="1">
      <alignment horizontal="center" vertical="center"/>
      <protection locked="0"/>
    </xf>
    <xf numFmtId="49" fontId="7" fillId="0" borderId="53" xfId="14" applyNumberFormat="1" applyFont="1" applyFill="1" applyBorder="1" applyAlignment="1" applyProtection="1">
      <alignment horizontal="center" vertical="center"/>
      <protection locked="0"/>
    </xf>
    <xf numFmtId="0" fontId="116" fillId="8" borderId="0" xfId="14" applyNumberFormat="1" applyFont="1" applyFill="1" applyAlignment="1">
      <alignment horizontal="center" vertical="center"/>
    </xf>
    <xf numFmtId="0" fontId="116" fillId="8" borderId="0" xfId="14" applyFont="1" applyFill="1" applyAlignment="1">
      <alignment horizontal="center" vertical="center"/>
    </xf>
    <xf numFmtId="0" fontId="96" fillId="8" borderId="4" xfId="14" applyFont="1" applyFill="1" applyBorder="1" applyAlignment="1">
      <alignment horizontal="center" vertical="center"/>
    </xf>
    <xf numFmtId="0" fontId="96" fillId="8" borderId="4" xfId="14" applyFont="1" applyFill="1" applyBorder="1" applyAlignment="1">
      <alignment horizontal="center" vertical="center" wrapText="1"/>
    </xf>
    <xf numFmtId="182" fontId="96" fillId="8" borderId="4" xfId="14" applyNumberFormat="1" applyFont="1" applyFill="1" applyBorder="1" applyAlignment="1">
      <alignment horizontal="center" vertical="center"/>
    </xf>
    <xf numFmtId="184" fontId="96" fillId="8" borderId="4" xfId="14" applyNumberFormat="1" applyFont="1" applyFill="1" applyBorder="1" applyAlignment="1">
      <alignment horizontal="center" vertical="center" wrapText="1"/>
    </xf>
    <xf numFmtId="0" fontId="26" fillId="0" borderId="0" xfId="48" applyNumberFormat="1" applyFont="1" applyFill="1" applyBorder="1" applyAlignment="1" applyProtection="1">
      <alignment horizontal="center" vertical="center"/>
    </xf>
    <xf numFmtId="0" fontId="34" fillId="0" borderId="0" xfId="21" applyFont="1" applyFill="1" applyAlignment="1">
      <alignment horizontal="center" vertical="center"/>
    </xf>
    <xf numFmtId="0" fontId="35" fillId="0" borderId="0" xfId="21" applyFont="1" applyFill="1" applyAlignment="1">
      <alignment vertical="center"/>
    </xf>
    <xf numFmtId="57" fontId="25" fillId="0" borderId="0" xfId="21" applyNumberFormat="1" applyFont="1" applyFill="1" applyAlignment="1">
      <alignment horizontal="left" vertical="center"/>
    </xf>
    <xf numFmtId="0" fontId="25" fillId="0" borderId="0" xfId="21" applyFont="1" applyFill="1" applyAlignment="1">
      <alignment horizontal="left" vertical="center"/>
    </xf>
    <xf numFmtId="0" fontId="13" fillId="0" borderId="36" xfId="21" applyFont="1" applyFill="1" applyBorder="1" applyAlignment="1">
      <alignment horizontal="left" vertical="center"/>
    </xf>
    <xf numFmtId="31" fontId="26" fillId="0" borderId="0" xfId="21" applyNumberFormat="1" applyFont="1" applyFill="1" applyAlignment="1">
      <alignment horizontal="center" vertical="center"/>
    </xf>
    <xf numFmtId="0" fontId="13" fillId="0" borderId="0" xfId="21" applyFont="1" applyFill="1" applyBorder="1" applyAlignment="1">
      <alignment horizontal="left" vertical="center" wrapText="1"/>
    </xf>
    <xf numFmtId="0" fontId="21" fillId="0" borderId="0" xfId="21" applyFont="1" applyFill="1" applyBorder="1" applyAlignment="1">
      <alignment horizontal="right" vertical="center"/>
    </xf>
    <xf numFmtId="0" fontId="23" fillId="4" borderId="0" xfId="21" applyFont="1" applyFill="1" applyAlignment="1">
      <alignment horizontal="center" vertical="center"/>
    </xf>
    <xf numFmtId="0" fontId="31" fillId="4" borderId="32" xfId="21" applyFont="1" applyFill="1" applyBorder="1" applyAlignment="1">
      <alignment vertical="center"/>
    </xf>
    <xf numFmtId="0" fontId="31" fillId="4" borderId="28" xfId="21" applyFont="1" applyFill="1" applyBorder="1" applyAlignment="1">
      <alignment vertical="center"/>
    </xf>
    <xf numFmtId="0" fontId="31" fillId="4" borderId="54" xfId="21" applyFont="1" applyFill="1" applyBorder="1" applyAlignment="1">
      <alignment vertical="center"/>
    </xf>
    <xf numFmtId="0" fontId="31" fillId="4" borderId="0" xfId="21" applyFont="1" applyFill="1" applyBorder="1" applyAlignment="1">
      <alignment vertical="center"/>
    </xf>
    <xf numFmtId="0" fontId="33" fillId="4" borderId="0" xfId="21" applyFont="1" applyFill="1" applyBorder="1" applyAlignment="1">
      <alignment vertical="center"/>
    </xf>
    <xf numFmtId="0" fontId="24" fillId="0" borderId="0" xfId="48" applyNumberFormat="1" applyFont="1" applyFill="1" applyBorder="1" applyAlignment="1" applyProtection="1">
      <alignment horizontal="center" vertical="center"/>
    </xf>
    <xf numFmtId="183" fontId="24" fillId="0" borderId="0" xfId="48" applyNumberFormat="1" applyFont="1" applyFill="1" applyBorder="1" applyAlignment="1" applyProtection="1">
      <alignment horizontal="center" vertical="center"/>
    </xf>
    <xf numFmtId="2" fontId="13" fillId="0" borderId="4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2" fontId="10" fillId="0" borderId="0" xfId="0" applyNumberFormat="1" applyFont="1" applyAlignment="1" applyProtection="1">
      <alignment horizontal="center" vertical="center"/>
      <protection locked="0"/>
    </xf>
    <xf numFmtId="14" fontId="13" fillId="0" borderId="4" xfId="0" applyNumberFormat="1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 textRotation="255" wrapText="1"/>
    </xf>
    <xf numFmtId="0" fontId="19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21" fillId="0" borderId="4" xfId="0" applyFont="1" applyBorder="1" applyAlignment="1">
      <alignment horizontal="center" vertical="center" shrinkToFit="1"/>
    </xf>
    <xf numFmtId="0" fontId="12" fillId="8" borderId="0" xfId="0" applyFont="1" applyFill="1" applyAlignment="1">
      <alignment horizontal="center" wrapText="1"/>
    </xf>
    <xf numFmtId="0" fontId="14" fillId="8" borderId="30" xfId="0" applyFont="1" applyFill="1" applyBorder="1" applyAlignment="1" applyProtection="1">
      <alignment horizontal="center" vertical="center"/>
      <protection hidden="1"/>
    </xf>
    <xf numFmtId="196" fontId="13" fillId="8" borderId="34" xfId="0" applyNumberFormat="1" applyFont="1" applyFill="1" applyBorder="1" applyAlignment="1" applyProtection="1">
      <alignment horizontal="left" vertical="center"/>
      <protection locked="0"/>
    </xf>
    <xf numFmtId="196" fontId="13" fillId="8" borderId="2" xfId="0" applyNumberFormat="1" applyFont="1" applyFill="1" applyBorder="1" applyAlignment="1" applyProtection="1">
      <alignment horizontal="left" vertical="center"/>
      <protection locked="0"/>
    </xf>
    <xf numFmtId="196" fontId="13" fillId="8" borderId="52" xfId="0" applyNumberFormat="1" applyFont="1" applyFill="1" applyBorder="1" applyAlignment="1" applyProtection="1">
      <alignment horizontal="left" vertical="center"/>
      <protection locked="0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53">
    <cellStyle name="Body" xfId="1"/>
    <cellStyle name="Header1" xfId="2"/>
    <cellStyle name="Header2" xfId="3"/>
    <cellStyle name="no dec" xfId="4"/>
    <cellStyle name="Normal - Style1" xfId="5"/>
    <cellStyle name="Standard_RESULTS" xfId="6"/>
    <cellStyle name="W鄣rung [0]_RESULTS" xfId="7"/>
    <cellStyle name="W鄣rung_RESULTS" xfId="8"/>
    <cellStyle name="差_EXCEL账务处理系统(新制度版)参照版" xfId="9"/>
    <cellStyle name="差_科目" xfId="10"/>
    <cellStyle name="差_利润表" xfId="11"/>
    <cellStyle name="差_主要税金应交明细表" xfId="12"/>
    <cellStyle name="差_资产" xfId="13"/>
    <cellStyle name="常规" xfId="0" builtinId="0"/>
    <cellStyle name="常规 2" xfId="14"/>
    <cellStyle name="常规 3" xfId="15"/>
    <cellStyle name="常规 4" xfId="16"/>
    <cellStyle name="常规 5" xfId="17"/>
    <cellStyle name="常规 6" xfId="18"/>
    <cellStyle name="常规 93" xfId="19"/>
    <cellStyle name="常规_05天安外审1128" xfId="20"/>
    <cellStyle name="常规_bb0906" xfId="21"/>
    <cellStyle name="常规_Book4" xfId="22"/>
    <cellStyle name="常规_EXCEL账务处理系统(新制度版)参照版" xfId="23"/>
    <cellStyle name="常规_Sheet1" xfId="24"/>
    <cellStyle name="常规_负债表年报" xfId="25"/>
    <cellStyle name="常规_金狮股份(2)" xfId="26"/>
    <cellStyle name="常规_科目" xfId="27"/>
    <cellStyle name="常规_说明_益友会计人版S48" xfId="28"/>
    <cellStyle name="常规_益友会计人版Y45" xfId="29"/>
    <cellStyle name="超链接" xfId="30" builtinId="8"/>
    <cellStyle name="好_EXCEL账务处理系统(新制度版)参照版" xfId="31"/>
    <cellStyle name="好_科目" xfId="32"/>
    <cellStyle name="好_利润表" xfId="33"/>
    <cellStyle name="好_主要税金应交明细表" xfId="34"/>
    <cellStyle name="好_资产" xfId="35"/>
    <cellStyle name="貨幣 [0]_BB" xfId="36"/>
    <cellStyle name="貨幣_BB" xfId="37"/>
    <cellStyle name="霓付 [0]_laroux" xfId="38"/>
    <cellStyle name="霓付_laroux" xfId="39"/>
    <cellStyle name="烹拳 [0]_laroux" xfId="40"/>
    <cellStyle name="烹拳_laroux" xfId="41"/>
    <cellStyle name="普通_laroux" xfId="42"/>
    <cellStyle name="千分位[0]_BB" xfId="43"/>
    <cellStyle name="千分位_BB" xfId="44"/>
    <cellStyle name="千位[0]_laroux" xfId="45"/>
    <cellStyle name="千位_laroux" xfId="46"/>
    <cellStyle name="千位分隔" xfId="47" builtinId="3"/>
    <cellStyle name="千位分隔 2" xfId="48"/>
    <cellStyle name="千位分隔 3" xfId="49"/>
    <cellStyle name="钎霖_laroux" xfId="50"/>
    <cellStyle name="样式 1" xfId="51"/>
    <cellStyle name="一般_BB" xfId="52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1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3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2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5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jpeg"/><Relationship Id="rId1" Type="http://schemas.openxmlformats.org/officeDocument/2006/relationships/image" Target="../media/image45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Sheet1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https://v.youku.com/v_show/id_XNDI3MDI4NzE4NA==.html" TargetMode="Externa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&#31185;&#30446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142875</xdr:colOff>
      <xdr:row>0</xdr:row>
      <xdr:rowOff>66675</xdr:rowOff>
    </xdr:from>
    <xdr:to>
      <xdr:col>22</xdr:col>
      <xdr:colOff>266700</xdr:colOff>
      <xdr:row>1</xdr:row>
      <xdr:rowOff>173355</xdr:rowOff>
    </xdr:to>
    <xdr:sp macro="[0]!主页" textlink="">
      <xdr:nvSpPr>
        <xdr:cNvPr id="2" name="Freeform 5"/>
        <xdr:cNvSpPr/>
      </xdr:nvSpPr>
      <xdr:spPr>
        <a:xfrm>
          <a:off x="14544675" y="66675"/>
          <a:ext cx="1236345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30480</xdr:colOff>
      <xdr:row>1</xdr:row>
      <xdr:rowOff>495935</xdr:rowOff>
    </xdr:from>
    <xdr:to>
      <xdr:col>16</xdr:col>
      <xdr:colOff>1023620</xdr:colOff>
      <xdr:row>2</xdr:row>
      <xdr:rowOff>147320</xdr:rowOff>
    </xdr:to>
    <xdr:sp macro="" textlink="">
      <xdr:nvSpPr>
        <xdr:cNvPr id="7" name="Year"/>
        <xdr:cNvSpPr>
          <a:spLocks noChangeArrowheads="1"/>
        </xdr:cNvSpPr>
      </xdr:nvSpPr>
      <xdr:spPr>
        <a:xfrm>
          <a:off x="8503920" y="762635"/>
          <a:ext cx="993140" cy="272415"/>
        </a:xfrm>
        <a:prstGeom prst="flowChartAlternateProcess">
          <a:avLst/>
        </a:prstGeom>
        <a:solidFill>
          <a:schemeClr val="accent1">
            <a:lumMod val="75000"/>
          </a:schemeClr>
        </a:solidFill>
        <a:ln w="12700" algn="ctr">
          <a:noFill/>
          <a:miter lim="800000"/>
        </a:ln>
        <a:effectLst/>
        <a:extLst>
          <a:ext uri="{AF507438-7753-43E0-B8FC-AC1667EBCBE1}"/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zh-CN" sz="15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2021</a:t>
          </a:r>
          <a:r>
            <a:rPr lang="zh-CN" altLang="en-US" sz="15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年度</a:t>
          </a:r>
          <a:endParaRPr lang="en-US" altLang="ja-JP" sz="15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</xdr:col>
      <xdr:colOff>29845</xdr:colOff>
      <xdr:row>0</xdr:row>
      <xdr:rowOff>135255</xdr:rowOff>
    </xdr:from>
    <xdr:to>
      <xdr:col>14</xdr:col>
      <xdr:colOff>54610</xdr:colOff>
      <xdr:row>2</xdr:row>
      <xdr:rowOff>17145</xdr:rowOff>
    </xdr:to>
    <xdr:sp macro="" textlink="">
      <xdr:nvSpPr>
        <xdr:cNvPr id="12" name="Rectangle 11"/>
        <xdr:cNvSpPr>
          <a:spLocks noChangeArrowheads="1"/>
        </xdr:cNvSpPr>
      </xdr:nvSpPr>
      <xdr:spPr>
        <a:xfrm>
          <a:off x="1645285" y="135255"/>
          <a:ext cx="6410325" cy="769620"/>
        </a:xfrm>
        <a:prstGeom prst="rect">
          <a:avLst/>
        </a:prstGeom>
        <a:noFill/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0">
            <a:defRPr sz="1000"/>
          </a:pPr>
          <a:r>
            <a:rPr lang="en-US" altLang="zh-CN" sz="40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EXCEL</a:t>
          </a:r>
          <a:r>
            <a:rPr lang="zh-CN" altLang="en-US" sz="40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财务软件旗舰版</a:t>
          </a:r>
          <a:r>
            <a:rPr lang="zh-CN" altLang="en-US" sz="14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（企业制度）</a:t>
          </a:r>
          <a:endParaRPr lang="en-US" altLang="zh-CN" sz="14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  <xdr:twoCellAnchor editAs="oneCell">
    <xdr:from>
      <xdr:col>4</xdr:col>
      <xdr:colOff>28575</xdr:colOff>
      <xdr:row>2</xdr:row>
      <xdr:rowOff>200025</xdr:rowOff>
    </xdr:from>
    <xdr:to>
      <xdr:col>4</xdr:col>
      <xdr:colOff>923925</xdr:colOff>
      <xdr:row>3</xdr:row>
      <xdr:rowOff>904875</xdr:rowOff>
    </xdr:to>
    <xdr:pic macro="[0]!UserSet">
      <xdr:nvPicPr>
        <xdr:cNvPr id="42355" name="图片 69" descr="1操作员设置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71700" y="10858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1047750</xdr:colOff>
      <xdr:row>2</xdr:row>
      <xdr:rowOff>200025</xdr:rowOff>
    </xdr:from>
    <xdr:to>
      <xdr:col>7</xdr:col>
      <xdr:colOff>381000</xdr:colOff>
      <xdr:row>3</xdr:row>
      <xdr:rowOff>904875</xdr:rowOff>
    </xdr:to>
    <xdr:pic macro="[0]!PswSet">
      <xdr:nvPicPr>
        <xdr:cNvPr id="42356" name="图片 70" descr="2密码设置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190875" y="10858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514350</xdr:colOff>
      <xdr:row>2</xdr:row>
      <xdr:rowOff>200025</xdr:rowOff>
    </xdr:from>
    <xdr:to>
      <xdr:col>8</xdr:col>
      <xdr:colOff>285750</xdr:colOff>
      <xdr:row>3</xdr:row>
      <xdr:rowOff>904875</xdr:rowOff>
    </xdr:to>
    <xdr:pic macro="[0]!ChuShi">
      <xdr:nvPicPr>
        <xdr:cNvPr id="42357" name="图片 71" descr="3基础设置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219575" y="1085850"/>
          <a:ext cx="88582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123825</xdr:colOff>
      <xdr:row>2</xdr:row>
      <xdr:rowOff>200025</xdr:rowOff>
    </xdr:from>
    <xdr:to>
      <xdr:col>10</xdr:col>
      <xdr:colOff>809625</xdr:colOff>
      <xdr:row>3</xdr:row>
      <xdr:rowOff>904875</xdr:rowOff>
    </xdr:to>
    <xdr:pic macro="[0]!KmSet">
      <xdr:nvPicPr>
        <xdr:cNvPr id="42358" name="图片 72" descr="4科目设置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5238750" y="1085850"/>
          <a:ext cx="88582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933450</xdr:colOff>
      <xdr:row>3</xdr:row>
      <xdr:rowOff>9525</xdr:rowOff>
    </xdr:from>
    <xdr:to>
      <xdr:col>13</xdr:col>
      <xdr:colOff>238125</xdr:colOff>
      <xdr:row>3</xdr:row>
      <xdr:rowOff>914400</xdr:rowOff>
    </xdr:to>
    <xdr:pic macro="[0]!FZXM">
      <xdr:nvPicPr>
        <xdr:cNvPr id="42359" name="图片 73" descr="5项目设置"/>
        <xdr:cNvPicPr>
          <a:picLocks noChangeAspect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6248400" y="1095375"/>
          <a:ext cx="90487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361950</xdr:colOff>
      <xdr:row>2</xdr:row>
      <xdr:rowOff>200025</xdr:rowOff>
    </xdr:from>
    <xdr:to>
      <xdr:col>14</xdr:col>
      <xdr:colOff>142875</xdr:colOff>
      <xdr:row>3</xdr:row>
      <xdr:rowOff>904875</xdr:rowOff>
    </xdr:to>
    <xdr:pic macro="[0]!帮助">
      <xdr:nvPicPr>
        <xdr:cNvPr id="42360" name="图片 78" descr="6使用说明"/>
        <xdr:cNvPicPr>
          <a:picLocks noChangeAspect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7277100" y="10858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28575</xdr:colOff>
      <xdr:row>4</xdr:row>
      <xdr:rowOff>0</xdr:rowOff>
    </xdr:from>
    <xdr:to>
      <xdr:col>4</xdr:col>
      <xdr:colOff>933450</xdr:colOff>
      <xdr:row>4</xdr:row>
      <xdr:rowOff>904875</xdr:rowOff>
    </xdr:to>
    <xdr:pic macro="[0]!PZLR">
      <xdr:nvPicPr>
        <xdr:cNvPr id="42361" name="图片 79" descr="1凭证录入"/>
        <xdr:cNvPicPr>
          <a:picLocks noChangeAspect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2171700" y="2038350"/>
          <a:ext cx="90487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1047750</xdr:colOff>
      <xdr:row>4</xdr:row>
      <xdr:rowOff>9525</xdr:rowOff>
    </xdr:from>
    <xdr:to>
      <xdr:col>7</xdr:col>
      <xdr:colOff>390525</xdr:colOff>
      <xdr:row>4</xdr:row>
      <xdr:rowOff>904875</xdr:rowOff>
    </xdr:to>
    <xdr:pic macro="[0]!PZDY">
      <xdr:nvPicPr>
        <xdr:cNvPr id="42362" name="图片 80" descr="2凭证打印"/>
        <xdr:cNvPicPr>
          <a:picLocks noChangeAspect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3190875" y="20478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514350</xdr:colOff>
      <xdr:row>4</xdr:row>
      <xdr:rowOff>9525</xdr:rowOff>
    </xdr:from>
    <xdr:to>
      <xdr:col>9</xdr:col>
      <xdr:colOff>0</xdr:colOff>
      <xdr:row>4</xdr:row>
      <xdr:rowOff>904875</xdr:rowOff>
    </xdr:to>
    <xdr:pic macro="[0]!ZHqry1">
      <xdr:nvPicPr>
        <xdr:cNvPr id="42363" name="图片 81" descr="3凭证明细"/>
        <xdr:cNvPicPr>
          <a:picLocks noChangeAspect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4219575" y="20478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123825</xdr:colOff>
      <xdr:row>4</xdr:row>
      <xdr:rowOff>9525</xdr:rowOff>
    </xdr:from>
    <xdr:to>
      <xdr:col>10</xdr:col>
      <xdr:colOff>819150</xdr:colOff>
      <xdr:row>4</xdr:row>
      <xdr:rowOff>904875</xdr:rowOff>
    </xdr:to>
    <xdr:pic macro="[0]!ZHqry2">
      <xdr:nvPicPr>
        <xdr:cNvPr id="42364" name="图片 82" descr="4凭证汇总"/>
        <xdr:cNvPicPr>
          <a:picLocks noChangeAspect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5238750" y="20478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942975</xdr:colOff>
      <xdr:row>4</xdr:row>
      <xdr:rowOff>0</xdr:rowOff>
    </xdr:from>
    <xdr:to>
      <xdr:col>13</xdr:col>
      <xdr:colOff>238125</xdr:colOff>
      <xdr:row>4</xdr:row>
      <xdr:rowOff>904875</xdr:rowOff>
    </xdr:to>
    <xdr:pic macro="[0]!MXqry">
      <xdr:nvPicPr>
        <xdr:cNvPr id="42365" name="图片 83" descr="5科目明细"/>
        <xdr:cNvPicPr>
          <a:picLocks noChangeAspect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6257925" y="20383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28575</xdr:colOff>
      <xdr:row>5</xdr:row>
      <xdr:rowOff>9525</xdr:rowOff>
    </xdr:from>
    <xdr:to>
      <xdr:col>4</xdr:col>
      <xdr:colOff>933450</xdr:colOff>
      <xdr:row>5</xdr:row>
      <xdr:rowOff>904875</xdr:rowOff>
    </xdr:to>
    <xdr:pic macro="[0]!zz窗口">
      <xdr:nvPicPr>
        <xdr:cNvPr id="42366" name="图片 84" descr="1总账"/>
        <xdr:cNvPicPr>
          <a:picLocks noChangeAspect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2171700" y="30003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1057275</xdr:colOff>
      <xdr:row>5</xdr:row>
      <xdr:rowOff>9525</xdr:rowOff>
    </xdr:from>
    <xdr:to>
      <xdr:col>7</xdr:col>
      <xdr:colOff>400050</xdr:colOff>
      <xdr:row>5</xdr:row>
      <xdr:rowOff>904875</xdr:rowOff>
    </xdr:to>
    <xdr:pic macro="[0]!ZBqry1">
      <xdr:nvPicPr>
        <xdr:cNvPr id="42367" name="图片 85" descr="2三栏账"/>
        <xdr:cNvPicPr>
          <a:picLocks noChangeAspect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3200400" y="30003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514350</xdr:colOff>
      <xdr:row>5</xdr:row>
      <xdr:rowOff>9525</xdr:rowOff>
    </xdr:from>
    <xdr:to>
      <xdr:col>9</xdr:col>
      <xdr:colOff>9525</xdr:colOff>
      <xdr:row>5</xdr:row>
      <xdr:rowOff>904875</xdr:rowOff>
    </xdr:to>
    <xdr:pic macro="[0]!ZBqry2">
      <xdr:nvPicPr>
        <xdr:cNvPr id="42368" name="图片 86" descr="3数量帐"/>
        <xdr:cNvPicPr>
          <a:picLocks noChangeAspect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4219575" y="30003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133350</xdr:colOff>
      <xdr:row>5</xdr:row>
      <xdr:rowOff>9525</xdr:rowOff>
    </xdr:from>
    <xdr:to>
      <xdr:col>10</xdr:col>
      <xdr:colOff>819150</xdr:colOff>
      <xdr:row>5</xdr:row>
      <xdr:rowOff>904875</xdr:rowOff>
    </xdr:to>
    <xdr:pic macro="[0]!ZBqry3">
      <xdr:nvPicPr>
        <xdr:cNvPr id="42369" name="图片 87" descr="4多栏账"/>
        <xdr:cNvPicPr>
          <a:picLocks noChangeAspect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5248275" y="3000375"/>
          <a:ext cx="88582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942975</xdr:colOff>
      <xdr:row>5</xdr:row>
      <xdr:rowOff>9525</xdr:rowOff>
    </xdr:from>
    <xdr:to>
      <xdr:col>13</xdr:col>
      <xdr:colOff>238125</xdr:colOff>
      <xdr:row>5</xdr:row>
      <xdr:rowOff>904875</xdr:rowOff>
    </xdr:to>
    <xdr:pic macro="[0]!FZZZ">
      <xdr:nvPicPr>
        <xdr:cNvPr id="42370" name="图片 88" descr="5辅助总账"/>
        <xdr:cNvPicPr>
          <a:picLocks noChangeAspect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6257925" y="30003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361950</xdr:colOff>
      <xdr:row>5</xdr:row>
      <xdr:rowOff>9525</xdr:rowOff>
    </xdr:from>
    <xdr:to>
      <xdr:col>14</xdr:col>
      <xdr:colOff>142875</xdr:colOff>
      <xdr:row>5</xdr:row>
      <xdr:rowOff>904875</xdr:rowOff>
    </xdr:to>
    <xdr:pic macro="[0]!FZMXZ">
      <xdr:nvPicPr>
        <xdr:cNvPr id="42371" name="图片 89" descr="6辅助明细账"/>
        <xdr:cNvPicPr>
          <a:picLocks noChangeAspect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7277100" y="30003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28575</xdr:colOff>
      <xdr:row>6</xdr:row>
      <xdr:rowOff>0</xdr:rowOff>
    </xdr:from>
    <xdr:to>
      <xdr:col>4</xdr:col>
      <xdr:colOff>923925</xdr:colOff>
      <xdr:row>6</xdr:row>
      <xdr:rowOff>904875</xdr:rowOff>
    </xdr:to>
    <xdr:pic macro="[0]!ZHqry3">
      <xdr:nvPicPr>
        <xdr:cNvPr id="42372" name="图片 90" descr="1科目余额表"/>
        <xdr:cNvPicPr>
          <a:picLocks noChangeAspect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2171700" y="39433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1047750</xdr:colOff>
      <xdr:row>6</xdr:row>
      <xdr:rowOff>0</xdr:rowOff>
    </xdr:from>
    <xdr:to>
      <xdr:col>7</xdr:col>
      <xdr:colOff>390525</xdr:colOff>
      <xdr:row>6</xdr:row>
      <xdr:rowOff>904875</xdr:rowOff>
    </xdr:to>
    <xdr:pic macro="[0]!balance_sheet">
      <xdr:nvPicPr>
        <xdr:cNvPr id="42373" name="图片 91" descr="2资产负债表"/>
        <xdr:cNvPicPr>
          <a:picLocks noChangeAspect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3190875" y="3943350"/>
          <a:ext cx="90487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514350</xdr:colOff>
      <xdr:row>6</xdr:row>
      <xdr:rowOff>0</xdr:rowOff>
    </xdr:from>
    <xdr:to>
      <xdr:col>9</xdr:col>
      <xdr:colOff>0</xdr:colOff>
      <xdr:row>6</xdr:row>
      <xdr:rowOff>904875</xdr:rowOff>
    </xdr:to>
    <xdr:pic macro="[0]!profitandloss_statement">
      <xdr:nvPicPr>
        <xdr:cNvPr id="42374" name="图片 92" descr="3利润表"/>
        <xdr:cNvPicPr>
          <a:picLocks noChangeAspect="1"/>
        </xdr:cNvPicPr>
      </xdr:nvPicPr>
      <xdr:blipFill>
        <a:blip xmlns:r="http://schemas.openxmlformats.org/officeDocument/2006/relationships" r:embed="rId20" cstate="print"/>
        <a:srcRect/>
        <a:stretch>
          <a:fillRect/>
        </a:stretch>
      </xdr:blipFill>
      <xdr:spPr bwMode="auto">
        <a:xfrm>
          <a:off x="4219575" y="39433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123825</xdr:colOff>
      <xdr:row>6</xdr:row>
      <xdr:rowOff>0</xdr:rowOff>
    </xdr:from>
    <xdr:to>
      <xdr:col>10</xdr:col>
      <xdr:colOff>819150</xdr:colOff>
      <xdr:row>6</xdr:row>
      <xdr:rowOff>904875</xdr:rowOff>
    </xdr:to>
    <xdr:pic macro="[0]!cashflow_statement">
      <xdr:nvPicPr>
        <xdr:cNvPr id="42375" name="图片 93" descr="4现金流量表"/>
        <xdr:cNvPicPr>
          <a:picLocks noChangeAspect="1"/>
        </xdr:cNvPicPr>
      </xdr:nvPicPr>
      <xdr:blipFill>
        <a:blip xmlns:r="http://schemas.openxmlformats.org/officeDocument/2006/relationships" r:embed="rId21" cstate="print"/>
        <a:srcRect/>
        <a:stretch>
          <a:fillRect/>
        </a:stretch>
      </xdr:blipFill>
      <xdr:spPr bwMode="auto">
        <a:xfrm>
          <a:off x="5238750" y="39433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28575</xdr:colOff>
      <xdr:row>7</xdr:row>
      <xdr:rowOff>9525</xdr:rowOff>
    </xdr:from>
    <xdr:to>
      <xdr:col>4</xdr:col>
      <xdr:colOff>923925</xdr:colOff>
      <xdr:row>7</xdr:row>
      <xdr:rowOff>914400</xdr:rowOff>
    </xdr:to>
    <xdr:pic macro="[0]!基本设置">
      <xdr:nvPicPr>
        <xdr:cNvPr id="42376" name="图片 94" descr="1基本信息"/>
        <xdr:cNvPicPr>
          <a:picLocks noChangeAspect="1"/>
        </xdr:cNvPicPr>
      </xdr:nvPicPr>
      <xdr:blipFill>
        <a:blip xmlns:r="http://schemas.openxmlformats.org/officeDocument/2006/relationships" r:embed="rId22" cstate="print"/>
        <a:srcRect/>
        <a:stretch>
          <a:fillRect/>
        </a:stretch>
      </xdr:blipFill>
      <xdr:spPr bwMode="auto">
        <a:xfrm>
          <a:off x="2171700" y="4905375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1047750</xdr:colOff>
      <xdr:row>7</xdr:row>
      <xdr:rowOff>9525</xdr:rowOff>
    </xdr:from>
    <xdr:to>
      <xdr:col>7</xdr:col>
      <xdr:colOff>390525</xdr:colOff>
      <xdr:row>7</xdr:row>
      <xdr:rowOff>914400</xdr:rowOff>
    </xdr:to>
    <xdr:pic macro="[0]!固定资产管理">
      <xdr:nvPicPr>
        <xdr:cNvPr id="42377" name="图片 95" descr="2日常管理"/>
        <xdr:cNvPicPr>
          <a:picLocks noChangeAspect="1"/>
        </xdr:cNvPicPr>
      </xdr:nvPicPr>
      <xdr:blipFill>
        <a:blip xmlns:r="http://schemas.openxmlformats.org/officeDocument/2006/relationships" r:embed="rId23" cstate="print"/>
        <a:srcRect/>
        <a:stretch>
          <a:fillRect/>
        </a:stretch>
      </xdr:blipFill>
      <xdr:spPr bwMode="auto">
        <a:xfrm>
          <a:off x="3190875" y="4905375"/>
          <a:ext cx="90487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504825</xdr:colOff>
      <xdr:row>7</xdr:row>
      <xdr:rowOff>9525</xdr:rowOff>
    </xdr:from>
    <xdr:to>
      <xdr:col>9</xdr:col>
      <xdr:colOff>9525</xdr:colOff>
      <xdr:row>7</xdr:row>
      <xdr:rowOff>914400</xdr:rowOff>
    </xdr:to>
    <xdr:pic macro="[0]!生成固定资产卡片">
      <xdr:nvPicPr>
        <xdr:cNvPr id="42378" name="图片 96" descr="3资产卡片"/>
        <xdr:cNvPicPr>
          <a:picLocks noChangeAspect="1"/>
        </xdr:cNvPicPr>
      </xdr:nvPicPr>
      <xdr:blipFill>
        <a:blip xmlns:r="http://schemas.openxmlformats.org/officeDocument/2006/relationships" r:embed="rId24" cstate="print"/>
        <a:srcRect/>
        <a:stretch>
          <a:fillRect/>
        </a:stretch>
      </xdr:blipFill>
      <xdr:spPr bwMode="auto">
        <a:xfrm>
          <a:off x="4210050" y="4905375"/>
          <a:ext cx="91440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123825</xdr:colOff>
      <xdr:row>7</xdr:row>
      <xdr:rowOff>9525</xdr:rowOff>
    </xdr:from>
    <xdr:to>
      <xdr:col>10</xdr:col>
      <xdr:colOff>819150</xdr:colOff>
      <xdr:row>7</xdr:row>
      <xdr:rowOff>914400</xdr:rowOff>
    </xdr:to>
    <xdr:pic macro="[0]!生成固定资产折旧">
      <xdr:nvPicPr>
        <xdr:cNvPr id="42379" name="图片 97" descr="4折旧明细"/>
        <xdr:cNvPicPr>
          <a:picLocks noChangeAspect="1"/>
        </xdr:cNvPicPr>
      </xdr:nvPicPr>
      <xdr:blipFill>
        <a:blip xmlns:r="http://schemas.openxmlformats.org/officeDocument/2006/relationships" r:embed="rId25" cstate="print"/>
        <a:srcRect/>
        <a:stretch>
          <a:fillRect/>
        </a:stretch>
      </xdr:blipFill>
      <xdr:spPr bwMode="auto">
        <a:xfrm>
          <a:off x="5238750" y="4905375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942975</xdr:colOff>
      <xdr:row>7</xdr:row>
      <xdr:rowOff>19050</xdr:rowOff>
    </xdr:from>
    <xdr:to>
      <xdr:col>13</xdr:col>
      <xdr:colOff>238125</xdr:colOff>
      <xdr:row>7</xdr:row>
      <xdr:rowOff>933450</xdr:rowOff>
    </xdr:to>
    <xdr:pic macro="[0]!固定资产查询">
      <xdr:nvPicPr>
        <xdr:cNvPr id="42380" name="图片 98" descr="5明细查询"/>
        <xdr:cNvPicPr>
          <a:picLocks noChangeAspect="1"/>
        </xdr:cNvPicPr>
      </xdr:nvPicPr>
      <xdr:blipFill>
        <a:blip xmlns:r="http://schemas.openxmlformats.org/officeDocument/2006/relationships" r:embed="rId26" cstate="print"/>
        <a:srcRect/>
        <a:stretch>
          <a:fillRect/>
        </a:stretch>
      </xdr:blipFill>
      <xdr:spPr bwMode="auto">
        <a:xfrm>
          <a:off x="6257925" y="4914900"/>
          <a:ext cx="895350" cy="914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266700</xdr:colOff>
      <xdr:row>7</xdr:row>
      <xdr:rowOff>9525</xdr:rowOff>
    </xdr:from>
    <xdr:to>
      <xdr:col>16</xdr:col>
      <xdr:colOff>695325</xdr:colOff>
      <xdr:row>7</xdr:row>
      <xdr:rowOff>914400</xdr:rowOff>
    </xdr:to>
    <xdr:pic macro="[0]!数据库">
      <xdr:nvPicPr>
        <xdr:cNvPr id="42381" name="图片 99" descr="7固资数据库"/>
        <xdr:cNvPicPr>
          <a:picLocks noChangeAspect="1"/>
        </xdr:cNvPicPr>
      </xdr:nvPicPr>
      <xdr:blipFill>
        <a:blip xmlns:r="http://schemas.openxmlformats.org/officeDocument/2006/relationships" r:embed="rId27" cstate="print"/>
        <a:srcRect/>
        <a:stretch>
          <a:fillRect/>
        </a:stretch>
      </xdr:blipFill>
      <xdr:spPr bwMode="auto">
        <a:xfrm>
          <a:off x="8296275" y="4905375"/>
          <a:ext cx="90487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361950</xdr:colOff>
      <xdr:row>7</xdr:row>
      <xdr:rowOff>9525</xdr:rowOff>
    </xdr:from>
    <xdr:to>
      <xdr:col>14</xdr:col>
      <xdr:colOff>142875</xdr:colOff>
      <xdr:row>7</xdr:row>
      <xdr:rowOff>904875</xdr:rowOff>
    </xdr:to>
    <xdr:pic macro="[0]!费用分配">
      <xdr:nvPicPr>
        <xdr:cNvPr id="42382" name="图片 111" descr="6费用分配"/>
        <xdr:cNvPicPr>
          <a:picLocks noChangeAspect="1"/>
        </xdr:cNvPicPr>
      </xdr:nvPicPr>
      <xdr:blipFill>
        <a:blip xmlns:r="http://schemas.openxmlformats.org/officeDocument/2006/relationships" r:embed="rId28" cstate="print"/>
        <a:srcRect/>
        <a:stretch>
          <a:fillRect/>
        </a:stretch>
      </xdr:blipFill>
      <xdr:spPr bwMode="auto">
        <a:xfrm>
          <a:off x="7277100" y="49053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85725</xdr:colOff>
      <xdr:row>9</xdr:row>
      <xdr:rowOff>200025</xdr:rowOff>
    </xdr:from>
    <xdr:to>
      <xdr:col>4</xdr:col>
      <xdr:colOff>809625</xdr:colOff>
      <xdr:row>9</xdr:row>
      <xdr:rowOff>923925</xdr:rowOff>
    </xdr:to>
    <xdr:pic macro="[0]!图片113_Click">
      <xdr:nvPicPr>
        <xdr:cNvPr id="42383" name="图片 113" descr="一月"/>
        <xdr:cNvPicPr>
          <a:picLocks noChangeAspect="1"/>
        </xdr:cNvPicPr>
      </xdr:nvPicPr>
      <xdr:blipFill>
        <a:blip xmlns:r="http://schemas.openxmlformats.org/officeDocument/2006/relationships" r:embed="rId29" cstate="print"/>
        <a:srcRect/>
        <a:stretch>
          <a:fillRect/>
        </a:stretch>
      </xdr:blipFill>
      <xdr:spPr bwMode="auto">
        <a:xfrm>
          <a:off x="2228850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647700</xdr:colOff>
      <xdr:row>9</xdr:row>
      <xdr:rowOff>200025</xdr:rowOff>
    </xdr:from>
    <xdr:to>
      <xdr:col>6</xdr:col>
      <xdr:colOff>9525</xdr:colOff>
      <xdr:row>9</xdr:row>
      <xdr:rowOff>923925</xdr:rowOff>
    </xdr:to>
    <xdr:pic macro="[0]!图片114_Click">
      <xdr:nvPicPr>
        <xdr:cNvPr id="42384" name="图片 114" descr="二月"/>
        <xdr:cNvPicPr>
          <a:picLocks noChangeAspect="1"/>
        </xdr:cNvPicPr>
      </xdr:nvPicPr>
      <xdr:blipFill>
        <a:blip xmlns:r="http://schemas.openxmlformats.org/officeDocument/2006/relationships" r:embed="rId30" cstate="print"/>
        <a:srcRect/>
        <a:stretch>
          <a:fillRect/>
        </a:stretch>
      </xdr:blipFill>
      <xdr:spPr bwMode="auto">
        <a:xfrm>
          <a:off x="2790825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95250</xdr:colOff>
      <xdr:row>9</xdr:row>
      <xdr:rowOff>200025</xdr:rowOff>
    </xdr:from>
    <xdr:to>
      <xdr:col>7</xdr:col>
      <xdr:colOff>371475</xdr:colOff>
      <xdr:row>9</xdr:row>
      <xdr:rowOff>923925</xdr:rowOff>
    </xdr:to>
    <xdr:pic macro="[0]!图片115_Click">
      <xdr:nvPicPr>
        <xdr:cNvPr id="42385" name="图片 115" descr="三月"/>
        <xdr:cNvPicPr>
          <a:picLocks noChangeAspect="1"/>
        </xdr:cNvPicPr>
      </xdr:nvPicPr>
      <xdr:blipFill>
        <a:blip xmlns:r="http://schemas.openxmlformats.org/officeDocument/2006/relationships" r:embed="rId31" cstate="print"/>
        <a:srcRect/>
        <a:stretch>
          <a:fillRect/>
        </a:stretch>
      </xdr:blipFill>
      <xdr:spPr bwMode="auto">
        <a:xfrm>
          <a:off x="3352800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209550</xdr:colOff>
      <xdr:row>9</xdr:row>
      <xdr:rowOff>200025</xdr:rowOff>
    </xdr:from>
    <xdr:to>
      <xdr:col>7</xdr:col>
      <xdr:colOff>933450</xdr:colOff>
      <xdr:row>9</xdr:row>
      <xdr:rowOff>923925</xdr:rowOff>
    </xdr:to>
    <xdr:pic macro="[0]!图片116_Click">
      <xdr:nvPicPr>
        <xdr:cNvPr id="42386" name="图片 116" descr="四月"/>
        <xdr:cNvPicPr>
          <a:picLocks noChangeAspect="1"/>
        </xdr:cNvPicPr>
      </xdr:nvPicPr>
      <xdr:blipFill>
        <a:blip xmlns:r="http://schemas.openxmlformats.org/officeDocument/2006/relationships" r:embed="rId32" cstate="print"/>
        <a:srcRect/>
        <a:stretch>
          <a:fillRect/>
        </a:stretch>
      </xdr:blipFill>
      <xdr:spPr bwMode="auto">
        <a:xfrm>
          <a:off x="3914775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771525</xdr:colOff>
      <xdr:row>9</xdr:row>
      <xdr:rowOff>200025</xdr:rowOff>
    </xdr:from>
    <xdr:to>
      <xdr:col>9</xdr:col>
      <xdr:colOff>85725</xdr:colOff>
      <xdr:row>9</xdr:row>
      <xdr:rowOff>923925</xdr:rowOff>
    </xdr:to>
    <xdr:pic macro="[0]!图片117_Click">
      <xdr:nvPicPr>
        <xdr:cNvPr id="42387" name="图片 117" descr="五月"/>
        <xdr:cNvPicPr>
          <a:picLocks noChangeAspect="1"/>
        </xdr:cNvPicPr>
      </xdr:nvPicPr>
      <xdr:blipFill>
        <a:blip xmlns:r="http://schemas.openxmlformats.org/officeDocument/2006/relationships" r:embed="rId33" cstate="print"/>
        <a:srcRect/>
        <a:stretch>
          <a:fillRect/>
        </a:stretch>
      </xdr:blipFill>
      <xdr:spPr bwMode="auto">
        <a:xfrm>
          <a:off x="4476750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219075</xdr:colOff>
      <xdr:row>9</xdr:row>
      <xdr:rowOff>200025</xdr:rowOff>
    </xdr:from>
    <xdr:to>
      <xdr:col>10</xdr:col>
      <xdr:colOff>447675</xdr:colOff>
      <xdr:row>9</xdr:row>
      <xdr:rowOff>923925</xdr:rowOff>
    </xdr:to>
    <xdr:pic macro="[0]!图片118_Click">
      <xdr:nvPicPr>
        <xdr:cNvPr id="42388" name="图片 118" descr="六月"/>
        <xdr:cNvPicPr>
          <a:picLocks noChangeAspect="1"/>
        </xdr:cNvPicPr>
      </xdr:nvPicPr>
      <xdr:blipFill>
        <a:blip xmlns:r="http://schemas.openxmlformats.org/officeDocument/2006/relationships" r:embed="rId34" cstate="print"/>
        <a:srcRect/>
        <a:stretch>
          <a:fillRect/>
        </a:stretch>
      </xdr:blipFill>
      <xdr:spPr bwMode="auto">
        <a:xfrm>
          <a:off x="5038725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285750</xdr:colOff>
      <xdr:row>9</xdr:row>
      <xdr:rowOff>200025</xdr:rowOff>
    </xdr:from>
    <xdr:to>
      <xdr:col>10</xdr:col>
      <xdr:colOff>1009650</xdr:colOff>
      <xdr:row>9</xdr:row>
      <xdr:rowOff>923925</xdr:rowOff>
    </xdr:to>
    <xdr:pic macro="[0]!图片119_Click">
      <xdr:nvPicPr>
        <xdr:cNvPr id="42389" name="图片 119" descr="七月"/>
        <xdr:cNvPicPr>
          <a:picLocks noChangeAspect="1"/>
        </xdr:cNvPicPr>
      </xdr:nvPicPr>
      <xdr:blipFill>
        <a:blip xmlns:r="http://schemas.openxmlformats.org/officeDocument/2006/relationships" r:embed="rId35" cstate="print"/>
        <a:srcRect/>
        <a:stretch>
          <a:fillRect/>
        </a:stretch>
      </xdr:blipFill>
      <xdr:spPr bwMode="auto">
        <a:xfrm>
          <a:off x="5600700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847725</xdr:colOff>
      <xdr:row>9</xdr:row>
      <xdr:rowOff>200025</xdr:rowOff>
    </xdr:from>
    <xdr:to>
      <xdr:col>12</xdr:col>
      <xdr:colOff>171450</xdr:colOff>
      <xdr:row>9</xdr:row>
      <xdr:rowOff>923925</xdr:rowOff>
    </xdr:to>
    <xdr:pic macro="[0]!图片120_Click">
      <xdr:nvPicPr>
        <xdr:cNvPr id="42390" name="图片 120" descr="8月"/>
        <xdr:cNvPicPr>
          <a:picLocks noChangeAspect="1"/>
        </xdr:cNvPicPr>
      </xdr:nvPicPr>
      <xdr:blipFill>
        <a:blip xmlns:r="http://schemas.openxmlformats.org/officeDocument/2006/relationships" r:embed="rId36" cstate="print"/>
        <a:srcRect/>
        <a:stretch>
          <a:fillRect/>
        </a:stretch>
      </xdr:blipFill>
      <xdr:spPr bwMode="auto">
        <a:xfrm>
          <a:off x="6162675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12</xdr:col>
      <xdr:colOff>19050</xdr:colOff>
      <xdr:row>9</xdr:row>
      <xdr:rowOff>200025</xdr:rowOff>
    </xdr:from>
    <xdr:to>
      <xdr:col>13</xdr:col>
      <xdr:colOff>533400</xdr:colOff>
      <xdr:row>9</xdr:row>
      <xdr:rowOff>923925</xdr:rowOff>
    </xdr:to>
    <xdr:pic macro="[0]!图片121_Click">
      <xdr:nvPicPr>
        <xdr:cNvPr id="42391" name="图片 121" descr="九月"/>
        <xdr:cNvPicPr>
          <a:picLocks noChangeAspect="1"/>
        </xdr:cNvPicPr>
      </xdr:nvPicPr>
      <xdr:blipFill>
        <a:blip xmlns:r="http://schemas.openxmlformats.org/officeDocument/2006/relationships" r:embed="rId37" cstate="print"/>
        <a:srcRect/>
        <a:stretch>
          <a:fillRect/>
        </a:stretch>
      </xdr:blipFill>
      <xdr:spPr bwMode="auto">
        <a:xfrm>
          <a:off x="6734175" y="7000875"/>
          <a:ext cx="714375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381000</xdr:colOff>
      <xdr:row>9</xdr:row>
      <xdr:rowOff>200025</xdr:rowOff>
    </xdr:from>
    <xdr:to>
      <xdr:col>13</xdr:col>
      <xdr:colOff>1095375</xdr:colOff>
      <xdr:row>9</xdr:row>
      <xdr:rowOff>923925</xdr:rowOff>
    </xdr:to>
    <xdr:pic macro="[0]!图片122_Click">
      <xdr:nvPicPr>
        <xdr:cNvPr id="42392" name="图片 122" descr="十月"/>
        <xdr:cNvPicPr>
          <a:picLocks noChangeAspect="1"/>
        </xdr:cNvPicPr>
      </xdr:nvPicPr>
      <xdr:blipFill>
        <a:blip xmlns:r="http://schemas.openxmlformats.org/officeDocument/2006/relationships" r:embed="rId38" cstate="print"/>
        <a:srcRect/>
        <a:stretch>
          <a:fillRect/>
        </a:stretch>
      </xdr:blipFill>
      <xdr:spPr bwMode="auto">
        <a:xfrm>
          <a:off x="7296150" y="7000875"/>
          <a:ext cx="714375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942975</xdr:colOff>
      <xdr:row>9</xdr:row>
      <xdr:rowOff>200025</xdr:rowOff>
    </xdr:from>
    <xdr:to>
      <xdr:col>16</xdr:col>
      <xdr:colOff>66675</xdr:colOff>
      <xdr:row>9</xdr:row>
      <xdr:rowOff>923925</xdr:rowOff>
    </xdr:to>
    <xdr:pic macro="[0]!图片123_Click">
      <xdr:nvPicPr>
        <xdr:cNvPr id="42393" name="图片 123" descr="十一月"/>
        <xdr:cNvPicPr>
          <a:picLocks noChangeAspect="1"/>
        </xdr:cNvPicPr>
      </xdr:nvPicPr>
      <xdr:blipFill>
        <a:blip xmlns:r="http://schemas.openxmlformats.org/officeDocument/2006/relationships" r:embed="rId39" cstate="print"/>
        <a:srcRect/>
        <a:stretch>
          <a:fillRect/>
        </a:stretch>
      </xdr:blipFill>
      <xdr:spPr bwMode="auto">
        <a:xfrm>
          <a:off x="7858125" y="7000875"/>
          <a:ext cx="714375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114300</xdr:colOff>
      <xdr:row>9</xdr:row>
      <xdr:rowOff>200025</xdr:rowOff>
    </xdr:from>
    <xdr:to>
      <xdr:col>16</xdr:col>
      <xdr:colOff>628650</xdr:colOff>
      <xdr:row>9</xdr:row>
      <xdr:rowOff>923925</xdr:rowOff>
    </xdr:to>
    <xdr:pic macro="[0]!图片124_Click">
      <xdr:nvPicPr>
        <xdr:cNvPr id="42394" name="图片 124" descr="十二月"/>
        <xdr:cNvPicPr>
          <a:picLocks noChangeAspect="1"/>
        </xdr:cNvPicPr>
      </xdr:nvPicPr>
      <xdr:blipFill>
        <a:blip xmlns:r="http://schemas.openxmlformats.org/officeDocument/2006/relationships" r:embed="rId40" cstate="print"/>
        <a:srcRect/>
        <a:stretch>
          <a:fillRect/>
        </a:stretch>
      </xdr:blipFill>
      <xdr:spPr bwMode="auto">
        <a:xfrm>
          <a:off x="8420100" y="7000875"/>
          <a:ext cx="714375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0</xdr:colOff>
      <xdr:row>8</xdr:row>
      <xdr:rowOff>85725</xdr:rowOff>
    </xdr:from>
    <xdr:to>
      <xdr:col>4</xdr:col>
      <xdr:colOff>895350</xdr:colOff>
      <xdr:row>9</xdr:row>
      <xdr:rowOff>28575</xdr:rowOff>
    </xdr:to>
    <xdr:pic macro="[0]!Sys.BackUpFile">
      <xdr:nvPicPr>
        <xdr:cNvPr id="42395" name="图片 1" descr="1系统备份"/>
        <xdr:cNvPicPr>
          <a:picLocks noChangeAspect="1"/>
        </xdr:cNvPicPr>
      </xdr:nvPicPr>
      <xdr:blipFill>
        <a:blip xmlns:r="http://schemas.openxmlformats.org/officeDocument/2006/relationships" r:embed="rId41" cstate="print"/>
        <a:srcRect/>
        <a:stretch>
          <a:fillRect/>
        </a:stretch>
      </xdr:blipFill>
      <xdr:spPr bwMode="auto">
        <a:xfrm>
          <a:off x="2143125" y="59340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1028700</xdr:colOff>
      <xdr:row>8</xdr:row>
      <xdr:rowOff>85725</xdr:rowOff>
    </xdr:from>
    <xdr:to>
      <xdr:col>7</xdr:col>
      <xdr:colOff>371475</xdr:colOff>
      <xdr:row>9</xdr:row>
      <xdr:rowOff>28575</xdr:rowOff>
    </xdr:to>
    <xdr:pic macro="[0]!Sys.BackUpData">
      <xdr:nvPicPr>
        <xdr:cNvPr id="42396" name="图片 2" descr="导入导出"/>
        <xdr:cNvPicPr>
          <a:picLocks noChangeAspect="1"/>
        </xdr:cNvPicPr>
      </xdr:nvPicPr>
      <xdr:blipFill>
        <a:blip xmlns:r="http://schemas.openxmlformats.org/officeDocument/2006/relationships" r:embed="rId42" cstate="print"/>
        <a:srcRect/>
        <a:stretch>
          <a:fillRect/>
        </a:stretch>
      </xdr:blipFill>
      <xdr:spPr bwMode="auto">
        <a:xfrm>
          <a:off x="3171825" y="59340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495300</xdr:colOff>
      <xdr:row>8</xdr:row>
      <xdr:rowOff>85725</xdr:rowOff>
    </xdr:from>
    <xdr:to>
      <xdr:col>8</xdr:col>
      <xdr:colOff>285750</xdr:colOff>
      <xdr:row>9</xdr:row>
      <xdr:rowOff>28575</xdr:rowOff>
    </xdr:to>
    <xdr:pic macro="[0]!结转下年.jzxn">
      <xdr:nvPicPr>
        <xdr:cNvPr id="42397" name="图片 3" descr="2结转下年"/>
        <xdr:cNvPicPr>
          <a:picLocks noChangeAspect="1"/>
        </xdr:cNvPicPr>
      </xdr:nvPicPr>
      <xdr:blipFill>
        <a:blip xmlns:r="http://schemas.openxmlformats.org/officeDocument/2006/relationships" r:embed="rId43" cstate="print"/>
        <a:srcRect/>
        <a:stretch>
          <a:fillRect/>
        </a:stretch>
      </xdr:blipFill>
      <xdr:spPr bwMode="auto">
        <a:xfrm>
          <a:off x="4200525" y="59340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85725</xdr:colOff>
      <xdr:row>8</xdr:row>
      <xdr:rowOff>95250</xdr:rowOff>
    </xdr:from>
    <xdr:to>
      <xdr:col>10</xdr:col>
      <xdr:colOff>752475</xdr:colOff>
      <xdr:row>8</xdr:row>
      <xdr:rowOff>942975</xdr:rowOff>
    </xdr:to>
    <xdr:pic macro="[0]!自动保存_Click">
      <xdr:nvPicPr>
        <xdr:cNvPr id="42398" name="图片 5" descr="微信图片_20190710145142"/>
        <xdr:cNvPicPr>
          <a:picLocks noChangeAspect="1"/>
        </xdr:cNvPicPr>
      </xdr:nvPicPr>
      <xdr:blipFill>
        <a:blip xmlns:r="http://schemas.openxmlformats.org/officeDocument/2006/relationships" r:embed="rId44" cstate="print"/>
        <a:srcRect/>
        <a:stretch>
          <a:fillRect/>
        </a:stretch>
      </xdr:blipFill>
      <xdr:spPr bwMode="auto">
        <a:xfrm>
          <a:off x="5200650" y="5943600"/>
          <a:ext cx="8667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33</xdr:row>
      <xdr:rowOff>0</xdr:rowOff>
    </xdr:from>
    <xdr:to>
      <xdr:col>1</xdr:col>
      <xdr:colOff>342900</xdr:colOff>
      <xdr:row>33</xdr:row>
      <xdr:rowOff>0</xdr:rowOff>
    </xdr:to>
    <xdr:sp macro="" textlink="">
      <xdr:nvSpPr>
        <xdr:cNvPr id="44129" name="Line 2"/>
        <xdr:cNvSpPr>
          <a:spLocks noChangeShapeType="1"/>
        </xdr:cNvSpPr>
      </xdr:nvSpPr>
      <xdr:spPr bwMode="auto">
        <a:xfrm>
          <a:off x="771525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352425</xdr:colOff>
      <xdr:row>33</xdr:row>
      <xdr:rowOff>0</xdr:rowOff>
    </xdr:from>
    <xdr:to>
      <xdr:col>1</xdr:col>
      <xdr:colOff>352425</xdr:colOff>
      <xdr:row>33</xdr:row>
      <xdr:rowOff>0</xdr:rowOff>
    </xdr:to>
    <xdr:sp macro="" textlink="">
      <xdr:nvSpPr>
        <xdr:cNvPr id="44130" name="Line 3"/>
        <xdr:cNvSpPr>
          <a:spLocks noChangeShapeType="1"/>
        </xdr:cNvSpPr>
      </xdr:nvSpPr>
      <xdr:spPr bwMode="auto">
        <a:xfrm flipH="1">
          <a:off x="781050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352425</xdr:colOff>
      <xdr:row>33</xdr:row>
      <xdr:rowOff>0</xdr:rowOff>
    </xdr:from>
    <xdr:to>
      <xdr:col>1</xdr:col>
      <xdr:colOff>352425</xdr:colOff>
      <xdr:row>33</xdr:row>
      <xdr:rowOff>0</xdr:rowOff>
    </xdr:to>
    <xdr:sp macro="" textlink="">
      <xdr:nvSpPr>
        <xdr:cNvPr id="44131" name="Line 4"/>
        <xdr:cNvSpPr>
          <a:spLocks noChangeShapeType="1"/>
        </xdr:cNvSpPr>
      </xdr:nvSpPr>
      <xdr:spPr bwMode="auto">
        <a:xfrm>
          <a:off x="781050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12</xdr:col>
      <xdr:colOff>1628775</xdr:colOff>
      <xdr:row>33</xdr:row>
      <xdr:rowOff>0</xdr:rowOff>
    </xdr:from>
    <xdr:to>
      <xdr:col>12</xdr:col>
      <xdr:colOff>1628775</xdr:colOff>
      <xdr:row>33</xdr:row>
      <xdr:rowOff>0</xdr:rowOff>
    </xdr:to>
    <xdr:sp macro="" textlink="">
      <xdr:nvSpPr>
        <xdr:cNvPr id="44132" name="Line 5"/>
        <xdr:cNvSpPr>
          <a:spLocks noChangeShapeType="1"/>
        </xdr:cNvSpPr>
      </xdr:nvSpPr>
      <xdr:spPr bwMode="auto">
        <a:xfrm>
          <a:off x="18516600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342900</xdr:colOff>
      <xdr:row>33</xdr:row>
      <xdr:rowOff>0</xdr:rowOff>
    </xdr:from>
    <xdr:to>
      <xdr:col>1</xdr:col>
      <xdr:colOff>342900</xdr:colOff>
      <xdr:row>33</xdr:row>
      <xdr:rowOff>0</xdr:rowOff>
    </xdr:to>
    <xdr:sp macro="" textlink="">
      <xdr:nvSpPr>
        <xdr:cNvPr id="44133" name="Line 6"/>
        <xdr:cNvSpPr>
          <a:spLocks noChangeShapeType="1"/>
        </xdr:cNvSpPr>
      </xdr:nvSpPr>
      <xdr:spPr bwMode="auto">
        <a:xfrm>
          <a:off x="771525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428625</xdr:colOff>
      <xdr:row>33</xdr:row>
      <xdr:rowOff>0</xdr:rowOff>
    </xdr:from>
    <xdr:to>
      <xdr:col>1</xdr:col>
      <xdr:colOff>428625</xdr:colOff>
      <xdr:row>33</xdr:row>
      <xdr:rowOff>0</xdr:rowOff>
    </xdr:to>
    <xdr:sp macro="" textlink="">
      <xdr:nvSpPr>
        <xdr:cNvPr id="44134" name="Line 7"/>
        <xdr:cNvSpPr>
          <a:spLocks noChangeShapeType="1"/>
        </xdr:cNvSpPr>
      </xdr:nvSpPr>
      <xdr:spPr bwMode="auto">
        <a:xfrm>
          <a:off x="857250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390525</xdr:colOff>
      <xdr:row>33</xdr:row>
      <xdr:rowOff>0</xdr:rowOff>
    </xdr:from>
    <xdr:to>
      <xdr:col>1</xdr:col>
      <xdr:colOff>390525</xdr:colOff>
      <xdr:row>33</xdr:row>
      <xdr:rowOff>0</xdr:rowOff>
    </xdr:to>
    <xdr:sp macro="" textlink="">
      <xdr:nvSpPr>
        <xdr:cNvPr id="44135" name="Line 8"/>
        <xdr:cNvSpPr>
          <a:spLocks noChangeShapeType="1"/>
        </xdr:cNvSpPr>
      </xdr:nvSpPr>
      <xdr:spPr bwMode="auto">
        <a:xfrm flipH="1">
          <a:off x="819150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419100</xdr:colOff>
      <xdr:row>33</xdr:row>
      <xdr:rowOff>0</xdr:rowOff>
    </xdr:from>
    <xdr:to>
      <xdr:col>1</xdr:col>
      <xdr:colOff>419100</xdr:colOff>
      <xdr:row>33</xdr:row>
      <xdr:rowOff>0</xdr:rowOff>
    </xdr:to>
    <xdr:sp macro="" textlink="">
      <xdr:nvSpPr>
        <xdr:cNvPr id="44136" name="Line 9"/>
        <xdr:cNvSpPr>
          <a:spLocks noChangeShapeType="1"/>
        </xdr:cNvSpPr>
      </xdr:nvSpPr>
      <xdr:spPr bwMode="auto">
        <a:xfrm flipH="1">
          <a:off x="847725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409575</xdr:colOff>
      <xdr:row>33</xdr:row>
      <xdr:rowOff>0</xdr:rowOff>
    </xdr:from>
    <xdr:to>
      <xdr:col>1</xdr:col>
      <xdr:colOff>409575</xdr:colOff>
      <xdr:row>33</xdr:row>
      <xdr:rowOff>0</xdr:rowOff>
    </xdr:to>
    <xdr:sp macro="" textlink="">
      <xdr:nvSpPr>
        <xdr:cNvPr id="44137" name="Line 10"/>
        <xdr:cNvSpPr>
          <a:spLocks noChangeShapeType="1"/>
        </xdr:cNvSpPr>
      </xdr:nvSpPr>
      <xdr:spPr bwMode="auto">
        <a:xfrm flipH="1">
          <a:off x="838200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400050</xdr:colOff>
      <xdr:row>33</xdr:row>
      <xdr:rowOff>0</xdr:rowOff>
    </xdr:from>
    <xdr:to>
      <xdr:col>1</xdr:col>
      <xdr:colOff>400050</xdr:colOff>
      <xdr:row>33</xdr:row>
      <xdr:rowOff>0</xdr:rowOff>
    </xdr:to>
    <xdr:sp macro="" textlink="">
      <xdr:nvSpPr>
        <xdr:cNvPr id="44138" name="Line 11"/>
        <xdr:cNvSpPr>
          <a:spLocks noChangeShapeType="1"/>
        </xdr:cNvSpPr>
      </xdr:nvSpPr>
      <xdr:spPr bwMode="auto">
        <a:xfrm>
          <a:off x="828675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352425</xdr:colOff>
      <xdr:row>33</xdr:row>
      <xdr:rowOff>0</xdr:rowOff>
    </xdr:from>
    <xdr:to>
      <xdr:col>1</xdr:col>
      <xdr:colOff>352425</xdr:colOff>
      <xdr:row>33</xdr:row>
      <xdr:rowOff>0</xdr:rowOff>
    </xdr:to>
    <xdr:sp macro="" textlink="">
      <xdr:nvSpPr>
        <xdr:cNvPr id="44139" name="Line 12"/>
        <xdr:cNvSpPr>
          <a:spLocks noChangeShapeType="1"/>
        </xdr:cNvSpPr>
      </xdr:nvSpPr>
      <xdr:spPr bwMode="auto">
        <a:xfrm>
          <a:off x="781050" y="8743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absolute">
    <xdr:from>
      <xdr:col>2</xdr:col>
      <xdr:colOff>171450</xdr:colOff>
      <xdr:row>0</xdr:row>
      <xdr:rowOff>76200</xdr:rowOff>
    </xdr:from>
    <xdr:to>
      <xdr:col>2</xdr:col>
      <xdr:colOff>1409700</xdr:colOff>
      <xdr:row>0</xdr:row>
      <xdr:rowOff>364200</xdr:rowOff>
    </xdr:to>
    <xdr:sp macro="[0]!主页" textlink="">
      <xdr:nvSpPr>
        <xdr:cNvPr id="14" name="Freeform 5"/>
        <xdr:cNvSpPr/>
      </xdr:nvSpPr>
      <xdr:spPr>
        <a:xfrm>
          <a:off x="2609850" y="76200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238125</xdr:colOff>
      <xdr:row>0</xdr:row>
      <xdr:rowOff>47625</xdr:rowOff>
    </xdr:from>
    <xdr:to>
      <xdr:col>13</xdr:col>
      <xdr:colOff>104775</xdr:colOff>
      <xdr:row>1</xdr:row>
      <xdr:rowOff>154650</xdr:rowOff>
    </xdr:to>
    <xdr:sp macro="[0]!主页" textlink="">
      <xdr:nvSpPr>
        <xdr:cNvPr id="3" name="Freeform 5"/>
        <xdr:cNvSpPr/>
      </xdr:nvSpPr>
      <xdr:spPr>
        <a:xfrm>
          <a:off x="8010525" y="4762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333375</xdr:colOff>
      <xdr:row>4</xdr:row>
      <xdr:rowOff>266700</xdr:rowOff>
    </xdr:from>
    <xdr:to>
      <xdr:col>14</xdr:col>
      <xdr:colOff>657225</xdr:colOff>
      <xdr:row>5</xdr:row>
      <xdr:rowOff>179890</xdr:rowOff>
    </xdr:to>
    <xdr:sp macro="[0]!pz_保存" textlink="">
      <xdr:nvSpPr>
        <xdr:cNvPr id="2" name="Text Box 13"/>
        <xdr:cNvSpPr txBox="1">
          <a:spLocks noChangeAspect="1" noChangeArrowheads="1"/>
        </xdr:cNvSpPr>
      </xdr:nvSpPr>
      <xdr:spPr>
        <a:xfrm>
          <a:off x="11877675" y="1322070"/>
          <a:ext cx="1009650" cy="33210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确认单据</a:t>
          </a:r>
        </a:p>
      </xdr:txBody>
    </xdr:sp>
    <xdr:clientData fPrintsWithSheet="0"/>
  </xdr:twoCellAnchor>
  <xdr:twoCellAnchor editAs="absolute">
    <xdr:from>
      <xdr:col>13</xdr:col>
      <xdr:colOff>333375</xdr:colOff>
      <xdr:row>7</xdr:row>
      <xdr:rowOff>85090</xdr:rowOff>
    </xdr:from>
    <xdr:to>
      <xdr:col>14</xdr:col>
      <xdr:colOff>657225</xdr:colOff>
      <xdr:row>8</xdr:row>
      <xdr:rowOff>139065</xdr:rowOff>
    </xdr:to>
    <xdr:sp macro="[0]!pz_删除" textlink="">
      <xdr:nvSpPr>
        <xdr:cNvPr id="4" name="Text Box 16"/>
        <xdr:cNvSpPr txBox="1">
          <a:spLocks noChangeAspect="1" noChangeArrowheads="1"/>
        </xdr:cNvSpPr>
      </xdr:nvSpPr>
      <xdr:spPr>
        <a:xfrm>
          <a:off x="11877675" y="2146300"/>
          <a:ext cx="1009650" cy="34734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删除单据</a:t>
          </a:r>
        </a:p>
      </xdr:txBody>
    </xdr:sp>
    <xdr:clientData fPrintsWithSheet="0"/>
  </xdr:twoCellAnchor>
  <xdr:twoCellAnchor editAs="absolute">
    <xdr:from>
      <xdr:col>13</xdr:col>
      <xdr:colOff>333375</xdr:colOff>
      <xdr:row>5</xdr:row>
      <xdr:rowOff>252095</xdr:rowOff>
    </xdr:from>
    <xdr:to>
      <xdr:col>14</xdr:col>
      <xdr:colOff>657225</xdr:colOff>
      <xdr:row>7</xdr:row>
      <xdr:rowOff>12700</xdr:rowOff>
    </xdr:to>
    <xdr:sp macro="[0]!查询按钮" textlink="">
      <xdr:nvSpPr>
        <xdr:cNvPr id="5" name="Text Box 17"/>
        <xdr:cNvSpPr txBox="1">
          <a:spLocks noChangeAspect="1" noChangeArrowheads="1"/>
        </xdr:cNvSpPr>
      </xdr:nvSpPr>
      <xdr:spPr>
        <a:xfrm>
          <a:off x="11877675" y="1726565"/>
          <a:ext cx="1009650" cy="34734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查询单据</a:t>
          </a:r>
        </a:p>
      </xdr:txBody>
    </xdr:sp>
    <xdr:clientData fPrintsWithSheet="0"/>
  </xdr:twoCellAnchor>
  <xdr:twoCellAnchor editAs="absolute">
    <xdr:from>
      <xdr:col>13</xdr:col>
      <xdr:colOff>333375</xdr:colOff>
      <xdr:row>11</xdr:row>
      <xdr:rowOff>155575</xdr:rowOff>
    </xdr:from>
    <xdr:to>
      <xdr:col>14</xdr:col>
      <xdr:colOff>657225</xdr:colOff>
      <xdr:row>12</xdr:row>
      <xdr:rowOff>203200</xdr:rowOff>
    </xdr:to>
    <xdr:sp macro="[0]!主页" textlink="">
      <xdr:nvSpPr>
        <xdr:cNvPr id="6" name="Text Box 18"/>
        <xdr:cNvSpPr txBox="1">
          <a:spLocks noChangeAspect="1" noChangeArrowheads="1"/>
        </xdr:cNvSpPr>
      </xdr:nvSpPr>
      <xdr:spPr>
        <a:xfrm>
          <a:off x="11877675" y="3390265"/>
          <a:ext cx="1009650" cy="34099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返回主界面</a:t>
          </a:r>
        </a:p>
      </xdr:txBody>
    </xdr:sp>
    <xdr:clientData fPrintsWithSheet="0"/>
  </xdr:twoCellAnchor>
  <xdr:twoCellAnchor editAs="absolute">
    <xdr:from>
      <xdr:col>13</xdr:col>
      <xdr:colOff>333375</xdr:colOff>
      <xdr:row>8</xdr:row>
      <xdr:rowOff>211455</xdr:rowOff>
    </xdr:from>
    <xdr:to>
      <xdr:col>14</xdr:col>
      <xdr:colOff>657225</xdr:colOff>
      <xdr:row>9</xdr:row>
      <xdr:rowOff>257810</xdr:rowOff>
    </xdr:to>
    <xdr:sp macro="[0]!PZDY" textlink="">
      <xdr:nvSpPr>
        <xdr:cNvPr id="7" name="Text Box 14"/>
        <xdr:cNvSpPr txBox="1">
          <a:spLocks noChangeAspect="1" noChangeArrowheads="1"/>
        </xdr:cNvSpPr>
      </xdr:nvSpPr>
      <xdr:spPr>
        <a:xfrm>
          <a:off x="11877675" y="2566035"/>
          <a:ext cx="1009650" cy="33972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打    印</a:t>
          </a:r>
        </a:p>
      </xdr:txBody>
    </xdr:sp>
    <xdr:clientData fPrintsWithSheet="0"/>
  </xdr:twoCellAnchor>
  <xdr:twoCellAnchor editAs="absolute">
    <xdr:from>
      <xdr:col>13</xdr:col>
      <xdr:colOff>342900</xdr:colOff>
      <xdr:row>2</xdr:row>
      <xdr:rowOff>47625</xdr:rowOff>
    </xdr:from>
    <xdr:to>
      <xdr:col>14</xdr:col>
      <xdr:colOff>152400</xdr:colOff>
      <xdr:row>3</xdr:row>
      <xdr:rowOff>75115</xdr:rowOff>
    </xdr:to>
    <xdr:sp macro="[0]!pz_结账" textlink="">
      <xdr:nvSpPr>
        <xdr:cNvPr id="8" name="Text Box 13"/>
        <xdr:cNvSpPr txBox="1">
          <a:spLocks noChangeAspect="1" noChangeArrowheads="1"/>
        </xdr:cNvSpPr>
      </xdr:nvSpPr>
      <xdr:spPr>
        <a:xfrm>
          <a:off x="11887200" y="579120"/>
          <a:ext cx="49530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自动</a:t>
          </a:r>
          <a:endParaRPr lang="en-US" altLang="zh-CN" sz="800" b="1" i="0" strike="noStrike">
            <a:solidFill>
              <a:schemeClr val="tx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结账</a:t>
          </a:r>
        </a:p>
      </xdr:txBody>
    </xdr:sp>
    <xdr:clientData fPrintsWithSheet="0"/>
  </xdr:twoCellAnchor>
  <xdr:twoCellAnchor editAs="absolute">
    <xdr:from>
      <xdr:col>14</xdr:col>
      <xdr:colOff>180975</xdr:colOff>
      <xdr:row>2</xdr:row>
      <xdr:rowOff>47625</xdr:rowOff>
    </xdr:from>
    <xdr:to>
      <xdr:col>14</xdr:col>
      <xdr:colOff>676275</xdr:colOff>
      <xdr:row>3</xdr:row>
      <xdr:rowOff>75115</xdr:rowOff>
    </xdr:to>
    <xdr:sp macro="[0]!pz_保存1" textlink="">
      <xdr:nvSpPr>
        <xdr:cNvPr id="9" name="Text Box 13"/>
        <xdr:cNvSpPr txBox="1">
          <a:spLocks noChangeAspect="1" noChangeArrowheads="1"/>
        </xdr:cNvSpPr>
      </xdr:nvSpPr>
      <xdr:spPr>
        <a:xfrm>
          <a:off x="12411075" y="579120"/>
          <a:ext cx="49530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手动</a:t>
          </a:r>
          <a:endParaRPr lang="en-US" altLang="zh-CN" sz="800" b="1" i="0" strike="noStrike">
            <a:solidFill>
              <a:schemeClr val="tx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结账</a:t>
          </a:r>
        </a:p>
      </xdr:txBody>
    </xdr:sp>
    <xdr:clientData fPrintsWithSheet="0"/>
  </xdr:twoCellAnchor>
  <xdr:twoCellAnchor editAs="absolute">
    <xdr:from>
      <xdr:col>13</xdr:col>
      <xdr:colOff>342900</xdr:colOff>
      <xdr:row>3</xdr:row>
      <xdr:rowOff>104775</xdr:rowOff>
    </xdr:from>
    <xdr:to>
      <xdr:col>14</xdr:col>
      <xdr:colOff>666750</xdr:colOff>
      <xdr:row>4</xdr:row>
      <xdr:rowOff>217990</xdr:rowOff>
    </xdr:to>
    <xdr:sp macro="[0]!pz_反结账" textlink="">
      <xdr:nvSpPr>
        <xdr:cNvPr id="10" name="Text Box 13"/>
        <xdr:cNvSpPr txBox="1">
          <a:spLocks noChangeAspect="1" noChangeArrowheads="1"/>
        </xdr:cNvSpPr>
      </xdr:nvSpPr>
      <xdr:spPr>
        <a:xfrm>
          <a:off x="11887200" y="941070"/>
          <a:ext cx="100965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反结账</a:t>
          </a:r>
        </a:p>
      </xdr:txBody>
    </xdr:sp>
    <xdr:clientData fPrintsWithSheet="0"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377" name="图片 10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378" name="图片 11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13</xdr:col>
      <xdr:colOff>333375</xdr:colOff>
      <xdr:row>10</xdr:row>
      <xdr:rowOff>44450</xdr:rowOff>
    </xdr:from>
    <xdr:to>
      <xdr:col>14</xdr:col>
      <xdr:colOff>657225</xdr:colOff>
      <xdr:row>11</xdr:row>
      <xdr:rowOff>83185</xdr:rowOff>
    </xdr:to>
    <xdr:sp macro="[0]!pz_清空" textlink="">
      <xdr:nvSpPr>
        <xdr:cNvPr id="13" name="Text Box 14"/>
        <xdr:cNvSpPr txBox="1">
          <a:spLocks noChangeAspect="1" noChangeArrowheads="1"/>
        </xdr:cNvSpPr>
      </xdr:nvSpPr>
      <xdr:spPr>
        <a:xfrm>
          <a:off x="11877675" y="2985770"/>
          <a:ext cx="1009650" cy="33210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刷    新</a:t>
          </a:r>
        </a:p>
      </xdr:txBody>
    </xdr:sp>
    <xdr:clientData fPrintsWithSheet="0"/>
  </xdr:twoCellAnchor>
  <xdr:twoCellAnchor editAs="absolute">
    <xdr:from>
      <xdr:col>13</xdr:col>
      <xdr:colOff>333375</xdr:colOff>
      <xdr:row>105</xdr:row>
      <xdr:rowOff>219710</xdr:rowOff>
    </xdr:from>
    <xdr:to>
      <xdr:col>14</xdr:col>
      <xdr:colOff>657225</xdr:colOff>
      <xdr:row>106</xdr:row>
      <xdr:rowOff>227965</xdr:rowOff>
    </xdr:to>
    <xdr:sp macro="[0]!还原格式" textlink="">
      <xdr:nvSpPr>
        <xdr:cNvPr id="15" name="Text Box 14"/>
        <xdr:cNvSpPr txBox="1">
          <a:spLocks noChangeAspect="1" noChangeArrowheads="1"/>
        </xdr:cNvSpPr>
      </xdr:nvSpPr>
      <xdr:spPr>
        <a:xfrm>
          <a:off x="11877675" y="4627880"/>
          <a:ext cx="1009650" cy="33972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还原格式</a:t>
          </a:r>
        </a:p>
      </xdr:txBody>
    </xdr:sp>
    <xdr:clientData fPrintsWithSheet="0"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381" name="图片 15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382" name="图片 16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383" name="图片 17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384" name="图片 18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385" name="图片 19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386" name="图片 20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387" name="图片 21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388" name="图片 22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389" name="图片 23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390" name="图片 24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619125</xdr:colOff>
      <xdr:row>0</xdr:row>
      <xdr:rowOff>0</xdr:rowOff>
    </xdr:from>
    <xdr:to>
      <xdr:col>11</xdr:col>
      <xdr:colOff>485775</xdr:colOff>
      <xdr:row>1</xdr:row>
      <xdr:rowOff>2250</xdr:rowOff>
    </xdr:to>
    <xdr:sp macro="[0]!主页" textlink="">
      <xdr:nvSpPr>
        <xdr:cNvPr id="2" name="Freeform 5"/>
        <xdr:cNvSpPr/>
      </xdr:nvSpPr>
      <xdr:spPr>
        <a:xfrm>
          <a:off x="8452485" y="0"/>
          <a:ext cx="1238250" cy="287655"/>
        </a:xfrm>
        <a:prstGeom prst="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  <xdr:twoCellAnchor editAs="absolute">
    <xdr:from>
      <xdr:col>7</xdr:col>
      <xdr:colOff>619125</xdr:colOff>
      <xdr:row>0</xdr:row>
      <xdr:rowOff>0</xdr:rowOff>
    </xdr:from>
    <xdr:to>
      <xdr:col>9</xdr:col>
      <xdr:colOff>485775</xdr:colOff>
      <xdr:row>1</xdr:row>
      <xdr:rowOff>2250</xdr:rowOff>
    </xdr:to>
    <xdr:sp macro="[0]!FZZZ1" textlink="">
      <xdr:nvSpPr>
        <xdr:cNvPr id="3" name="Freeform 5"/>
        <xdr:cNvSpPr/>
      </xdr:nvSpPr>
      <xdr:spPr>
        <a:xfrm>
          <a:off x="7080885" y="0"/>
          <a:ext cx="1238250" cy="287655"/>
        </a:xfrm>
        <a:prstGeom prst="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查询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209550</xdr:colOff>
      <xdr:row>0</xdr:row>
      <xdr:rowOff>38100</xdr:rowOff>
    </xdr:from>
    <xdr:to>
      <xdr:col>15</xdr:col>
      <xdr:colOff>76200</xdr:colOff>
      <xdr:row>1</xdr:row>
      <xdr:rowOff>40350</xdr:rowOff>
    </xdr:to>
    <xdr:sp macro="[0]!主页" textlink="">
      <xdr:nvSpPr>
        <xdr:cNvPr id="4" name="Freeform 5"/>
        <xdr:cNvSpPr/>
      </xdr:nvSpPr>
      <xdr:spPr>
        <a:xfrm>
          <a:off x="9841230" y="38100"/>
          <a:ext cx="1238250" cy="287655"/>
        </a:xfrm>
        <a:prstGeom prst="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  <xdr:twoCellAnchor editAs="absolute">
    <xdr:from>
      <xdr:col>11</xdr:col>
      <xdr:colOff>266700</xdr:colOff>
      <xdr:row>0</xdr:row>
      <xdr:rowOff>47625</xdr:rowOff>
    </xdr:from>
    <xdr:to>
      <xdr:col>13</xdr:col>
      <xdr:colOff>133350</xdr:colOff>
      <xdr:row>1</xdr:row>
      <xdr:rowOff>49875</xdr:rowOff>
    </xdr:to>
    <xdr:sp macro="[0]!FZMXZ1" textlink="">
      <xdr:nvSpPr>
        <xdr:cNvPr id="5" name="Freeform 5"/>
        <xdr:cNvSpPr/>
      </xdr:nvSpPr>
      <xdr:spPr>
        <a:xfrm>
          <a:off x="8526780" y="47625"/>
          <a:ext cx="1238250" cy="287655"/>
        </a:xfrm>
        <a:prstGeom prst="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查询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28575</xdr:colOff>
      <xdr:row>0</xdr:row>
      <xdr:rowOff>635</xdr:rowOff>
    </xdr:from>
    <xdr:to>
      <xdr:col>13</xdr:col>
      <xdr:colOff>581025</xdr:colOff>
      <xdr:row>1</xdr:row>
      <xdr:rowOff>21935</xdr:rowOff>
    </xdr:to>
    <xdr:sp macro="[0]!主页" textlink="">
      <xdr:nvSpPr>
        <xdr:cNvPr id="2" name="Freeform 5"/>
        <xdr:cNvSpPr/>
      </xdr:nvSpPr>
      <xdr:spPr>
        <a:xfrm>
          <a:off x="9629775" y="635"/>
          <a:ext cx="1238250" cy="287655"/>
        </a:xfrm>
        <a:prstGeom prst="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7</xdr:col>
      <xdr:colOff>428625</xdr:colOff>
      <xdr:row>1</xdr:row>
      <xdr:rowOff>30825</xdr:rowOff>
    </xdr:to>
    <xdr:sp macro="[0]!主页" textlink="">
      <xdr:nvSpPr>
        <xdr:cNvPr id="4" name="Freeform 5"/>
        <xdr:cNvSpPr/>
      </xdr:nvSpPr>
      <xdr:spPr>
        <a:xfrm>
          <a:off x="6202680" y="0"/>
          <a:ext cx="1236345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0</xdr:row>
      <xdr:rowOff>635</xdr:rowOff>
    </xdr:from>
    <xdr:to>
      <xdr:col>9</xdr:col>
      <xdr:colOff>304800</xdr:colOff>
      <xdr:row>0</xdr:row>
      <xdr:rowOff>288635</xdr:rowOff>
    </xdr:to>
    <xdr:sp macro="[0]!主页" textlink="">
      <xdr:nvSpPr>
        <xdr:cNvPr id="3" name="Freeform 5"/>
        <xdr:cNvSpPr/>
      </xdr:nvSpPr>
      <xdr:spPr>
        <a:xfrm>
          <a:off x="7437120" y="635"/>
          <a:ext cx="123444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390525</xdr:colOff>
      <xdr:row>0</xdr:row>
      <xdr:rowOff>9525</xdr:rowOff>
    </xdr:from>
    <xdr:to>
      <xdr:col>21</xdr:col>
      <xdr:colOff>257175</xdr:colOff>
      <xdr:row>1</xdr:row>
      <xdr:rowOff>97500</xdr:rowOff>
    </xdr:to>
    <xdr:sp macro="[0]!主页" textlink="">
      <xdr:nvSpPr>
        <xdr:cNvPr id="3" name="Freeform 5"/>
        <xdr:cNvSpPr/>
      </xdr:nvSpPr>
      <xdr:spPr>
        <a:xfrm>
          <a:off x="13519785" y="952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93345</xdr:colOff>
      <xdr:row>0</xdr:row>
      <xdr:rowOff>76200</xdr:rowOff>
    </xdr:from>
    <xdr:to>
      <xdr:col>16</xdr:col>
      <xdr:colOff>127635</xdr:colOff>
      <xdr:row>0</xdr:row>
      <xdr:rowOff>328295</xdr:rowOff>
    </xdr:to>
    <xdr:sp macro="[0]!KMZL" textlink="">
      <xdr:nvSpPr>
        <xdr:cNvPr id="5" name="Freeform 5"/>
        <xdr:cNvSpPr/>
      </xdr:nvSpPr>
      <xdr:spPr>
        <a:xfrm>
          <a:off x="11972925" y="76200"/>
          <a:ext cx="720090" cy="25209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 b="1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科目整理</a:t>
          </a:r>
        </a:p>
      </xdr:txBody>
    </xdr:sp>
    <xdr:clientData fPrintsWithSheet="0"/>
  </xdr:twoCellAnchor>
  <xdr:twoCellAnchor editAs="absolute">
    <xdr:from>
      <xdr:col>16</xdr:col>
      <xdr:colOff>204470</xdr:colOff>
      <xdr:row>0</xdr:row>
      <xdr:rowOff>76200</xdr:rowOff>
    </xdr:from>
    <xdr:to>
      <xdr:col>17</xdr:col>
      <xdr:colOff>238760</xdr:colOff>
      <xdr:row>0</xdr:row>
      <xdr:rowOff>328295</xdr:rowOff>
    </xdr:to>
    <xdr:sp macro="[0]!PHYZ" textlink="">
      <xdr:nvSpPr>
        <xdr:cNvPr id="8" name="Mhimoku"/>
        <xdr:cNvSpPr>
          <a:spLocks noChangeArrowheads="1"/>
        </xdr:cNvSpPr>
      </xdr:nvSpPr>
      <xdr:spPr>
        <a:xfrm>
          <a:off x="12769850" y="76200"/>
          <a:ext cx="720090" cy="252095"/>
        </a:xfrm>
        <a:prstGeom prst="roundRect">
          <a:avLst>
            <a:gd name="adj" fmla="val 16667"/>
          </a:avLst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zh-CN" altLang="en-US" sz="1000" b="1" i="0" u="none" strike="noStrike" baseline="0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平衡验证</a:t>
          </a:r>
        </a:p>
      </xdr:txBody>
    </xdr:sp>
    <xdr:clientData/>
  </xdr:twoCellAnchor>
  <xdr:twoCellAnchor editAs="absolute">
    <xdr:from>
      <xdr:col>17</xdr:col>
      <xdr:colOff>307975</xdr:colOff>
      <xdr:row>0</xdr:row>
      <xdr:rowOff>76200</xdr:rowOff>
    </xdr:from>
    <xdr:to>
      <xdr:col>18</xdr:col>
      <xdr:colOff>342265</xdr:colOff>
      <xdr:row>0</xdr:row>
      <xdr:rowOff>328295</xdr:rowOff>
    </xdr:to>
    <xdr:sp macro="[0]!主页" textlink="">
      <xdr:nvSpPr>
        <xdr:cNvPr id="9" name="Mhimoku"/>
        <xdr:cNvSpPr>
          <a:spLocks noChangeArrowheads="1"/>
        </xdr:cNvSpPr>
      </xdr:nvSpPr>
      <xdr:spPr>
        <a:xfrm>
          <a:off x="13559155" y="76200"/>
          <a:ext cx="720090" cy="252095"/>
        </a:xfrm>
        <a:prstGeom prst="roundRect">
          <a:avLst>
            <a:gd name="adj" fmla="val 16667"/>
          </a:avLst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zh-CN" altLang="en-US" sz="1000" b="1" i="0" u="none" strike="noStrike" baseline="0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返回主页</a:t>
          </a:r>
        </a:p>
      </xdr:txBody>
    </xdr:sp>
    <xdr:clientData/>
  </xdr:twoCellAnchor>
  <xdr:twoCellAnchor editAs="absolute">
    <xdr:from>
      <xdr:col>15</xdr:col>
      <xdr:colOff>95250</xdr:colOff>
      <xdr:row>0</xdr:row>
      <xdr:rowOff>529590</xdr:rowOff>
    </xdr:from>
    <xdr:to>
      <xdr:col>17</xdr:col>
      <xdr:colOff>154305</xdr:colOff>
      <xdr:row>0</xdr:row>
      <xdr:rowOff>781685</xdr:rowOff>
    </xdr:to>
    <xdr:sp macro="" textlink="">
      <xdr:nvSpPr>
        <xdr:cNvPr id="2" name="Freeform 5">
          <a:hlinkClick xmlns:r="http://schemas.openxmlformats.org/officeDocument/2006/relationships" r:id="rId1"/>
        </xdr:cNvPr>
        <xdr:cNvSpPr/>
      </xdr:nvSpPr>
      <xdr:spPr>
        <a:xfrm>
          <a:off x="11974830" y="529590"/>
          <a:ext cx="1430655" cy="25209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 b="1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年初数设置方法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5</xdr:col>
      <xdr:colOff>304800</xdr:colOff>
      <xdr:row>2</xdr:row>
      <xdr:rowOff>0</xdr:rowOff>
    </xdr:to>
    <xdr:sp macro="" textlink="">
      <xdr:nvSpPr>
        <xdr:cNvPr id="52249" name="AutoShape 1" descr="C:\Users\apple\Desktop\蔡小雪\pages\tf\wsxt\cwgl\image\ca.gif"/>
        <xdr:cNvSpPr>
          <a:spLocks noChangeAspect="1" noChangeArrowheads="1"/>
        </xdr:cNvSpPr>
      </xdr:nvSpPr>
      <xdr:spPr bwMode="auto">
        <a:xfrm>
          <a:off x="6877050" y="609600"/>
          <a:ext cx="3048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absolute">
    <xdr:from>
      <xdr:col>5</xdr:col>
      <xdr:colOff>133350</xdr:colOff>
      <xdr:row>0</xdr:row>
      <xdr:rowOff>0</xdr:rowOff>
    </xdr:from>
    <xdr:to>
      <xdr:col>7</xdr:col>
      <xdr:colOff>0</xdr:colOff>
      <xdr:row>0</xdr:row>
      <xdr:rowOff>288000</xdr:rowOff>
    </xdr:to>
    <xdr:sp macro="[0]!主页" textlink="">
      <xdr:nvSpPr>
        <xdr:cNvPr id="4" name="Freeform 5"/>
        <xdr:cNvSpPr/>
      </xdr:nvSpPr>
      <xdr:spPr>
        <a:xfrm>
          <a:off x="7014210" y="0"/>
          <a:ext cx="1238250" cy="287655"/>
        </a:xfrm>
        <a:prstGeom prst="snip1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  <xdr:twoCellAnchor editAs="absolute">
    <xdr:from>
      <xdr:col>5</xdr:col>
      <xdr:colOff>0</xdr:colOff>
      <xdr:row>3</xdr:row>
      <xdr:rowOff>0</xdr:rowOff>
    </xdr:from>
    <xdr:to>
      <xdr:col>8</xdr:col>
      <xdr:colOff>551815</xdr:colOff>
      <xdr:row>4</xdr:row>
      <xdr:rowOff>31115</xdr:rowOff>
    </xdr:to>
    <xdr:sp macro="" textlink="">
      <xdr:nvSpPr>
        <xdr:cNvPr id="2" name="Freeform 5">
          <a:hlinkClick xmlns:r="http://schemas.openxmlformats.org/officeDocument/2006/relationships" r:id="rId1"/>
        </xdr:cNvPr>
        <xdr:cNvSpPr/>
      </xdr:nvSpPr>
      <xdr:spPr>
        <a:xfrm>
          <a:off x="6880860" y="1131570"/>
          <a:ext cx="2609215" cy="309245"/>
        </a:xfrm>
        <a:prstGeom prst="snip1Rect">
          <a:avLst/>
        </a:prstGeom>
        <a:solidFill>
          <a:schemeClr val="bg1">
            <a:lumMod val="85000"/>
          </a:schemeClr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>
                  <a:lumMod val="95000"/>
                  <a:lumOff val="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利润表表无数据，请点击此处观看视频教程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676275</xdr:colOff>
      <xdr:row>0</xdr:row>
      <xdr:rowOff>0</xdr:rowOff>
    </xdr:from>
    <xdr:to>
      <xdr:col>10</xdr:col>
      <xdr:colOff>447675</xdr:colOff>
      <xdr:row>0</xdr:row>
      <xdr:rowOff>288000</xdr:rowOff>
    </xdr:to>
    <xdr:sp macro="[0]!主页" textlink="">
      <xdr:nvSpPr>
        <xdr:cNvPr id="15" name="Freeform 5"/>
        <xdr:cNvSpPr/>
      </xdr:nvSpPr>
      <xdr:spPr>
        <a:xfrm>
          <a:off x="8136255" y="0"/>
          <a:ext cx="123444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95250</xdr:colOff>
      <xdr:row>0</xdr:row>
      <xdr:rowOff>0</xdr:rowOff>
    </xdr:from>
    <xdr:to>
      <xdr:col>6</xdr:col>
      <xdr:colOff>666750</xdr:colOff>
      <xdr:row>1</xdr:row>
      <xdr:rowOff>49875</xdr:rowOff>
    </xdr:to>
    <xdr:sp macro="[0]!主页" textlink="">
      <xdr:nvSpPr>
        <xdr:cNvPr id="4" name="Freeform 5"/>
        <xdr:cNvSpPr/>
      </xdr:nvSpPr>
      <xdr:spPr>
        <a:xfrm>
          <a:off x="6465570" y="0"/>
          <a:ext cx="123444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314325</xdr:colOff>
      <xdr:row>0</xdr:row>
      <xdr:rowOff>123825</xdr:rowOff>
    </xdr:from>
    <xdr:to>
      <xdr:col>8</xdr:col>
      <xdr:colOff>504825</xdr:colOff>
      <xdr:row>1</xdr:row>
      <xdr:rowOff>126075</xdr:rowOff>
    </xdr:to>
    <xdr:sp macro="[0]!主页" textlink="">
      <xdr:nvSpPr>
        <xdr:cNvPr id="3" name="Freeform 5"/>
        <xdr:cNvSpPr/>
      </xdr:nvSpPr>
      <xdr:spPr>
        <a:xfrm>
          <a:off x="6372225" y="123825"/>
          <a:ext cx="123444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514350</xdr:colOff>
      <xdr:row>0</xdr:row>
      <xdr:rowOff>0</xdr:rowOff>
    </xdr:from>
    <xdr:to>
      <xdr:col>10</xdr:col>
      <xdr:colOff>190500</xdr:colOff>
      <xdr:row>0</xdr:row>
      <xdr:rowOff>288000</xdr:rowOff>
    </xdr:to>
    <xdr:sp macro="[0]!主页" textlink="">
      <xdr:nvSpPr>
        <xdr:cNvPr id="3" name="Freeform 5"/>
        <xdr:cNvSpPr/>
      </xdr:nvSpPr>
      <xdr:spPr>
        <a:xfrm>
          <a:off x="7951470" y="0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552450</xdr:colOff>
      <xdr:row>0</xdr:row>
      <xdr:rowOff>9525</xdr:rowOff>
    </xdr:from>
    <xdr:to>
      <xdr:col>16</xdr:col>
      <xdr:colOff>238125</xdr:colOff>
      <xdr:row>0</xdr:row>
      <xdr:rowOff>297525</xdr:rowOff>
    </xdr:to>
    <xdr:sp macro="[0]!主页" textlink="">
      <xdr:nvSpPr>
        <xdr:cNvPr id="3" name="Freeform 5"/>
        <xdr:cNvSpPr/>
      </xdr:nvSpPr>
      <xdr:spPr>
        <a:xfrm>
          <a:off x="10138410" y="9525"/>
          <a:ext cx="1240155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361950</xdr:colOff>
      <xdr:row>0</xdr:row>
      <xdr:rowOff>76200</xdr:rowOff>
    </xdr:from>
    <xdr:to>
      <xdr:col>7</xdr:col>
      <xdr:colOff>381000</xdr:colOff>
      <xdr:row>1</xdr:row>
      <xdr:rowOff>2250</xdr:rowOff>
    </xdr:to>
    <xdr:sp macro="[0]!主页" textlink="">
      <xdr:nvSpPr>
        <xdr:cNvPr id="4" name="Freeform 5"/>
        <xdr:cNvSpPr/>
      </xdr:nvSpPr>
      <xdr:spPr>
        <a:xfrm>
          <a:off x="7227570" y="76200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360947</xdr:colOff>
      <xdr:row>0</xdr:row>
      <xdr:rowOff>0</xdr:rowOff>
    </xdr:from>
    <xdr:to>
      <xdr:col>10</xdr:col>
      <xdr:colOff>902369</xdr:colOff>
      <xdr:row>1</xdr:row>
      <xdr:rowOff>57395</xdr:rowOff>
    </xdr:to>
    <xdr:sp macro="[0]!主页" textlink="">
      <xdr:nvSpPr>
        <xdr:cNvPr id="3" name="Freeform 5"/>
        <xdr:cNvSpPr/>
      </xdr:nvSpPr>
      <xdr:spPr>
        <a:xfrm>
          <a:off x="8216900" y="0"/>
          <a:ext cx="968375" cy="285750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1083310</xdr:colOff>
      <xdr:row>0</xdr:row>
      <xdr:rowOff>38735</xdr:rowOff>
    </xdr:from>
    <xdr:to>
      <xdr:col>6</xdr:col>
      <xdr:colOff>2321560</xdr:colOff>
      <xdr:row>0</xdr:row>
      <xdr:rowOff>326735</xdr:rowOff>
    </xdr:to>
    <xdr:sp macro="[0]!主页" textlink="">
      <xdr:nvSpPr>
        <xdr:cNvPr id="2" name="Freeform 5"/>
        <xdr:cNvSpPr/>
      </xdr:nvSpPr>
      <xdr:spPr>
        <a:xfrm>
          <a:off x="5822950" y="387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1016635</xdr:colOff>
      <xdr:row>0</xdr:row>
      <xdr:rowOff>38735</xdr:rowOff>
    </xdr:from>
    <xdr:to>
      <xdr:col>6</xdr:col>
      <xdr:colOff>2254885</xdr:colOff>
      <xdr:row>0</xdr:row>
      <xdr:rowOff>326735</xdr:rowOff>
    </xdr:to>
    <xdr:sp macro="[0]!主页" textlink="">
      <xdr:nvSpPr>
        <xdr:cNvPr id="2" name="Freeform 5"/>
        <xdr:cNvSpPr/>
      </xdr:nvSpPr>
      <xdr:spPr>
        <a:xfrm>
          <a:off x="5756275" y="387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1051560</xdr:colOff>
      <xdr:row>0</xdr:row>
      <xdr:rowOff>51435</xdr:rowOff>
    </xdr:from>
    <xdr:to>
      <xdr:col>6</xdr:col>
      <xdr:colOff>2289810</xdr:colOff>
      <xdr:row>0</xdr:row>
      <xdr:rowOff>339435</xdr:rowOff>
    </xdr:to>
    <xdr:sp macro="[0]!主页" textlink="">
      <xdr:nvSpPr>
        <xdr:cNvPr id="2" name="Freeform 5"/>
        <xdr:cNvSpPr/>
      </xdr:nvSpPr>
      <xdr:spPr>
        <a:xfrm>
          <a:off x="5791200" y="514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1028065</xdr:colOff>
      <xdr:row>0</xdr:row>
      <xdr:rowOff>55245</xdr:rowOff>
    </xdr:from>
    <xdr:to>
      <xdr:col>6</xdr:col>
      <xdr:colOff>2266315</xdr:colOff>
      <xdr:row>0</xdr:row>
      <xdr:rowOff>343245</xdr:rowOff>
    </xdr:to>
    <xdr:sp macro="[0]!主页" textlink="">
      <xdr:nvSpPr>
        <xdr:cNvPr id="2" name="Freeform 5"/>
        <xdr:cNvSpPr/>
      </xdr:nvSpPr>
      <xdr:spPr>
        <a:xfrm>
          <a:off x="5767705" y="5524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1038225</xdr:colOff>
      <xdr:row>0</xdr:row>
      <xdr:rowOff>41275</xdr:rowOff>
    </xdr:from>
    <xdr:to>
      <xdr:col>6</xdr:col>
      <xdr:colOff>2276475</xdr:colOff>
      <xdr:row>0</xdr:row>
      <xdr:rowOff>329275</xdr:rowOff>
    </xdr:to>
    <xdr:sp macro="[0]!主页" textlink="">
      <xdr:nvSpPr>
        <xdr:cNvPr id="2" name="Freeform 5"/>
        <xdr:cNvSpPr/>
      </xdr:nvSpPr>
      <xdr:spPr>
        <a:xfrm>
          <a:off x="5777865" y="4127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1099820</xdr:colOff>
      <xdr:row>0</xdr:row>
      <xdr:rowOff>38735</xdr:rowOff>
    </xdr:from>
    <xdr:to>
      <xdr:col>6</xdr:col>
      <xdr:colOff>2338070</xdr:colOff>
      <xdr:row>0</xdr:row>
      <xdr:rowOff>326735</xdr:rowOff>
    </xdr:to>
    <xdr:sp macro="[0]!主页" textlink="">
      <xdr:nvSpPr>
        <xdr:cNvPr id="2" name="Freeform 5"/>
        <xdr:cNvSpPr/>
      </xdr:nvSpPr>
      <xdr:spPr>
        <a:xfrm>
          <a:off x="5839460" y="387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1026160</xdr:colOff>
      <xdr:row>0</xdr:row>
      <xdr:rowOff>26035</xdr:rowOff>
    </xdr:from>
    <xdr:to>
      <xdr:col>6</xdr:col>
      <xdr:colOff>2264410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5765800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864235</xdr:colOff>
      <xdr:row>0</xdr:row>
      <xdr:rowOff>38735</xdr:rowOff>
    </xdr:from>
    <xdr:to>
      <xdr:col>6</xdr:col>
      <xdr:colOff>2102485</xdr:colOff>
      <xdr:row>0</xdr:row>
      <xdr:rowOff>326735</xdr:rowOff>
    </xdr:to>
    <xdr:sp macro="[0]!主页" textlink="">
      <xdr:nvSpPr>
        <xdr:cNvPr id="2" name="Freeform 5"/>
        <xdr:cNvSpPr/>
      </xdr:nvSpPr>
      <xdr:spPr>
        <a:xfrm>
          <a:off x="5603875" y="387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1035050</xdr:colOff>
      <xdr:row>0</xdr:row>
      <xdr:rowOff>51435</xdr:rowOff>
    </xdr:from>
    <xdr:to>
      <xdr:col>6</xdr:col>
      <xdr:colOff>2273300</xdr:colOff>
      <xdr:row>0</xdr:row>
      <xdr:rowOff>339435</xdr:rowOff>
    </xdr:to>
    <xdr:sp macro="[0]!主页" textlink="">
      <xdr:nvSpPr>
        <xdr:cNvPr id="2" name="Freeform 5"/>
        <xdr:cNvSpPr/>
      </xdr:nvSpPr>
      <xdr:spPr>
        <a:xfrm>
          <a:off x="5774690" y="514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1099185</xdr:colOff>
      <xdr:row>0</xdr:row>
      <xdr:rowOff>51435</xdr:rowOff>
    </xdr:from>
    <xdr:to>
      <xdr:col>6</xdr:col>
      <xdr:colOff>2337435</xdr:colOff>
      <xdr:row>0</xdr:row>
      <xdr:rowOff>339435</xdr:rowOff>
    </xdr:to>
    <xdr:sp macro="[0]!主页" textlink="">
      <xdr:nvSpPr>
        <xdr:cNvPr id="2" name="Freeform 5"/>
        <xdr:cNvSpPr/>
      </xdr:nvSpPr>
      <xdr:spPr>
        <a:xfrm>
          <a:off x="5838825" y="514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1261110</xdr:colOff>
      <xdr:row>0</xdr:row>
      <xdr:rowOff>26035</xdr:rowOff>
    </xdr:from>
    <xdr:to>
      <xdr:col>6</xdr:col>
      <xdr:colOff>2499360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6000750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892810</xdr:colOff>
      <xdr:row>0</xdr:row>
      <xdr:rowOff>51435</xdr:rowOff>
    </xdr:from>
    <xdr:to>
      <xdr:col>6</xdr:col>
      <xdr:colOff>2219960</xdr:colOff>
      <xdr:row>0</xdr:row>
      <xdr:rowOff>427355</xdr:rowOff>
    </xdr:to>
    <xdr:sp macro="[0]!主页" textlink="">
      <xdr:nvSpPr>
        <xdr:cNvPr id="2" name="Freeform 5"/>
        <xdr:cNvSpPr/>
      </xdr:nvSpPr>
      <xdr:spPr>
        <a:xfrm>
          <a:off x="5632450" y="51435"/>
          <a:ext cx="1327150" cy="375920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981075</xdr:colOff>
      <xdr:row>0</xdr:row>
      <xdr:rowOff>38100</xdr:rowOff>
    </xdr:from>
    <xdr:to>
      <xdr:col>7</xdr:col>
      <xdr:colOff>753110</xdr:colOff>
      <xdr:row>0</xdr:row>
      <xdr:rowOff>342900</xdr:rowOff>
    </xdr:to>
    <xdr:sp macro="[0]!主页" textlink="">
      <xdr:nvSpPr>
        <xdr:cNvPr id="3" name="TyearBk"/>
        <xdr:cNvSpPr>
          <a:spLocks noChangeArrowheads="1"/>
        </xdr:cNvSpPr>
      </xdr:nvSpPr>
      <xdr:spPr>
        <a:xfrm>
          <a:off x="8113395" y="38100"/>
          <a:ext cx="960755" cy="30480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</a:rPr>
            <a:t>返回首页</a:t>
          </a:r>
        </a:p>
      </xdr:txBody>
    </xdr:sp>
    <xdr:clientData/>
  </xdr:twoCellAnchor>
  <xdr:twoCellAnchor editAs="oneCell">
    <xdr:from>
      <xdr:col>5</xdr:col>
      <xdr:colOff>95250</xdr:colOff>
      <xdr:row>0</xdr:row>
      <xdr:rowOff>38100</xdr:rowOff>
    </xdr:from>
    <xdr:to>
      <xdr:col>5</xdr:col>
      <xdr:colOff>1057910</xdr:colOff>
      <xdr:row>0</xdr:row>
      <xdr:rowOff>342900</xdr:rowOff>
    </xdr:to>
    <xdr:sp macro="[0]!FYFP" textlink="">
      <xdr:nvSpPr>
        <xdr:cNvPr id="4" name="TyearBk"/>
        <xdr:cNvSpPr>
          <a:spLocks noChangeArrowheads="1"/>
        </xdr:cNvSpPr>
      </xdr:nvSpPr>
      <xdr:spPr>
        <a:xfrm>
          <a:off x="6038850" y="38100"/>
          <a:ext cx="962660" cy="30480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</a:rPr>
            <a:t>本月查询</a:t>
          </a:r>
        </a:p>
      </xdr:txBody>
    </xdr:sp>
    <xdr:clientData/>
  </xdr:twoCellAnchor>
  <xdr:twoCellAnchor editAs="oneCell">
    <xdr:from>
      <xdr:col>5</xdr:col>
      <xdr:colOff>1133475</xdr:colOff>
      <xdr:row>0</xdr:row>
      <xdr:rowOff>38100</xdr:rowOff>
    </xdr:from>
    <xdr:to>
      <xdr:col>6</xdr:col>
      <xdr:colOff>905510</xdr:colOff>
      <xdr:row>0</xdr:row>
      <xdr:rowOff>342900</xdr:rowOff>
    </xdr:to>
    <xdr:sp macro="[0]!前期费用分配查询" textlink="">
      <xdr:nvSpPr>
        <xdr:cNvPr id="2" name="TyearBk"/>
        <xdr:cNvSpPr>
          <a:spLocks noChangeArrowheads="1"/>
        </xdr:cNvSpPr>
      </xdr:nvSpPr>
      <xdr:spPr>
        <a:xfrm>
          <a:off x="7077075" y="38100"/>
          <a:ext cx="960755" cy="30480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</a:rPr>
            <a:t>前期查询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0</xdr:row>
      <xdr:rowOff>57150</xdr:rowOff>
    </xdr:from>
    <xdr:to>
      <xdr:col>16</xdr:col>
      <xdr:colOff>294640</xdr:colOff>
      <xdr:row>1</xdr:row>
      <xdr:rowOff>8890</xdr:rowOff>
    </xdr:to>
    <xdr:sp macro="[0]!主页" textlink="">
      <xdr:nvSpPr>
        <xdr:cNvPr id="2" name="TyearBk"/>
        <xdr:cNvSpPr>
          <a:spLocks noChangeArrowheads="1"/>
        </xdr:cNvSpPr>
      </xdr:nvSpPr>
      <xdr:spPr>
        <a:xfrm>
          <a:off x="12553950" y="57150"/>
          <a:ext cx="961390" cy="31369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0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返回主页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619125</xdr:colOff>
      <xdr:row>1</xdr:row>
      <xdr:rowOff>28575</xdr:rowOff>
    </xdr:from>
    <xdr:to>
      <xdr:col>9</xdr:col>
      <xdr:colOff>280035</xdr:colOff>
      <xdr:row>1</xdr:row>
      <xdr:rowOff>371475</xdr:rowOff>
    </xdr:to>
    <xdr:sp macro="[0]!主页" textlink="">
      <xdr:nvSpPr>
        <xdr:cNvPr id="2" name="TyearBk"/>
        <xdr:cNvSpPr>
          <a:spLocks noChangeArrowheads="1"/>
        </xdr:cNvSpPr>
      </xdr:nvSpPr>
      <xdr:spPr>
        <a:xfrm>
          <a:off x="8383905" y="114300"/>
          <a:ext cx="1032510" cy="34290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  <a:cs typeface="Meiryo" panose="020B0604030504040204" charset="-128"/>
            </a:rPr>
            <a:t>返回首页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257175</xdr:colOff>
      <xdr:row>0</xdr:row>
      <xdr:rowOff>19050</xdr:rowOff>
    </xdr:from>
    <xdr:to>
      <xdr:col>6</xdr:col>
      <xdr:colOff>647700</xdr:colOff>
      <xdr:row>1</xdr:row>
      <xdr:rowOff>0</xdr:rowOff>
    </xdr:to>
    <xdr:sp macro="[0]!主页" textlink="">
      <xdr:nvSpPr>
        <xdr:cNvPr id="2" name="TyearBk"/>
        <xdr:cNvSpPr>
          <a:spLocks noChangeArrowheads="1"/>
        </xdr:cNvSpPr>
      </xdr:nvSpPr>
      <xdr:spPr>
        <a:xfrm>
          <a:off x="4714875" y="19050"/>
          <a:ext cx="1076325" cy="314325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</a:rPr>
            <a:t>返回首页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180975</xdr:colOff>
      <xdr:row>0</xdr:row>
      <xdr:rowOff>38100</xdr:rowOff>
    </xdr:from>
    <xdr:to>
      <xdr:col>7</xdr:col>
      <xdr:colOff>518160</xdr:colOff>
      <xdr:row>1</xdr:row>
      <xdr:rowOff>142240</xdr:rowOff>
    </xdr:to>
    <xdr:sp macro="[0]!主页" textlink="">
      <xdr:nvSpPr>
        <xdr:cNvPr id="2" name="TyearBk"/>
        <xdr:cNvSpPr>
          <a:spLocks noChangeArrowheads="1"/>
        </xdr:cNvSpPr>
      </xdr:nvSpPr>
      <xdr:spPr>
        <a:xfrm>
          <a:off x="6078855" y="38100"/>
          <a:ext cx="1022985" cy="35179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  <a:cs typeface="Meiryo" panose="020B0604030504040204" charset="-128"/>
            </a:rPr>
            <a:t>返回首页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66675</xdr:colOff>
      <xdr:row>0</xdr:row>
      <xdr:rowOff>47625</xdr:rowOff>
    </xdr:from>
    <xdr:to>
      <xdr:col>9</xdr:col>
      <xdr:colOff>896620</xdr:colOff>
      <xdr:row>1</xdr:row>
      <xdr:rowOff>46990</xdr:rowOff>
    </xdr:to>
    <xdr:sp macro="[0]!GaoJi_ChaRun" textlink="">
      <xdr:nvSpPr>
        <xdr:cNvPr id="2" name="TyearBk"/>
        <xdr:cNvSpPr>
          <a:spLocks noChangeArrowheads="1"/>
        </xdr:cNvSpPr>
      </xdr:nvSpPr>
      <xdr:spPr>
        <a:xfrm>
          <a:off x="8364855" y="47625"/>
          <a:ext cx="829945" cy="266065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查   询</a:t>
          </a:r>
        </a:p>
      </xdr:txBody>
    </xdr:sp>
    <xdr:clientData/>
  </xdr:twoCellAnchor>
  <xdr:twoCellAnchor editAs="oneCell">
    <xdr:from>
      <xdr:col>10</xdr:col>
      <xdr:colOff>66675</xdr:colOff>
      <xdr:row>0</xdr:row>
      <xdr:rowOff>47625</xdr:rowOff>
    </xdr:from>
    <xdr:to>
      <xdr:col>10</xdr:col>
      <xdr:colOff>956310</xdr:colOff>
      <xdr:row>1</xdr:row>
      <xdr:rowOff>57150</xdr:rowOff>
    </xdr:to>
    <xdr:sp macro="[0]!主页" textlink="">
      <xdr:nvSpPr>
        <xdr:cNvPr id="3" name="TyearBk"/>
        <xdr:cNvSpPr>
          <a:spLocks noChangeArrowheads="1"/>
        </xdr:cNvSpPr>
      </xdr:nvSpPr>
      <xdr:spPr>
        <a:xfrm>
          <a:off x="9355455" y="47625"/>
          <a:ext cx="889635" cy="276225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342900</xdr:colOff>
      <xdr:row>4</xdr:row>
      <xdr:rowOff>371475</xdr:rowOff>
    </xdr:from>
    <xdr:to>
      <xdr:col>14</xdr:col>
      <xdr:colOff>666750</xdr:colOff>
      <xdr:row>5</xdr:row>
      <xdr:rowOff>284665</xdr:rowOff>
    </xdr:to>
    <xdr:sp macro="[0]!pz_保存" textlink="">
      <xdr:nvSpPr>
        <xdr:cNvPr id="2" name="Text Box 13"/>
        <xdr:cNvSpPr txBox="1">
          <a:spLocks noChangeAspect="1" noChangeArrowheads="1"/>
        </xdr:cNvSpPr>
      </xdr:nvSpPr>
      <xdr:spPr>
        <a:xfrm>
          <a:off x="11887200" y="1426845"/>
          <a:ext cx="1009650" cy="33210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确认单据</a:t>
          </a:r>
        </a:p>
      </xdr:txBody>
    </xdr:sp>
    <xdr:clientData fPrintsWithSheet="0"/>
  </xdr:twoCellAnchor>
  <xdr:twoCellAnchor editAs="absolute">
    <xdr:from>
      <xdr:col>13</xdr:col>
      <xdr:colOff>342900</xdr:colOff>
      <xdr:row>14</xdr:row>
      <xdr:rowOff>67945</xdr:rowOff>
    </xdr:from>
    <xdr:to>
      <xdr:col>14</xdr:col>
      <xdr:colOff>666750</xdr:colOff>
      <xdr:row>105</xdr:row>
      <xdr:rowOff>114300</xdr:rowOff>
    </xdr:to>
    <xdr:sp macro="[0]!pz_保存3" textlink="">
      <xdr:nvSpPr>
        <xdr:cNvPr id="3" name="Text Box 14"/>
        <xdr:cNvSpPr txBox="1">
          <a:spLocks noChangeAspect="1" noChangeArrowheads="1"/>
        </xdr:cNvSpPr>
      </xdr:nvSpPr>
      <xdr:spPr>
        <a:xfrm>
          <a:off x="11887200" y="4182745"/>
          <a:ext cx="1009650" cy="339725"/>
        </a:xfrm>
        <a:prstGeom prst="roundRect">
          <a:avLst/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保存模板</a:t>
          </a:r>
        </a:p>
      </xdr:txBody>
    </xdr:sp>
    <xdr:clientData fPrintsWithSheet="0"/>
  </xdr:twoCellAnchor>
  <xdr:twoCellAnchor editAs="absolute">
    <xdr:from>
      <xdr:col>13</xdr:col>
      <xdr:colOff>342900</xdr:colOff>
      <xdr:row>7</xdr:row>
      <xdr:rowOff>276225</xdr:rowOff>
    </xdr:from>
    <xdr:to>
      <xdr:col>14</xdr:col>
      <xdr:colOff>666750</xdr:colOff>
      <xdr:row>9</xdr:row>
      <xdr:rowOff>36830</xdr:rowOff>
    </xdr:to>
    <xdr:sp macro="[0]!pz_删除" textlink="">
      <xdr:nvSpPr>
        <xdr:cNvPr id="4" name="Text Box 16"/>
        <xdr:cNvSpPr txBox="1">
          <a:spLocks noChangeAspect="1" noChangeArrowheads="1"/>
        </xdr:cNvSpPr>
      </xdr:nvSpPr>
      <xdr:spPr>
        <a:xfrm>
          <a:off x="11887200" y="2337435"/>
          <a:ext cx="1009650" cy="34734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删除单据</a:t>
          </a:r>
        </a:p>
      </xdr:txBody>
    </xdr:sp>
    <xdr:clientData fPrintsWithSheet="0"/>
  </xdr:twoCellAnchor>
  <xdr:twoCellAnchor editAs="absolute">
    <xdr:from>
      <xdr:col>13</xdr:col>
      <xdr:colOff>342900</xdr:colOff>
      <xdr:row>6</xdr:row>
      <xdr:rowOff>114300</xdr:rowOff>
    </xdr:from>
    <xdr:to>
      <xdr:col>14</xdr:col>
      <xdr:colOff>666750</xdr:colOff>
      <xdr:row>7</xdr:row>
      <xdr:rowOff>160655</xdr:rowOff>
    </xdr:to>
    <xdr:sp macro="[0]!查询按钮" textlink="">
      <xdr:nvSpPr>
        <xdr:cNvPr id="5" name="Text Box 17"/>
        <xdr:cNvSpPr txBox="1">
          <a:spLocks noChangeAspect="1" noChangeArrowheads="1"/>
        </xdr:cNvSpPr>
      </xdr:nvSpPr>
      <xdr:spPr>
        <a:xfrm>
          <a:off x="11887200" y="1882140"/>
          <a:ext cx="1009650" cy="33972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查询单据</a:t>
          </a:r>
        </a:p>
      </xdr:txBody>
    </xdr:sp>
    <xdr:clientData fPrintsWithSheet="0"/>
  </xdr:twoCellAnchor>
  <xdr:twoCellAnchor editAs="absolute">
    <xdr:from>
      <xdr:col>13</xdr:col>
      <xdr:colOff>342900</xdr:colOff>
      <xdr:row>12</xdr:row>
      <xdr:rowOff>190500</xdr:rowOff>
    </xdr:from>
    <xdr:to>
      <xdr:col>14</xdr:col>
      <xdr:colOff>666750</xdr:colOff>
      <xdr:row>13</xdr:row>
      <xdr:rowOff>238125</xdr:rowOff>
    </xdr:to>
    <xdr:sp macro="[0]!主页" textlink="">
      <xdr:nvSpPr>
        <xdr:cNvPr id="6" name="Text Box 18"/>
        <xdr:cNvSpPr txBox="1">
          <a:spLocks noChangeAspect="1" noChangeArrowheads="1"/>
        </xdr:cNvSpPr>
      </xdr:nvSpPr>
      <xdr:spPr>
        <a:xfrm>
          <a:off x="11887200" y="3718560"/>
          <a:ext cx="1009650" cy="34099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返回主界面</a:t>
          </a:r>
        </a:p>
      </xdr:txBody>
    </xdr:sp>
    <xdr:clientData fPrintsWithSheet="0"/>
  </xdr:twoCellAnchor>
  <xdr:twoCellAnchor editAs="absolute">
    <xdr:from>
      <xdr:col>13</xdr:col>
      <xdr:colOff>342900</xdr:colOff>
      <xdr:row>9</xdr:row>
      <xdr:rowOff>152400</xdr:rowOff>
    </xdr:from>
    <xdr:to>
      <xdr:col>14</xdr:col>
      <xdr:colOff>666750</xdr:colOff>
      <xdr:row>10</xdr:row>
      <xdr:rowOff>198755</xdr:rowOff>
    </xdr:to>
    <xdr:sp macro="[0]!PZDY" textlink="">
      <xdr:nvSpPr>
        <xdr:cNvPr id="7" name="Text Box 14"/>
        <xdr:cNvSpPr txBox="1">
          <a:spLocks noChangeAspect="1" noChangeArrowheads="1"/>
        </xdr:cNvSpPr>
      </xdr:nvSpPr>
      <xdr:spPr>
        <a:xfrm>
          <a:off x="11887200" y="2800350"/>
          <a:ext cx="1009650" cy="33972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打    印</a:t>
          </a:r>
        </a:p>
      </xdr:txBody>
    </xdr:sp>
    <xdr:clientData fPrintsWithSheet="0"/>
  </xdr:twoCellAnchor>
  <xdr:twoCellAnchor editAs="absolute">
    <xdr:from>
      <xdr:col>13</xdr:col>
      <xdr:colOff>342900</xdr:colOff>
      <xdr:row>2</xdr:row>
      <xdr:rowOff>47625</xdr:rowOff>
    </xdr:from>
    <xdr:to>
      <xdr:col>14</xdr:col>
      <xdr:colOff>152400</xdr:colOff>
      <xdr:row>3</xdr:row>
      <xdr:rowOff>75115</xdr:rowOff>
    </xdr:to>
    <xdr:sp macro="[0]!pz_结账" textlink="">
      <xdr:nvSpPr>
        <xdr:cNvPr id="8" name="Text Box 13"/>
        <xdr:cNvSpPr txBox="1">
          <a:spLocks noChangeAspect="1" noChangeArrowheads="1"/>
        </xdr:cNvSpPr>
      </xdr:nvSpPr>
      <xdr:spPr>
        <a:xfrm>
          <a:off x="11887200" y="579120"/>
          <a:ext cx="49530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自动</a:t>
          </a:r>
          <a:endParaRPr lang="en-US" altLang="zh-CN" sz="800" b="1" i="0" strike="noStrike">
            <a:solidFill>
              <a:schemeClr val="tx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结账</a:t>
          </a:r>
        </a:p>
      </xdr:txBody>
    </xdr:sp>
    <xdr:clientData fPrintsWithSheet="0"/>
  </xdr:twoCellAnchor>
  <xdr:twoCellAnchor editAs="absolute">
    <xdr:from>
      <xdr:col>14</xdr:col>
      <xdr:colOff>180975</xdr:colOff>
      <xdr:row>2</xdr:row>
      <xdr:rowOff>47625</xdr:rowOff>
    </xdr:from>
    <xdr:to>
      <xdr:col>14</xdr:col>
      <xdr:colOff>676275</xdr:colOff>
      <xdr:row>3</xdr:row>
      <xdr:rowOff>75115</xdr:rowOff>
    </xdr:to>
    <xdr:sp macro="[0]!pz_保存1" textlink="">
      <xdr:nvSpPr>
        <xdr:cNvPr id="9" name="Text Box 13"/>
        <xdr:cNvSpPr txBox="1">
          <a:spLocks noChangeAspect="1" noChangeArrowheads="1"/>
        </xdr:cNvSpPr>
      </xdr:nvSpPr>
      <xdr:spPr>
        <a:xfrm>
          <a:off x="12411075" y="579120"/>
          <a:ext cx="49530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手动</a:t>
          </a:r>
          <a:endParaRPr lang="en-US" altLang="zh-CN" sz="800" b="1" i="0" strike="noStrike">
            <a:solidFill>
              <a:schemeClr val="tx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结账</a:t>
          </a:r>
        </a:p>
      </xdr:txBody>
    </xdr:sp>
    <xdr:clientData fPrintsWithSheet="0"/>
  </xdr:twoCellAnchor>
  <xdr:twoCellAnchor editAs="absolute">
    <xdr:from>
      <xdr:col>13</xdr:col>
      <xdr:colOff>342900</xdr:colOff>
      <xdr:row>3</xdr:row>
      <xdr:rowOff>104775</xdr:rowOff>
    </xdr:from>
    <xdr:to>
      <xdr:col>14</xdr:col>
      <xdr:colOff>666750</xdr:colOff>
      <xdr:row>4</xdr:row>
      <xdr:rowOff>217990</xdr:rowOff>
    </xdr:to>
    <xdr:sp macro="[0]!pz_反结账" textlink="">
      <xdr:nvSpPr>
        <xdr:cNvPr id="10" name="Text Box 13"/>
        <xdr:cNvSpPr txBox="1">
          <a:spLocks noChangeAspect="1" noChangeArrowheads="1"/>
        </xdr:cNvSpPr>
      </xdr:nvSpPr>
      <xdr:spPr>
        <a:xfrm>
          <a:off x="11887200" y="941070"/>
          <a:ext cx="100965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反结账</a:t>
          </a:r>
        </a:p>
      </xdr:txBody>
    </xdr:sp>
    <xdr:clientData fPrintsWithSheet="0"/>
  </xdr:twoCellAnchor>
  <xdr:twoCellAnchor editAs="absolute">
    <xdr:from>
      <xdr:col>13</xdr:col>
      <xdr:colOff>342900</xdr:colOff>
      <xdr:row>11</xdr:row>
      <xdr:rowOff>28575</xdr:rowOff>
    </xdr:from>
    <xdr:to>
      <xdr:col>14</xdr:col>
      <xdr:colOff>666750</xdr:colOff>
      <xdr:row>12</xdr:row>
      <xdr:rowOff>74930</xdr:rowOff>
    </xdr:to>
    <xdr:sp macro="[0]!pz_清空" textlink="">
      <xdr:nvSpPr>
        <xdr:cNvPr id="13" name="Text Box 14"/>
        <xdr:cNvSpPr txBox="1">
          <a:spLocks noChangeAspect="1" noChangeArrowheads="1"/>
        </xdr:cNvSpPr>
      </xdr:nvSpPr>
      <xdr:spPr>
        <a:xfrm>
          <a:off x="11887200" y="3263265"/>
          <a:ext cx="1009650" cy="33972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刷    新</a:t>
          </a:r>
        </a:p>
      </xdr:txBody>
    </xdr:sp>
    <xdr:clientData fPrintsWithSheet="0"/>
  </xdr:twoCellAnchor>
  <xdr:twoCellAnchor editAs="absolute">
    <xdr:from>
      <xdr:col>13</xdr:col>
      <xdr:colOff>342900</xdr:colOff>
      <xdr:row>105</xdr:row>
      <xdr:rowOff>229870</xdr:rowOff>
    </xdr:from>
    <xdr:to>
      <xdr:col>14</xdr:col>
      <xdr:colOff>666750</xdr:colOff>
      <xdr:row>106</xdr:row>
      <xdr:rowOff>238125</xdr:rowOff>
    </xdr:to>
    <xdr:sp macro="[0]!载入模板_Click" textlink="">
      <xdr:nvSpPr>
        <xdr:cNvPr id="14" name="Text Box 14"/>
        <xdr:cNvSpPr txBox="1">
          <a:spLocks noChangeAspect="1" noChangeArrowheads="1"/>
        </xdr:cNvSpPr>
      </xdr:nvSpPr>
      <xdr:spPr>
        <a:xfrm>
          <a:off x="11887200" y="4638040"/>
          <a:ext cx="1009650" cy="339725"/>
        </a:xfrm>
        <a:prstGeom prst="roundRect">
          <a:avLst/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ln>
                <a:noFill/>
              </a:ln>
              <a:solidFill>
                <a:schemeClr val="bg1"/>
              </a:solidFill>
              <a:latin typeface="宋体" panose="02010600030101010101" pitchFamily="7" charset="-122"/>
              <a:ea typeface="宋体" panose="02010600030101010101" pitchFamily="7" charset="-122"/>
            </a:rPr>
            <a:t>载入模板</a:t>
          </a:r>
        </a:p>
      </xdr:txBody>
    </xdr:sp>
    <xdr:clientData fPrintsWithSheet="0"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2343785</xdr:colOff>
      <xdr:row>7</xdr:row>
      <xdr:rowOff>25400</xdr:rowOff>
    </xdr:from>
    <xdr:to>
      <xdr:col>0</xdr:col>
      <xdr:colOff>3582035</xdr:colOff>
      <xdr:row>8</xdr:row>
      <xdr:rowOff>132080</xdr:rowOff>
    </xdr:to>
    <xdr:sp macro="" textlink="">
      <xdr:nvSpPr>
        <xdr:cNvPr id="2" name="Freeform 5">
          <a:hlinkClick xmlns:r="http://schemas.openxmlformats.org/officeDocument/2006/relationships" r:id="rId1"/>
        </xdr:cNvPr>
        <xdr:cNvSpPr/>
      </xdr:nvSpPr>
      <xdr:spPr>
        <a:xfrm>
          <a:off x="2343785" y="283527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14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返回科目设置</a:t>
          </a:r>
          <a:endParaRPr lang="en-US" altLang="zh-CN" sz="1400" b="1" i="0" strike="noStrike">
            <a:solidFill>
              <a:schemeClr val="tx1"/>
            </a:solidFill>
            <a:latin typeface="宋体" panose="02010600030101010101" pitchFamily="7" charset="-122"/>
            <a:ea typeface="宋体" panose="02010600030101010101" pitchFamily="7" charset="-122"/>
            <a:cs typeface="+mn-cs"/>
          </a:endParaRP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65316;&#65314;&#38283;&#30330;/Excel/QC&#65403;&#65392;&#65400;&#65433;&#30330;&#34920;/&#31777;&#21336;&#12288;&#12377;&#12368;&#20351;&#12360;&#12427;&#12288;QC&#65411;&#65438;&#65392;&#65408;&#65404;-&#65412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22686;&#21152;&#25171;&#21360;&#27169;&#22359;/&#21019;&#32654;&#22266;&#23450;&#36164;&#20135;&#25240;&#26087;&#31649;&#29702;&#31995;&#3247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34701;&#21512;&#23436;&#32654;/&#21019;&#32654;&#22266;&#23450;&#36164;&#20135;&#25240;&#26087;&#31649;&#29702;&#31995;&#3247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27979;&#35797;&#26032;&#21151;&#33021;&#26071;&#33328;&#29256;/&#23454;&#39564;&#20973;&#35777;&#27169;&#26495;/&#21019;&#32654;&#22266;&#23450;&#36164;&#20135;&#25240;&#26087;&#31649;&#29702;&#31995;&#3247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1019;&#32654;&#22266;&#23450;&#36164;&#20135;&#25240;&#26087;&#31649;&#29702;&#31995;&#32479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七つ道具"/>
      <sheetName val="目次"/>
      <sheetName val="ｸﾞﾗﾌ　ﾖｺ"/>
      <sheetName val="ﾃﾞｰﾀ集計"/>
      <sheetName val="Sheet1"/>
      <sheetName val="ﾃﾞｰﾀ集計 (Cpk)"/>
      <sheetName val="工程能力 (Cpk)"/>
      <sheetName val="工程能力"/>
      <sheetName val="差分集計50"/>
      <sheetName val="差分集計50 (2)"/>
      <sheetName val="1 ﾊﾟﾚｰﾄ図　１ "/>
      <sheetName val="1  ﾊﾟﾚｰﾄ図　２"/>
      <sheetName val="1  ﾊﾟﾚｰﾄ図　　正"/>
      <sheetName val="1  ﾊﾟﾚｰﾄ図 (2)"/>
      <sheetName val="1  ﾊﾟﾚｰﾄ図　年間集計"/>
      <sheetName val="2  特性要因図"/>
      <sheetName val="3  ﾋｽﾄｸﾞﾗﾑ"/>
      <sheetName val="6  ｘ－R管理図"/>
      <sheetName val="6  ｘ－R管理図 (n=25)"/>
      <sheetName val="7  散布図"/>
      <sheetName val="7  散布図 (n=50)"/>
      <sheetName val="7  散布図 (２系列n=30)"/>
      <sheetName val="7  散布図 (２系列n=30) (input画面改善)"/>
      <sheetName val="N3 系統図"/>
      <sheetName val="N4 ﾏﾄﾘｯｸｽ図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首页"/>
      <sheetName val="设定"/>
      <sheetName val="数据库"/>
      <sheetName val="折旧费用分配表"/>
      <sheetName val="固定资产查询"/>
      <sheetName val="固定资产折旧计算表"/>
      <sheetName val="固定资产卡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首页"/>
      <sheetName val="设定"/>
      <sheetName val="数据库"/>
      <sheetName val="折旧费用分配表"/>
      <sheetName val="固定资产查询"/>
      <sheetName val="固定资产折旧计算表"/>
      <sheetName val="固定资产卡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首页"/>
      <sheetName val="设定"/>
      <sheetName val="数据库"/>
      <sheetName val="折旧费用分配表"/>
      <sheetName val="固定资产查询"/>
      <sheetName val="固定资产折旧计算表"/>
      <sheetName val="固定资产卡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首页"/>
      <sheetName val="设定"/>
      <sheetName val="数据库"/>
      <sheetName val="折旧费用分配表"/>
      <sheetName val="固定资产查询"/>
      <sheetName val="固定资产折旧计算表"/>
      <sheetName val="固定资产卡片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0000"/>
        </a:solidFill>
        <a:ln w="19050" cap="flat" cmpd="sng" algn="ctr">
          <a:solidFill>
            <a:srgbClr val="000080"/>
          </a:solidFill>
          <a:prstDash val="solid"/>
          <a:round/>
          <a:headEnd type="none" w="med" len="med"/>
          <a:tailEnd type="none" w="med" len="med"/>
        </a:ln>
        <a:effectLst>
          <a:outerShdw dist="17961" dir="2700000" algn="ctr" rotWithShape="0">
            <a:srgbClr val="00004D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0000"/>
        </a:solidFill>
        <a:ln w="19050" cap="flat" cmpd="sng" algn="ctr">
          <a:solidFill>
            <a:srgbClr val="000080"/>
          </a:solidFill>
          <a:prstDash val="solid"/>
          <a:round/>
          <a:headEnd type="none" w="med" len="med"/>
          <a:tailEnd type="none" w="med" len="med"/>
        </a:ln>
        <a:effectLst>
          <a:outerShdw dist="17961" dir="2700000" algn="ctr" rotWithShape="0">
            <a:srgbClr val="00004D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9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7"/>
  <dimension ref="A1:H34"/>
  <sheetViews>
    <sheetView showGridLines="0" workbookViewId="0">
      <selection sqref="A1:IV32"/>
    </sheetView>
  </sheetViews>
  <sheetFormatPr defaultColWidth="8" defaultRowHeight="12.75"/>
  <cols>
    <col min="1" max="2" width="3.25" style="532" customWidth="1"/>
    <col min="3" max="3" width="7.625" style="532" customWidth="1"/>
    <col min="4" max="4" width="31.25" style="532" customWidth="1"/>
    <col min="5" max="6" width="16.375" style="532" customWidth="1"/>
    <col min="7" max="7" width="3.25" style="532" customWidth="1"/>
    <col min="8" max="8" width="16.375" style="532" customWidth="1"/>
    <col min="9" max="16384" width="8" style="532"/>
  </cols>
  <sheetData>
    <row r="1" spans="1:8" ht="27.95" customHeight="1">
      <c r="A1" s="558" t="s">
        <v>0</v>
      </c>
      <c r="B1" s="559"/>
      <c r="C1" s="559"/>
      <c r="D1" s="559"/>
      <c r="E1" s="559"/>
      <c r="F1" s="559"/>
      <c r="G1" s="559"/>
      <c r="H1" s="559"/>
    </row>
    <row r="2" spans="1:8" ht="15.95" customHeight="1">
      <c r="A2" s="560" t="s">
        <v>1</v>
      </c>
      <c r="B2" s="561"/>
      <c r="C2" s="561"/>
      <c r="D2" s="561"/>
      <c r="E2" s="561"/>
      <c r="F2" s="561"/>
      <c r="G2" s="561"/>
      <c r="H2" s="561"/>
    </row>
    <row r="3" spans="1:8" ht="15.95" customHeight="1">
      <c r="A3" s="534" t="s">
        <v>2</v>
      </c>
      <c r="E3" s="533" t="s">
        <v>3</v>
      </c>
      <c r="H3" s="544" t="s">
        <v>4</v>
      </c>
    </row>
    <row r="4" spans="1:8" ht="15.95" customHeight="1">
      <c r="A4" s="562" t="s">
        <v>5</v>
      </c>
      <c r="B4" s="562"/>
      <c r="C4" s="563" t="s">
        <v>6</v>
      </c>
      <c r="D4" s="563" t="s">
        <v>7</v>
      </c>
      <c r="E4" s="563" t="s">
        <v>8</v>
      </c>
      <c r="F4" s="563" t="s">
        <v>9</v>
      </c>
      <c r="G4" s="565" t="s">
        <v>10</v>
      </c>
      <c r="H4" s="563" t="s">
        <v>11</v>
      </c>
    </row>
    <row r="5" spans="1:8" ht="15.95" customHeight="1">
      <c r="A5" s="536" t="s">
        <v>12</v>
      </c>
      <c r="B5" s="536" t="s">
        <v>13</v>
      </c>
      <c r="C5" s="564"/>
      <c r="D5" s="564"/>
      <c r="E5" s="564"/>
      <c r="F5" s="564"/>
      <c r="G5" s="566"/>
      <c r="H5" s="564"/>
    </row>
    <row r="6" spans="1:8" ht="15.95" customHeight="1">
      <c r="A6" s="537"/>
      <c r="B6" s="537"/>
      <c r="C6" s="537"/>
      <c r="D6" s="537"/>
      <c r="E6" s="545"/>
      <c r="F6" s="545"/>
      <c r="G6" s="537"/>
      <c r="H6" s="545"/>
    </row>
    <row r="7" spans="1:8" ht="15.95" customHeight="1">
      <c r="A7" s="537"/>
      <c r="B7" s="537"/>
      <c r="C7" s="537"/>
      <c r="D7" s="537"/>
      <c r="E7" s="545"/>
      <c r="F7" s="545"/>
      <c r="G7" s="537"/>
      <c r="H7" s="545"/>
    </row>
    <row r="8" spans="1:8" ht="15.95" customHeight="1">
      <c r="A8" s="537"/>
      <c r="B8" s="537"/>
      <c r="C8" s="537"/>
      <c r="D8" s="537"/>
      <c r="E8" s="545"/>
      <c r="F8" s="545"/>
      <c r="G8" s="537"/>
      <c r="H8" s="545"/>
    </row>
    <row r="9" spans="1:8" ht="15.95" customHeight="1">
      <c r="A9" s="537"/>
      <c r="B9" s="537"/>
      <c r="C9" s="537"/>
      <c r="D9" s="537"/>
      <c r="E9" s="545"/>
      <c r="F9" s="545"/>
      <c r="G9" s="537"/>
      <c r="H9" s="545"/>
    </row>
    <row r="10" spans="1:8" ht="15.95" customHeight="1">
      <c r="A10" s="537"/>
      <c r="B10" s="537"/>
      <c r="C10" s="537"/>
      <c r="D10" s="537"/>
      <c r="E10" s="545"/>
      <c r="F10" s="545"/>
      <c r="G10" s="537"/>
      <c r="H10" s="545"/>
    </row>
    <row r="11" spans="1:8" ht="15.95" customHeight="1">
      <c r="A11" s="537"/>
      <c r="B11" s="537"/>
      <c r="C11" s="537"/>
      <c r="D11" s="537"/>
      <c r="E11" s="545"/>
      <c r="F11" s="545"/>
      <c r="G11" s="537"/>
      <c r="H11" s="545"/>
    </row>
    <row r="12" spans="1:8" ht="15.95" customHeight="1">
      <c r="A12" s="537"/>
      <c r="B12" s="537"/>
      <c r="C12" s="537"/>
      <c r="D12" s="537"/>
      <c r="E12" s="545"/>
      <c r="F12" s="545"/>
      <c r="G12" s="537"/>
      <c r="H12" s="545"/>
    </row>
    <row r="13" spans="1:8" ht="15.95" customHeight="1">
      <c r="A13" s="537"/>
      <c r="B13" s="537"/>
      <c r="C13" s="537"/>
      <c r="D13" s="537"/>
      <c r="E13" s="545"/>
      <c r="F13" s="545"/>
      <c r="G13" s="537"/>
      <c r="H13" s="545"/>
    </row>
    <row r="14" spans="1:8" ht="15.95" customHeight="1">
      <c r="A14" s="537"/>
      <c r="B14" s="537"/>
      <c r="C14" s="537"/>
      <c r="D14" s="537"/>
      <c r="E14" s="545"/>
      <c r="F14" s="545"/>
      <c r="G14" s="537"/>
      <c r="H14" s="545"/>
    </row>
    <row r="15" spans="1:8" ht="15.95" customHeight="1">
      <c r="A15" s="537"/>
      <c r="B15" s="537"/>
      <c r="C15" s="537"/>
      <c r="D15" s="537"/>
      <c r="E15" s="545"/>
      <c r="F15" s="545"/>
      <c r="G15" s="537"/>
      <c r="H15" s="545"/>
    </row>
    <row r="16" spans="1:8" ht="15.95" customHeight="1">
      <c r="A16" s="537"/>
      <c r="B16" s="537"/>
      <c r="C16" s="537"/>
      <c r="D16" s="537"/>
      <c r="E16" s="545"/>
      <c r="F16" s="545"/>
      <c r="G16" s="537"/>
      <c r="H16" s="545"/>
    </row>
    <row r="17" spans="1:8" ht="15.95" customHeight="1">
      <c r="A17" s="537"/>
      <c r="B17" s="537"/>
      <c r="C17" s="537"/>
      <c r="D17" s="537"/>
      <c r="E17" s="545"/>
      <c r="F17" s="545"/>
      <c r="G17" s="537"/>
      <c r="H17" s="545"/>
    </row>
    <row r="18" spans="1:8" ht="15.95" customHeight="1">
      <c r="A18" s="537"/>
      <c r="B18" s="537"/>
      <c r="C18" s="537"/>
      <c r="D18" s="537"/>
      <c r="E18" s="545"/>
      <c r="F18" s="545"/>
      <c r="G18" s="537"/>
      <c r="H18" s="545"/>
    </row>
    <row r="19" spans="1:8" ht="15.95" customHeight="1">
      <c r="A19" s="537"/>
      <c r="B19" s="537"/>
      <c r="C19" s="537"/>
      <c r="D19" s="537"/>
      <c r="E19" s="545"/>
      <c r="F19" s="545"/>
      <c r="G19" s="537"/>
      <c r="H19" s="545"/>
    </row>
    <row r="20" spans="1:8" ht="15.95" customHeight="1">
      <c r="A20" s="537"/>
      <c r="B20" s="537"/>
      <c r="C20" s="537"/>
      <c r="D20" s="537"/>
      <c r="E20" s="545"/>
      <c r="F20" s="545"/>
      <c r="G20" s="537"/>
      <c r="H20" s="545"/>
    </row>
    <row r="21" spans="1:8" ht="15.95" customHeight="1">
      <c r="A21" s="537"/>
      <c r="B21" s="537"/>
      <c r="C21" s="537"/>
      <c r="D21" s="537"/>
      <c r="E21" s="545"/>
      <c r="F21" s="545"/>
      <c r="G21" s="537"/>
      <c r="H21" s="545"/>
    </row>
    <row r="22" spans="1:8" ht="15.95" customHeight="1">
      <c r="A22" s="537"/>
      <c r="B22" s="537"/>
      <c r="C22" s="537"/>
      <c r="D22" s="537"/>
      <c r="E22" s="545"/>
      <c r="F22" s="545"/>
      <c r="G22" s="537"/>
      <c r="H22" s="545"/>
    </row>
    <row r="23" spans="1:8" ht="15.95" customHeight="1">
      <c r="A23" s="537"/>
      <c r="B23" s="537"/>
      <c r="C23" s="537"/>
      <c r="D23" s="537"/>
      <c r="E23" s="545"/>
      <c r="F23" s="545"/>
      <c r="G23" s="537"/>
      <c r="H23" s="545"/>
    </row>
    <row r="24" spans="1:8" ht="15.95" customHeight="1">
      <c r="A24" s="537"/>
      <c r="B24" s="537"/>
      <c r="C24" s="537"/>
      <c r="D24" s="537"/>
      <c r="E24" s="545"/>
      <c r="F24" s="545"/>
      <c r="G24" s="537"/>
      <c r="H24" s="545"/>
    </row>
    <row r="25" spans="1:8" ht="15.95" customHeight="1">
      <c r="A25" s="537"/>
      <c r="B25" s="537"/>
      <c r="C25" s="537"/>
      <c r="D25" s="537"/>
      <c r="E25" s="545"/>
      <c r="F25" s="545"/>
      <c r="G25" s="537"/>
      <c r="H25" s="545"/>
    </row>
    <row r="26" spans="1:8" ht="15.95" customHeight="1">
      <c r="A26" s="537"/>
      <c r="B26" s="537"/>
      <c r="C26" s="537"/>
      <c r="D26" s="537"/>
      <c r="E26" s="545"/>
      <c r="F26" s="545"/>
      <c r="G26" s="537"/>
      <c r="H26" s="545"/>
    </row>
    <row r="27" spans="1:8" ht="15.95" customHeight="1">
      <c r="A27" s="537"/>
      <c r="B27" s="537"/>
      <c r="C27" s="537"/>
      <c r="D27" s="537"/>
      <c r="E27" s="545"/>
      <c r="F27" s="545"/>
      <c r="G27" s="537"/>
      <c r="H27" s="545"/>
    </row>
    <row r="28" spans="1:8" ht="15.95" customHeight="1">
      <c r="A28" s="537"/>
      <c r="B28" s="537"/>
      <c r="C28" s="537"/>
      <c r="D28" s="537"/>
      <c r="E28" s="545"/>
      <c r="F28" s="545"/>
      <c r="G28" s="537"/>
      <c r="H28" s="545"/>
    </row>
    <row r="29" spans="1:8" ht="15.95" customHeight="1">
      <c r="A29" s="537"/>
      <c r="B29" s="537"/>
      <c r="C29" s="537"/>
      <c r="D29" s="537"/>
      <c r="E29" s="545"/>
      <c r="F29" s="545"/>
      <c r="G29" s="537"/>
      <c r="H29" s="545"/>
    </row>
    <row r="30" spans="1:8" ht="15.95" customHeight="1">
      <c r="A30" s="537"/>
      <c r="B30" s="537"/>
      <c r="C30" s="537"/>
      <c r="D30" s="537"/>
      <c r="E30" s="545"/>
      <c r="F30" s="545"/>
      <c r="G30" s="537"/>
      <c r="H30" s="545"/>
    </row>
    <row r="31" spans="1:8" ht="15.95" customHeight="1">
      <c r="A31" s="534" t="s">
        <v>14</v>
      </c>
      <c r="B31" s="541"/>
      <c r="C31" s="541"/>
      <c r="D31" s="541"/>
      <c r="F31" s="544"/>
      <c r="G31" s="544"/>
      <c r="H31" s="544" t="s">
        <v>15</v>
      </c>
    </row>
    <row r="32" spans="1:8" ht="15.95" customHeight="1"/>
    <row r="33" ht="15.95" customHeight="1"/>
    <row r="34" ht="15.95" customHeight="1"/>
  </sheetData>
  <mergeCells count="9">
    <mergeCell ref="A1:H1"/>
    <mergeCell ref="A2:H2"/>
    <mergeCell ref="A4:B4"/>
    <mergeCell ref="C4:C5"/>
    <mergeCell ref="D4:D5"/>
    <mergeCell ref="E4:E5"/>
    <mergeCell ref="F4:F5"/>
    <mergeCell ref="G4:G5"/>
    <mergeCell ref="H4:H5"/>
  </mergeCells>
  <phoneticPr fontId="76" type="noConversion"/>
  <pageMargins left="1.5687500000000001" right="0.70902777777777803" top="0.58888888888888902" bottom="0.70902777777777803" header="0.15902777777777799" footer="0.2"/>
  <pageSetup paperSize="9" orientation="landscape" verticalDpi="18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09"/>
  <dimension ref="A1:N34"/>
  <sheetViews>
    <sheetView showGridLines="0" workbookViewId="0">
      <selection sqref="A1:IV32"/>
    </sheetView>
  </sheetViews>
  <sheetFormatPr defaultColWidth="8" defaultRowHeight="12.75"/>
  <cols>
    <col min="1" max="2" width="3.25" style="532" customWidth="1"/>
    <col min="3" max="3" width="4.875" style="532" customWidth="1"/>
    <col min="4" max="4" width="20.75" style="532" customWidth="1"/>
    <col min="5" max="6" width="9.375" style="532" customWidth="1"/>
    <col min="7" max="7" width="11.125" style="532" customWidth="1"/>
    <col min="8" max="9" width="9.375" style="532" customWidth="1"/>
    <col min="10" max="10" width="11.125" style="532" customWidth="1"/>
    <col min="11" max="11" width="3.25" style="532" customWidth="1"/>
    <col min="12" max="13" width="9.375" style="532" customWidth="1"/>
    <col min="14" max="14" width="11.125" style="532" customWidth="1"/>
    <col min="15" max="16384" width="8" style="532"/>
  </cols>
  <sheetData>
    <row r="1" spans="1:14" ht="27.95" customHeight="1">
      <c r="A1" s="558" t="s">
        <v>16</v>
      </c>
      <c r="B1" s="558"/>
      <c r="C1" s="558"/>
      <c r="D1" s="558"/>
      <c r="E1" s="558"/>
      <c r="F1" s="558"/>
      <c r="G1" s="558"/>
      <c r="H1" s="558"/>
      <c r="I1" s="558"/>
      <c r="J1" s="558"/>
      <c r="K1" s="558"/>
      <c r="L1" s="558"/>
      <c r="M1" s="558"/>
      <c r="N1" s="558"/>
    </row>
    <row r="2" spans="1:14" ht="15.95" customHeight="1">
      <c r="A2" s="560" t="s">
        <v>17</v>
      </c>
      <c r="B2" s="560"/>
      <c r="C2" s="560"/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</row>
    <row r="3" spans="1:14" ht="15.95" customHeight="1">
      <c r="A3" s="534" t="s">
        <v>18</v>
      </c>
      <c r="E3" s="533"/>
      <c r="F3" s="533"/>
      <c r="G3" s="533" t="s">
        <v>19</v>
      </c>
      <c r="H3" s="533"/>
      <c r="I3" s="533"/>
      <c r="L3" s="532" t="s">
        <v>20</v>
      </c>
      <c r="M3" s="544"/>
      <c r="N3" s="544" t="s">
        <v>21</v>
      </c>
    </row>
    <row r="4" spans="1:14" ht="15.95" customHeight="1">
      <c r="A4" s="562" t="s">
        <v>22</v>
      </c>
      <c r="B4" s="562"/>
      <c r="C4" s="571" t="s">
        <v>6</v>
      </c>
      <c r="D4" s="563" t="s">
        <v>7</v>
      </c>
      <c r="E4" s="567" t="s">
        <v>8</v>
      </c>
      <c r="F4" s="568"/>
      <c r="G4" s="569"/>
      <c r="H4" s="567" t="s">
        <v>9</v>
      </c>
      <c r="I4" s="568"/>
      <c r="J4" s="570"/>
      <c r="K4" s="565" t="s">
        <v>10</v>
      </c>
      <c r="L4" s="563" t="s">
        <v>11</v>
      </c>
      <c r="M4" s="564"/>
      <c r="N4" s="564"/>
    </row>
    <row r="5" spans="1:14" ht="15.95" customHeight="1">
      <c r="A5" s="536" t="s">
        <v>12</v>
      </c>
      <c r="B5" s="536" t="s">
        <v>13</v>
      </c>
      <c r="C5" s="572"/>
      <c r="D5" s="564"/>
      <c r="E5" s="535" t="s">
        <v>23</v>
      </c>
      <c r="F5" s="535" t="s">
        <v>24</v>
      </c>
      <c r="G5" s="535" t="s">
        <v>25</v>
      </c>
      <c r="H5" s="535" t="s">
        <v>23</v>
      </c>
      <c r="I5" s="535" t="s">
        <v>24</v>
      </c>
      <c r="J5" s="535" t="s">
        <v>25</v>
      </c>
      <c r="K5" s="566"/>
      <c r="L5" s="535" t="s">
        <v>23</v>
      </c>
      <c r="M5" s="535" t="s">
        <v>24</v>
      </c>
      <c r="N5" s="535" t="s">
        <v>25</v>
      </c>
    </row>
    <row r="6" spans="1:14" ht="15.95" customHeight="1">
      <c r="A6" s="537"/>
      <c r="B6" s="537"/>
      <c r="C6" s="537"/>
      <c r="D6" s="537"/>
      <c r="E6" s="538"/>
      <c r="F6" s="539"/>
      <c r="G6" s="538"/>
      <c r="H6" s="538"/>
      <c r="I6" s="539"/>
      <c r="J6" s="538"/>
      <c r="K6" s="537"/>
      <c r="L6" s="538"/>
      <c r="M6" s="539"/>
      <c r="N6" s="538"/>
    </row>
    <row r="7" spans="1:14" ht="15.95" customHeight="1">
      <c r="A7" s="537"/>
      <c r="B7" s="537"/>
      <c r="C7" s="537"/>
      <c r="D7" s="537"/>
      <c r="E7" s="538"/>
      <c r="F7" s="539"/>
      <c r="G7" s="538"/>
      <c r="H7" s="538"/>
      <c r="I7" s="539"/>
      <c r="J7" s="538"/>
      <c r="K7" s="537"/>
      <c r="L7" s="538"/>
      <c r="M7" s="539"/>
      <c r="N7" s="538"/>
    </row>
    <row r="8" spans="1:14" ht="15.95" customHeight="1">
      <c r="A8" s="537"/>
      <c r="B8" s="537"/>
      <c r="C8" s="537"/>
      <c r="D8" s="537"/>
      <c r="E8" s="538"/>
      <c r="F8" s="539"/>
      <c r="G8" s="538"/>
      <c r="H8" s="538"/>
      <c r="I8" s="539"/>
      <c r="J8" s="538"/>
      <c r="K8" s="537"/>
      <c r="L8" s="538"/>
      <c r="M8" s="539"/>
      <c r="N8" s="538"/>
    </row>
    <row r="9" spans="1:14" ht="15.95" customHeight="1">
      <c r="A9" s="537"/>
      <c r="B9" s="537"/>
      <c r="C9" s="537"/>
      <c r="D9" s="537"/>
      <c r="E9" s="538"/>
      <c r="F9" s="539"/>
      <c r="G9" s="538"/>
      <c r="H9" s="538"/>
      <c r="I9" s="539"/>
      <c r="J9" s="538"/>
      <c r="K9" s="537"/>
      <c r="L9" s="538"/>
      <c r="M9" s="539"/>
      <c r="N9" s="538"/>
    </row>
    <row r="10" spans="1:14" ht="15.95" customHeight="1">
      <c r="A10" s="537"/>
      <c r="B10" s="537"/>
      <c r="C10" s="537"/>
      <c r="D10" s="537"/>
      <c r="E10" s="538"/>
      <c r="F10" s="539"/>
      <c r="G10" s="538"/>
      <c r="H10" s="538"/>
      <c r="I10" s="539"/>
      <c r="J10" s="538"/>
      <c r="K10" s="537"/>
      <c r="L10" s="538"/>
      <c r="M10" s="539"/>
      <c r="N10" s="538"/>
    </row>
    <row r="11" spans="1:14" ht="15.95" customHeight="1">
      <c r="A11" s="537"/>
      <c r="B11" s="537"/>
      <c r="C11" s="537"/>
      <c r="D11" s="537"/>
      <c r="E11" s="538"/>
      <c r="F11" s="539"/>
      <c r="G11" s="538"/>
      <c r="H11" s="538"/>
      <c r="I11" s="539"/>
      <c r="J11" s="538"/>
      <c r="K11" s="537"/>
      <c r="L11" s="538"/>
      <c r="M11" s="539"/>
      <c r="N11" s="538"/>
    </row>
    <row r="12" spans="1:14" ht="15.95" customHeight="1">
      <c r="A12" s="537"/>
      <c r="B12" s="537"/>
      <c r="C12" s="537"/>
      <c r="D12" s="537"/>
      <c r="E12" s="538"/>
      <c r="F12" s="539"/>
      <c r="G12" s="538"/>
      <c r="H12" s="538"/>
      <c r="I12" s="539"/>
      <c r="J12" s="538"/>
      <c r="K12" s="537"/>
      <c r="L12" s="538"/>
      <c r="M12" s="539"/>
      <c r="N12" s="538"/>
    </row>
    <row r="13" spans="1:14" ht="15.95" customHeight="1">
      <c r="A13" s="537"/>
      <c r="B13" s="537"/>
      <c r="C13" s="537"/>
      <c r="D13" s="540"/>
      <c r="E13" s="538"/>
      <c r="F13" s="539"/>
      <c r="G13" s="538"/>
      <c r="H13" s="538"/>
      <c r="I13" s="539"/>
      <c r="J13" s="538"/>
      <c r="K13" s="537"/>
      <c r="L13" s="538"/>
      <c r="M13" s="539"/>
      <c r="N13" s="538"/>
    </row>
    <row r="14" spans="1:14" ht="15.95" customHeight="1">
      <c r="A14" s="537"/>
      <c r="B14" s="537"/>
      <c r="C14" s="537"/>
      <c r="D14" s="537"/>
      <c r="E14" s="538"/>
      <c r="F14" s="539"/>
      <c r="G14" s="538"/>
      <c r="H14" s="538"/>
      <c r="I14" s="539"/>
      <c r="J14" s="538"/>
      <c r="K14" s="537"/>
      <c r="L14" s="538"/>
      <c r="M14" s="539"/>
      <c r="N14" s="538"/>
    </row>
    <row r="15" spans="1:14" ht="15.95" customHeight="1">
      <c r="A15" s="537"/>
      <c r="B15" s="537"/>
      <c r="C15" s="537"/>
      <c r="D15" s="537"/>
      <c r="E15" s="538"/>
      <c r="F15" s="539"/>
      <c r="G15" s="538"/>
      <c r="H15" s="538"/>
      <c r="I15" s="539"/>
      <c r="J15" s="538"/>
      <c r="K15" s="537"/>
      <c r="L15" s="538"/>
      <c r="M15" s="539"/>
      <c r="N15" s="538"/>
    </row>
    <row r="16" spans="1:14" ht="15.95" customHeight="1">
      <c r="A16" s="537"/>
      <c r="B16" s="537"/>
      <c r="C16" s="537"/>
      <c r="D16" s="537"/>
      <c r="E16" s="538"/>
      <c r="F16" s="539"/>
      <c r="G16" s="538"/>
      <c r="H16" s="538"/>
      <c r="I16" s="539"/>
      <c r="J16" s="538"/>
      <c r="K16" s="537"/>
      <c r="L16" s="538"/>
      <c r="M16" s="539"/>
      <c r="N16" s="538"/>
    </row>
    <row r="17" spans="1:14" ht="15.95" customHeight="1">
      <c r="A17" s="537"/>
      <c r="B17" s="537"/>
      <c r="C17" s="537"/>
      <c r="D17" s="537"/>
      <c r="E17" s="538"/>
      <c r="F17" s="539"/>
      <c r="G17" s="538"/>
      <c r="H17" s="538"/>
      <c r="I17" s="539"/>
      <c r="J17" s="538"/>
      <c r="K17" s="537"/>
      <c r="L17" s="538"/>
      <c r="M17" s="539"/>
      <c r="N17" s="538"/>
    </row>
    <row r="18" spans="1:14" ht="15.95" customHeight="1">
      <c r="A18" s="537"/>
      <c r="B18" s="537"/>
      <c r="C18" s="537"/>
      <c r="D18" s="537"/>
      <c r="E18" s="538"/>
      <c r="F18" s="539"/>
      <c r="G18" s="538"/>
      <c r="H18" s="538"/>
      <c r="I18" s="539"/>
      <c r="J18" s="538"/>
      <c r="K18" s="537"/>
      <c r="L18" s="538"/>
      <c r="M18" s="539"/>
      <c r="N18" s="538"/>
    </row>
    <row r="19" spans="1:14" ht="15.95" customHeight="1">
      <c r="A19" s="537"/>
      <c r="B19" s="537"/>
      <c r="C19" s="537"/>
      <c r="D19" s="537"/>
      <c r="E19" s="538"/>
      <c r="F19" s="539"/>
      <c r="G19" s="538"/>
      <c r="H19" s="538"/>
      <c r="I19" s="539"/>
      <c r="J19" s="538"/>
      <c r="K19" s="537"/>
      <c r="L19" s="538"/>
      <c r="M19" s="539"/>
      <c r="N19" s="538"/>
    </row>
    <row r="20" spans="1:14" ht="15.95" customHeight="1">
      <c r="A20" s="537"/>
      <c r="B20" s="537"/>
      <c r="C20" s="537"/>
      <c r="D20" s="537"/>
      <c r="E20" s="538"/>
      <c r="F20" s="539"/>
      <c r="G20" s="538"/>
      <c r="H20" s="538"/>
      <c r="I20" s="539"/>
      <c r="J20" s="538"/>
      <c r="K20" s="537"/>
      <c r="L20" s="538"/>
      <c r="M20" s="539"/>
      <c r="N20" s="538"/>
    </row>
    <row r="21" spans="1:14" ht="15.95" customHeight="1">
      <c r="A21" s="537"/>
      <c r="B21" s="537"/>
      <c r="C21" s="537"/>
      <c r="D21" s="537"/>
      <c r="E21" s="538"/>
      <c r="F21" s="539"/>
      <c r="G21" s="538"/>
      <c r="H21" s="538"/>
      <c r="I21" s="539"/>
      <c r="J21" s="538"/>
      <c r="K21" s="537"/>
      <c r="L21" s="538"/>
      <c r="M21" s="539"/>
      <c r="N21" s="538"/>
    </row>
    <row r="22" spans="1:14" ht="15.95" customHeight="1">
      <c r="A22" s="537"/>
      <c r="B22" s="537"/>
      <c r="C22" s="537"/>
      <c r="D22" s="537"/>
      <c r="E22" s="538"/>
      <c r="F22" s="539"/>
      <c r="G22" s="538"/>
      <c r="H22" s="538"/>
      <c r="I22" s="539"/>
      <c r="J22" s="538"/>
      <c r="K22" s="537"/>
      <c r="L22" s="538"/>
      <c r="M22" s="539"/>
      <c r="N22" s="538"/>
    </row>
    <row r="23" spans="1:14" ht="15.95" customHeight="1">
      <c r="A23" s="537"/>
      <c r="B23" s="537"/>
      <c r="C23" s="537"/>
      <c r="D23" s="537"/>
      <c r="E23" s="538"/>
      <c r="F23" s="539"/>
      <c r="G23" s="538"/>
      <c r="H23" s="538"/>
      <c r="I23" s="539"/>
      <c r="J23" s="538"/>
      <c r="K23" s="537"/>
      <c r="L23" s="538"/>
      <c r="M23" s="539"/>
      <c r="N23" s="538"/>
    </row>
    <row r="24" spans="1:14" ht="15.95" customHeight="1">
      <c r="A24" s="537"/>
      <c r="B24" s="537"/>
      <c r="C24" s="537"/>
      <c r="D24" s="537"/>
      <c r="E24" s="538"/>
      <c r="F24" s="539"/>
      <c r="G24" s="538"/>
      <c r="H24" s="538"/>
      <c r="I24" s="539"/>
      <c r="J24" s="538"/>
      <c r="K24" s="537"/>
      <c r="L24" s="538"/>
      <c r="M24" s="539"/>
      <c r="N24" s="538"/>
    </row>
    <row r="25" spans="1:14" ht="15.95" customHeight="1">
      <c r="A25" s="537"/>
      <c r="B25" s="537"/>
      <c r="C25" s="537"/>
      <c r="D25" s="537"/>
      <c r="E25" s="538"/>
      <c r="F25" s="539"/>
      <c r="G25" s="538"/>
      <c r="H25" s="538"/>
      <c r="I25" s="539"/>
      <c r="J25" s="538"/>
      <c r="K25" s="537"/>
      <c r="L25" s="538"/>
      <c r="M25" s="539"/>
      <c r="N25" s="538"/>
    </row>
    <row r="26" spans="1:14" ht="15.95" customHeight="1">
      <c r="A26" s="537"/>
      <c r="B26" s="537"/>
      <c r="C26" s="537"/>
      <c r="D26" s="537"/>
      <c r="E26" s="538"/>
      <c r="F26" s="539"/>
      <c r="G26" s="538"/>
      <c r="H26" s="538"/>
      <c r="I26" s="539"/>
      <c r="J26" s="538"/>
      <c r="K26" s="537"/>
      <c r="L26" s="538"/>
      <c r="M26" s="539"/>
      <c r="N26" s="538"/>
    </row>
    <row r="27" spans="1:14" ht="15.95" customHeight="1">
      <c r="A27" s="537"/>
      <c r="B27" s="537"/>
      <c r="C27" s="537"/>
      <c r="D27" s="537"/>
      <c r="E27" s="538"/>
      <c r="F27" s="539"/>
      <c r="G27" s="538"/>
      <c r="H27" s="538"/>
      <c r="I27" s="539"/>
      <c r="J27" s="538"/>
      <c r="K27" s="537"/>
      <c r="L27" s="538"/>
      <c r="M27" s="539"/>
      <c r="N27" s="538"/>
    </row>
    <row r="28" spans="1:14" ht="15.95" customHeight="1">
      <c r="A28" s="537"/>
      <c r="B28" s="537"/>
      <c r="C28" s="537"/>
      <c r="D28" s="537"/>
      <c r="E28" s="538"/>
      <c r="F28" s="539"/>
      <c r="G28" s="538"/>
      <c r="H28" s="538"/>
      <c r="I28" s="539"/>
      <c r="J28" s="538"/>
      <c r="K28" s="537"/>
      <c r="L28" s="538"/>
      <c r="M28" s="539"/>
      <c r="N28" s="538"/>
    </row>
    <row r="29" spans="1:14" ht="15.95" customHeight="1">
      <c r="A29" s="537"/>
      <c r="B29" s="537"/>
      <c r="C29" s="537"/>
      <c r="D29" s="537"/>
      <c r="E29" s="538"/>
      <c r="F29" s="539"/>
      <c r="G29" s="538"/>
      <c r="H29" s="538"/>
      <c r="I29" s="539"/>
      <c r="J29" s="538"/>
      <c r="K29" s="537"/>
      <c r="L29" s="538"/>
      <c r="M29" s="539"/>
      <c r="N29" s="538"/>
    </row>
    <row r="30" spans="1:14" ht="15.95" customHeight="1">
      <c r="A30" s="537"/>
      <c r="B30" s="537"/>
      <c r="C30" s="537"/>
      <c r="D30" s="537"/>
      <c r="E30" s="538"/>
      <c r="F30" s="539"/>
      <c r="G30" s="538"/>
      <c r="H30" s="538"/>
      <c r="I30" s="539"/>
      <c r="J30" s="538"/>
      <c r="K30" s="537"/>
      <c r="L30" s="538"/>
      <c r="M30" s="539"/>
      <c r="N30" s="538"/>
    </row>
    <row r="31" spans="1:14" ht="15.95" customHeight="1">
      <c r="A31" s="534" t="s">
        <v>26</v>
      </c>
      <c r="B31" s="541"/>
      <c r="C31" s="541"/>
      <c r="D31" s="541"/>
      <c r="G31" s="542"/>
      <c r="H31" s="543"/>
      <c r="J31" s="544"/>
      <c r="K31" s="544"/>
      <c r="M31" s="544"/>
      <c r="N31" s="544" t="s">
        <v>27</v>
      </c>
    </row>
    <row r="32" spans="1:14" ht="15.95" customHeight="1"/>
    <row r="33" ht="15.95" customHeight="1"/>
    <row r="34" ht="15.95" customHeight="1"/>
  </sheetData>
  <mergeCells count="9">
    <mergeCell ref="A1:N1"/>
    <mergeCell ref="A2:N2"/>
    <mergeCell ref="A4:B4"/>
    <mergeCell ref="E4:G4"/>
    <mergeCell ref="H4:J4"/>
    <mergeCell ref="L4:N4"/>
    <mergeCell ref="C4:C5"/>
    <mergeCell ref="D4:D5"/>
    <mergeCell ref="K4:K5"/>
  </mergeCells>
  <phoneticPr fontId="76" type="noConversion"/>
  <printOptions horizontalCentered="1"/>
  <pageMargins left="0.30902777777777801" right="0.2" top="0.38888888888888901" bottom="0.38888888888888901" header="0.15902777777777799" footer="0.2"/>
  <pageSetup paperSize="9" orientation="landscape" verticalDpi="18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3">
    <pageSetUpPr fitToPage="1"/>
  </sheetPr>
  <dimension ref="A1:U39"/>
  <sheetViews>
    <sheetView showGridLines="0" showZeros="0" workbookViewId="0">
      <selection activeCell="M9" sqref="M9"/>
    </sheetView>
  </sheetViews>
  <sheetFormatPr defaultColWidth="9" defaultRowHeight="14.25"/>
  <cols>
    <col min="1" max="1" width="17.875" customWidth="1"/>
    <col min="2" max="2" width="9.25" customWidth="1"/>
    <col min="3" max="3" width="24.375" customWidth="1"/>
    <col min="4" max="4" width="12.625" customWidth="1"/>
    <col min="5" max="5" width="20.25" customWidth="1"/>
    <col min="6" max="6" width="2.875" customWidth="1"/>
    <col min="7" max="7" width="13.125" customWidth="1"/>
    <col min="8" max="8" width="12.875" customWidth="1"/>
    <col min="9" max="9" width="9" customWidth="1"/>
    <col min="10" max="10" width="10.25" customWidth="1"/>
    <col min="11" max="21" width="9" customWidth="1"/>
  </cols>
  <sheetData>
    <row r="1" spans="1:21" ht="31.5" customHeight="1">
      <c r="A1" s="573" t="s">
        <v>28</v>
      </c>
      <c r="B1" s="574"/>
      <c r="C1" s="574"/>
      <c r="D1" s="574"/>
      <c r="E1" s="574"/>
      <c r="F1" s="574"/>
      <c r="G1" s="574"/>
      <c r="H1" s="574"/>
      <c r="I1" s="237"/>
      <c r="J1" s="237"/>
      <c r="K1" s="237"/>
      <c r="L1" s="237"/>
      <c r="M1" s="237"/>
      <c r="N1" s="237"/>
      <c r="O1" s="237"/>
      <c r="P1" s="237"/>
      <c r="Q1" s="237"/>
      <c r="R1" s="237"/>
      <c r="S1" s="237"/>
      <c r="T1" s="237"/>
      <c r="U1" s="237"/>
    </row>
    <row r="2" spans="1:21" ht="17.100000000000001" customHeight="1">
      <c r="A2" s="238"/>
      <c r="B2" s="575"/>
      <c r="C2" s="575"/>
      <c r="D2" s="575"/>
      <c r="E2" s="575"/>
      <c r="F2" s="575"/>
      <c r="G2" s="575"/>
      <c r="H2" s="239" t="s">
        <v>29</v>
      </c>
      <c r="I2" s="237"/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</row>
    <row r="3" spans="1:21" ht="17.100000000000001" customHeight="1">
      <c r="A3" s="576" t="s">
        <v>30</v>
      </c>
      <c r="B3" s="576"/>
      <c r="C3" s="576"/>
      <c r="D3" s="576"/>
      <c r="E3" s="576"/>
      <c r="F3" s="576"/>
      <c r="G3" s="576"/>
      <c r="H3" s="240" t="s">
        <v>4</v>
      </c>
      <c r="I3" s="237"/>
      <c r="J3" s="237"/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</row>
    <row r="4" spans="1:21" ht="27" customHeight="1">
      <c r="A4" s="518" t="s">
        <v>31</v>
      </c>
      <c r="B4" s="519" t="s">
        <v>32</v>
      </c>
      <c r="C4" s="519" t="s">
        <v>33</v>
      </c>
      <c r="D4" s="519" t="s">
        <v>34</v>
      </c>
      <c r="E4" s="520" t="s">
        <v>35</v>
      </c>
      <c r="F4" s="519" t="s">
        <v>32</v>
      </c>
      <c r="G4" s="519" t="s">
        <v>33</v>
      </c>
      <c r="H4" s="521" t="s">
        <v>34</v>
      </c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</row>
    <row r="5" spans="1:21" ht="17.100000000000001" customHeight="1">
      <c r="A5" s="522" t="s">
        <v>36</v>
      </c>
      <c r="B5" s="523"/>
      <c r="C5" s="524"/>
      <c r="D5" s="525"/>
      <c r="E5" s="526" t="s">
        <v>37</v>
      </c>
      <c r="F5" s="526"/>
      <c r="G5" s="524"/>
      <c r="H5" s="524"/>
      <c r="I5" s="237"/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</row>
    <row r="6" spans="1:21" ht="17.100000000000001" customHeight="1">
      <c r="A6" s="522" t="s">
        <v>38</v>
      </c>
      <c r="B6" s="523">
        <v>1</v>
      </c>
      <c r="C6" s="527" t="s">
        <v>39</v>
      </c>
      <c r="D6" s="527" t="s">
        <v>40</v>
      </c>
      <c r="E6" s="526" t="s">
        <v>41</v>
      </c>
      <c r="F6" s="523">
        <v>36</v>
      </c>
      <c r="G6" s="527" t="s">
        <v>42</v>
      </c>
      <c r="H6" s="527" t="s">
        <v>43</v>
      </c>
      <c r="I6" s="237"/>
      <c r="J6" s="237"/>
      <c r="K6" s="237"/>
      <c r="L6" s="237"/>
      <c r="M6" s="237"/>
      <c r="N6" s="237"/>
      <c r="O6" s="237"/>
      <c r="P6" s="237"/>
      <c r="Q6" s="237"/>
      <c r="R6" s="237"/>
      <c r="S6" s="237"/>
      <c r="T6" s="237"/>
      <c r="U6" s="237"/>
    </row>
    <row r="7" spans="1:21" ht="17.100000000000001" customHeight="1">
      <c r="A7" s="522" t="s">
        <v>44</v>
      </c>
      <c r="B7" s="523">
        <v>2</v>
      </c>
      <c r="C7" s="527" t="s">
        <v>45</v>
      </c>
      <c r="D7" s="527" t="s">
        <v>46</v>
      </c>
      <c r="E7" s="526" t="s">
        <v>47</v>
      </c>
      <c r="F7" s="523">
        <v>37</v>
      </c>
      <c r="G7" s="527" t="s">
        <v>48</v>
      </c>
      <c r="H7" s="527" t="s">
        <v>49</v>
      </c>
      <c r="I7" s="237"/>
      <c r="J7" s="237"/>
      <c r="K7" s="237"/>
      <c r="L7" s="237"/>
      <c r="M7" s="237"/>
      <c r="N7" s="237"/>
      <c r="O7" s="237"/>
      <c r="P7" s="237"/>
      <c r="Q7" s="237"/>
      <c r="R7" s="237"/>
      <c r="S7" s="237"/>
      <c r="T7" s="237"/>
      <c r="U7" s="237"/>
    </row>
    <row r="8" spans="1:21" ht="17.100000000000001" customHeight="1">
      <c r="A8" s="522" t="s">
        <v>50</v>
      </c>
      <c r="B8" s="523">
        <v>3</v>
      </c>
      <c r="C8" s="527" t="s">
        <v>51</v>
      </c>
      <c r="D8" s="527" t="s">
        <v>52</v>
      </c>
      <c r="E8" s="526" t="s">
        <v>53</v>
      </c>
      <c r="F8" s="523">
        <v>38</v>
      </c>
      <c r="G8" s="527" t="s">
        <v>54</v>
      </c>
      <c r="H8" s="527" t="s">
        <v>55</v>
      </c>
      <c r="I8" s="237"/>
      <c r="J8" s="237"/>
      <c r="K8" s="237"/>
      <c r="L8" s="237"/>
      <c r="M8" s="237"/>
      <c r="N8" s="237"/>
      <c r="O8" s="237"/>
      <c r="P8" s="237"/>
      <c r="Q8" s="237"/>
      <c r="R8" s="237"/>
      <c r="S8" s="237"/>
      <c r="T8" s="237"/>
      <c r="U8" s="237"/>
    </row>
    <row r="9" spans="1:21" ht="17.100000000000001" customHeight="1">
      <c r="A9" s="522" t="s">
        <v>56</v>
      </c>
      <c r="B9" s="523">
        <v>4</v>
      </c>
      <c r="C9" s="527" t="s">
        <v>57</v>
      </c>
      <c r="D9" s="527" t="s">
        <v>58</v>
      </c>
      <c r="E9" s="526" t="s">
        <v>59</v>
      </c>
      <c r="F9" s="523">
        <v>39</v>
      </c>
      <c r="G9" s="527" t="s">
        <v>60</v>
      </c>
      <c r="H9" s="527" t="s">
        <v>61</v>
      </c>
      <c r="I9" s="237"/>
      <c r="J9" s="237"/>
      <c r="K9" s="237"/>
      <c r="L9" s="237"/>
      <c r="M9" s="237"/>
      <c r="N9" s="237"/>
      <c r="O9" s="237"/>
      <c r="P9" s="237"/>
      <c r="Q9" s="237"/>
      <c r="R9" s="237"/>
      <c r="S9" s="237"/>
      <c r="T9" s="237"/>
      <c r="U9" s="237"/>
    </row>
    <row r="10" spans="1:21" ht="17.100000000000001" customHeight="1">
      <c r="A10" s="522" t="s">
        <v>62</v>
      </c>
      <c r="B10" s="523">
        <v>5</v>
      </c>
      <c r="C10" s="527" t="s">
        <v>63</v>
      </c>
      <c r="D10" s="527" t="s">
        <v>64</v>
      </c>
      <c r="E10" s="526" t="s">
        <v>65</v>
      </c>
      <c r="F10" s="523">
        <v>40</v>
      </c>
      <c r="G10" s="527" t="s">
        <v>66</v>
      </c>
      <c r="H10" s="527" t="s">
        <v>67</v>
      </c>
      <c r="I10" s="237"/>
      <c r="J10" s="531" t="s">
        <v>68</v>
      </c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</row>
    <row r="11" spans="1:21" ht="17.100000000000001" customHeight="1">
      <c r="A11" s="522" t="s">
        <v>69</v>
      </c>
      <c r="B11" s="523">
        <v>6</v>
      </c>
      <c r="C11" s="527" t="s">
        <v>70</v>
      </c>
      <c r="D11" s="527" t="s">
        <v>71</v>
      </c>
      <c r="E11" s="526" t="s">
        <v>72</v>
      </c>
      <c r="F11" s="523">
        <v>41</v>
      </c>
      <c r="G11" s="527" t="s">
        <v>73</v>
      </c>
      <c r="H11" s="527" t="s">
        <v>74</v>
      </c>
      <c r="I11" s="237"/>
      <c r="J11" s="237"/>
      <c r="K11" s="237"/>
      <c r="L11" s="237"/>
      <c r="M11" s="237"/>
      <c r="N11" s="237"/>
      <c r="O11" s="237"/>
      <c r="P11" s="237"/>
      <c r="Q11" s="237"/>
      <c r="R11" s="237"/>
      <c r="S11" s="237"/>
      <c r="T11" s="237"/>
      <c r="U11" s="237"/>
    </row>
    <row r="12" spans="1:21" ht="17.100000000000001" customHeight="1">
      <c r="A12" s="522" t="s">
        <v>75</v>
      </c>
      <c r="B12" s="523">
        <v>7</v>
      </c>
      <c r="C12" s="527" t="s">
        <v>76</v>
      </c>
      <c r="D12" s="527" t="s">
        <v>77</v>
      </c>
      <c r="E12" s="526" t="s">
        <v>78</v>
      </c>
      <c r="F12" s="523">
        <v>42</v>
      </c>
      <c r="G12" s="527" t="s">
        <v>79</v>
      </c>
      <c r="H12" s="527" t="s">
        <v>80</v>
      </c>
      <c r="I12" s="237"/>
      <c r="J12" s="237"/>
      <c r="K12" s="237"/>
      <c r="L12" s="237"/>
      <c r="M12" s="237"/>
      <c r="N12" s="237"/>
      <c r="O12" s="237"/>
      <c r="P12" s="237"/>
      <c r="Q12" s="237"/>
      <c r="R12" s="237"/>
      <c r="S12" s="237"/>
      <c r="T12" s="237"/>
      <c r="U12" s="237"/>
    </row>
    <row r="13" spans="1:21" ht="17.100000000000001" customHeight="1">
      <c r="A13" s="522" t="s">
        <v>81</v>
      </c>
      <c r="B13" s="523">
        <v>8</v>
      </c>
      <c r="C13" s="527" t="s">
        <v>82</v>
      </c>
      <c r="D13" s="527" t="s">
        <v>83</v>
      </c>
      <c r="E13" s="526" t="s">
        <v>84</v>
      </c>
      <c r="F13" s="523">
        <v>43</v>
      </c>
      <c r="G13" s="527" t="s">
        <v>85</v>
      </c>
      <c r="H13" s="527" t="s">
        <v>86</v>
      </c>
      <c r="I13" s="237"/>
      <c r="J13" s="237"/>
      <c r="K13" s="237"/>
      <c r="L13" s="237"/>
      <c r="M13" s="237"/>
      <c r="N13" s="237"/>
      <c r="O13" s="237"/>
      <c r="P13" s="237"/>
      <c r="Q13" s="237"/>
      <c r="R13" s="237"/>
      <c r="S13" s="237"/>
      <c r="T13" s="237"/>
      <c r="U13" s="237"/>
    </row>
    <row r="14" spans="1:21" ht="17.100000000000001" customHeight="1">
      <c r="A14" s="522" t="s">
        <v>87</v>
      </c>
      <c r="B14" s="523">
        <v>9</v>
      </c>
      <c r="C14" s="527" t="s">
        <v>88</v>
      </c>
      <c r="D14" s="527" t="s">
        <v>89</v>
      </c>
      <c r="E14" s="526" t="s">
        <v>90</v>
      </c>
      <c r="F14" s="523">
        <v>44</v>
      </c>
      <c r="G14" s="527" t="s">
        <v>91</v>
      </c>
      <c r="H14" s="527" t="s">
        <v>92</v>
      </c>
      <c r="I14" s="237"/>
      <c r="J14" s="237"/>
      <c r="K14" s="237"/>
      <c r="L14" s="237"/>
      <c r="M14" s="237"/>
      <c r="N14" s="237"/>
      <c r="O14" s="237"/>
      <c r="P14" s="237"/>
      <c r="Q14" s="237"/>
      <c r="R14" s="237"/>
      <c r="S14" s="237"/>
      <c r="T14" s="237"/>
      <c r="U14" s="237"/>
    </row>
    <row r="15" spans="1:21" ht="17.100000000000001" customHeight="1">
      <c r="A15" s="522" t="s">
        <v>93</v>
      </c>
      <c r="B15" s="523">
        <v>10</v>
      </c>
      <c r="C15" s="527" t="s">
        <v>94</v>
      </c>
      <c r="D15" s="527" t="s">
        <v>95</v>
      </c>
      <c r="E15" s="526" t="s">
        <v>96</v>
      </c>
      <c r="F15" s="523">
        <v>45</v>
      </c>
      <c r="G15" s="527" t="s">
        <v>97</v>
      </c>
      <c r="H15" s="527" t="s">
        <v>98</v>
      </c>
      <c r="I15" s="237"/>
      <c r="J15" s="237"/>
      <c r="K15" s="237"/>
      <c r="L15" s="237"/>
      <c r="M15" s="237"/>
      <c r="N15" s="237"/>
      <c r="O15" s="237"/>
      <c r="P15" s="237"/>
      <c r="Q15" s="237"/>
      <c r="R15" s="237"/>
      <c r="S15" s="237"/>
      <c r="T15" s="237"/>
      <c r="U15" s="237"/>
    </row>
    <row r="16" spans="1:21" ht="17.100000000000001" customHeight="1">
      <c r="A16" s="522" t="s">
        <v>99</v>
      </c>
      <c r="B16" s="523">
        <v>11</v>
      </c>
      <c r="C16" s="527"/>
      <c r="D16" s="527"/>
      <c r="E16" s="526" t="s">
        <v>100</v>
      </c>
      <c r="F16" s="523">
        <v>46</v>
      </c>
      <c r="G16" s="527"/>
      <c r="H16" s="527"/>
      <c r="I16" s="237"/>
      <c r="J16" s="237"/>
      <c r="K16" s="237"/>
      <c r="L16" s="237"/>
      <c r="M16" s="237"/>
      <c r="N16" s="237"/>
      <c r="O16" s="237"/>
      <c r="P16" s="237"/>
      <c r="Q16" s="237"/>
      <c r="R16" s="237"/>
      <c r="S16" s="237"/>
      <c r="T16" s="237"/>
      <c r="U16" s="237"/>
    </row>
    <row r="17" spans="1:10" ht="17.100000000000001" customHeight="1">
      <c r="A17" s="522" t="s">
        <v>101</v>
      </c>
      <c r="B17" s="523">
        <v>12</v>
      </c>
      <c r="C17" s="527"/>
      <c r="D17" s="527"/>
      <c r="E17" s="526" t="s">
        <v>102</v>
      </c>
      <c r="F17" s="523">
        <v>47</v>
      </c>
      <c r="G17" s="527"/>
      <c r="H17" s="527"/>
      <c r="I17" s="237"/>
      <c r="J17" s="237"/>
    </row>
    <row r="18" spans="1:10" ht="17.100000000000001" customHeight="1">
      <c r="A18" s="522" t="s">
        <v>103</v>
      </c>
      <c r="B18" s="523">
        <v>13</v>
      </c>
      <c r="C18" s="527" t="s">
        <v>104</v>
      </c>
      <c r="D18" s="527" t="s">
        <v>105</v>
      </c>
      <c r="E18" s="526" t="s">
        <v>106</v>
      </c>
      <c r="F18" s="523">
        <v>48</v>
      </c>
      <c r="G18" s="527" t="s">
        <v>107</v>
      </c>
      <c r="H18" s="527" t="s">
        <v>108</v>
      </c>
      <c r="I18" s="237"/>
      <c r="J18" s="274"/>
    </row>
    <row r="19" spans="1:10" ht="17.100000000000001" customHeight="1">
      <c r="A19" s="522" t="s">
        <v>109</v>
      </c>
      <c r="B19" s="523">
        <v>14</v>
      </c>
      <c r="C19" s="527"/>
      <c r="D19" s="527"/>
      <c r="E19" s="526"/>
      <c r="F19" s="523">
        <v>49</v>
      </c>
      <c r="G19" s="527"/>
      <c r="H19" s="527"/>
      <c r="I19" s="237"/>
      <c r="J19" s="237"/>
    </row>
    <row r="20" spans="1:10" ht="17.100000000000001" customHeight="1">
      <c r="A20" s="522" t="s">
        <v>110</v>
      </c>
      <c r="B20" s="523">
        <v>15</v>
      </c>
      <c r="C20" s="528" t="s">
        <v>111</v>
      </c>
      <c r="D20" s="528" t="s">
        <v>112</v>
      </c>
      <c r="E20" s="526" t="s">
        <v>113</v>
      </c>
      <c r="F20" s="523">
        <v>50</v>
      </c>
      <c r="G20" s="528" t="s">
        <v>114</v>
      </c>
      <c r="H20" s="528" t="s">
        <v>115</v>
      </c>
      <c r="I20" s="237"/>
      <c r="J20" s="267"/>
    </row>
    <row r="21" spans="1:10" ht="17.100000000000001" customHeight="1">
      <c r="A21" s="522" t="s">
        <v>116</v>
      </c>
      <c r="B21" s="523"/>
      <c r="C21" s="528" t="s">
        <v>117</v>
      </c>
      <c r="D21" s="528" t="s">
        <v>118</v>
      </c>
      <c r="E21" s="526" t="s">
        <v>119</v>
      </c>
      <c r="F21" s="526"/>
      <c r="G21" s="528" t="s">
        <v>120</v>
      </c>
      <c r="H21" s="528" t="s">
        <v>121</v>
      </c>
      <c r="I21" s="237"/>
      <c r="J21" s="237"/>
    </row>
    <row r="22" spans="1:10" ht="17.100000000000001" customHeight="1">
      <c r="A22" s="522" t="s">
        <v>122</v>
      </c>
      <c r="B22" s="523">
        <v>16</v>
      </c>
      <c r="C22" s="527" t="s">
        <v>123</v>
      </c>
      <c r="D22" s="527" t="s">
        <v>124</v>
      </c>
      <c r="E22" s="526" t="s">
        <v>125</v>
      </c>
      <c r="F22" s="523">
        <v>51</v>
      </c>
      <c r="G22" s="527" t="s">
        <v>126</v>
      </c>
      <c r="H22" s="527" t="s">
        <v>127</v>
      </c>
      <c r="I22" s="237"/>
      <c r="J22" s="237"/>
    </row>
    <row r="23" spans="1:10" ht="17.100000000000001" customHeight="1">
      <c r="A23" s="522" t="s">
        <v>128</v>
      </c>
      <c r="B23" s="523">
        <v>17</v>
      </c>
      <c r="C23" s="527" t="s">
        <v>129</v>
      </c>
      <c r="D23" s="527" t="s">
        <v>130</v>
      </c>
      <c r="E23" s="526" t="s">
        <v>131</v>
      </c>
      <c r="F23" s="523">
        <v>52</v>
      </c>
      <c r="G23" s="527" t="s">
        <v>132</v>
      </c>
      <c r="H23" s="527" t="s">
        <v>133</v>
      </c>
      <c r="I23" s="237"/>
      <c r="J23" s="237"/>
    </row>
    <row r="24" spans="1:10" ht="17.100000000000001" customHeight="1">
      <c r="A24" s="522" t="s">
        <v>134</v>
      </c>
      <c r="B24" s="523">
        <v>18</v>
      </c>
      <c r="C24" s="528" t="s">
        <v>135</v>
      </c>
      <c r="D24" s="528" t="s">
        <v>136</v>
      </c>
      <c r="E24" s="526" t="s">
        <v>137</v>
      </c>
      <c r="F24" s="523">
        <v>53</v>
      </c>
      <c r="G24" s="528" t="s">
        <v>138</v>
      </c>
      <c r="H24" s="528" t="s">
        <v>139</v>
      </c>
      <c r="I24" s="237"/>
      <c r="J24" s="237"/>
    </row>
    <row r="25" spans="1:10" ht="17.100000000000001" customHeight="1">
      <c r="A25" s="522" t="s">
        <v>140</v>
      </c>
      <c r="B25" s="523"/>
      <c r="C25" s="528" t="s">
        <v>141</v>
      </c>
      <c r="D25" s="528" t="s">
        <v>142</v>
      </c>
      <c r="E25" s="526" t="s">
        <v>143</v>
      </c>
      <c r="F25" s="523">
        <v>54</v>
      </c>
      <c r="G25" s="528" t="s">
        <v>144</v>
      </c>
      <c r="H25" s="528" t="s">
        <v>145</v>
      </c>
      <c r="I25" s="237"/>
      <c r="J25" s="237"/>
    </row>
    <row r="26" spans="1:10" ht="17.100000000000001" customHeight="1">
      <c r="A26" s="522" t="s">
        <v>146</v>
      </c>
      <c r="B26" s="523">
        <v>19</v>
      </c>
      <c r="C26" s="527" t="s">
        <v>147</v>
      </c>
      <c r="D26" s="527" t="s">
        <v>148</v>
      </c>
      <c r="E26" s="526" t="s">
        <v>149</v>
      </c>
      <c r="F26" s="523">
        <v>55</v>
      </c>
      <c r="G26" s="527" t="s">
        <v>150</v>
      </c>
      <c r="H26" s="527" t="s">
        <v>151</v>
      </c>
      <c r="I26" s="237"/>
      <c r="J26" s="237"/>
    </row>
    <row r="27" spans="1:10" ht="17.100000000000001" customHeight="1">
      <c r="A27" s="522" t="s">
        <v>152</v>
      </c>
      <c r="B27" s="523">
        <v>20</v>
      </c>
      <c r="C27" s="527" t="s">
        <v>153</v>
      </c>
      <c r="D27" s="527" t="s">
        <v>154</v>
      </c>
      <c r="E27" s="526" t="s">
        <v>155</v>
      </c>
      <c r="F27" s="523">
        <v>56</v>
      </c>
      <c r="G27" s="527" t="s">
        <v>156</v>
      </c>
      <c r="H27" s="527" t="s">
        <v>157</v>
      </c>
      <c r="I27" s="237"/>
      <c r="J27" s="237"/>
    </row>
    <row r="28" spans="1:10" ht="17.100000000000001" customHeight="1">
      <c r="A28" s="522" t="s">
        <v>158</v>
      </c>
      <c r="B28" s="523">
        <v>21</v>
      </c>
      <c r="C28" s="528" t="s">
        <v>159</v>
      </c>
      <c r="D28" s="528" t="s">
        <v>160</v>
      </c>
      <c r="E28" s="526" t="s">
        <v>161</v>
      </c>
      <c r="F28" s="523">
        <v>57</v>
      </c>
      <c r="G28" s="528" t="s">
        <v>162</v>
      </c>
      <c r="H28" s="528" t="s">
        <v>163</v>
      </c>
      <c r="I28" s="237"/>
      <c r="J28" s="237"/>
    </row>
    <row r="29" spans="1:10" ht="17.100000000000001" customHeight="1">
      <c r="A29" s="522" t="s">
        <v>164</v>
      </c>
      <c r="B29" s="523">
        <v>22</v>
      </c>
      <c r="C29" s="527" t="s">
        <v>165</v>
      </c>
      <c r="D29" s="527" t="s">
        <v>166</v>
      </c>
      <c r="E29" s="526"/>
      <c r="F29" s="526"/>
      <c r="G29" s="527"/>
      <c r="H29" s="527"/>
      <c r="I29" s="237"/>
      <c r="J29" s="237"/>
    </row>
    <row r="30" spans="1:10" ht="17.100000000000001" customHeight="1">
      <c r="A30" s="522" t="s">
        <v>167</v>
      </c>
      <c r="B30" s="523">
        <v>23</v>
      </c>
      <c r="C30" s="528" t="s">
        <v>168</v>
      </c>
      <c r="D30" s="528" t="s">
        <v>169</v>
      </c>
      <c r="E30" s="526" t="s">
        <v>170</v>
      </c>
      <c r="F30" s="523">
        <v>58</v>
      </c>
      <c r="G30" s="528"/>
      <c r="H30" s="528"/>
      <c r="I30" s="237"/>
      <c r="J30" s="237"/>
    </row>
    <row r="31" spans="1:10" ht="17.100000000000001" customHeight="1">
      <c r="A31" s="522" t="s">
        <v>171</v>
      </c>
      <c r="B31" s="523">
        <v>24</v>
      </c>
      <c r="C31" s="527" t="s">
        <v>172</v>
      </c>
      <c r="D31" s="527" t="s">
        <v>173</v>
      </c>
      <c r="E31" s="526" t="s">
        <v>174</v>
      </c>
      <c r="F31" s="523">
        <v>59</v>
      </c>
      <c r="G31" s="527" t="s">
        <v>175</v>
      </c>
      <c r="H31" s="527" t="s">
        <v>176</v>
      </c>
      <c r="I31" s="237"/>
      <c r="J31" s="237"/>
    </row>
    <row r="32" spans="1:10" ht="17.100000000000001" customHeight="1">
      <c r="A32" s="522" t="s">
        <v>177</v>
      </c>
      <c r="B32" s="523">
        <v>25</v>
      </c>
      <c r="C32" s="527" t="s">
        <v>178</v>
      </c>
      <c r="D32" s="527" t="s">
        <v>179</v>
      </c>
      <c r="E32" s="526" t="s">
        <v>180</v>
      </c>
      <c r="F32" s="523">
        <v>60</v>
      </c>
      <c r="G32" s="527" t="s">
        <v>181</v>
      </c>
      <c r="H32" s="527" t="s">
        <v>182</v>
      </c>
      <c r="I32" s="237"/>
      <c r="J32" s="237"/>
    </row>
    <row r="33" spans="1:8" ht="17.100000000000001" customHeight="1">
      <c r="A33" s="522" t="s">
        <v>183</v>
      </c>
      <c r="B33" s="523">
        <v>26</v>
      </c>
      <c r="C33" s="527" t="s">
        <v>184</v>
      </c>
      <c r="D33" s="527" t="s">
        <v>185</v>
      </c>
      <c r="E33" s="526" t="s">
        <v>186</v>
      </c>
      <c r="F33" s="523">
        <v>61</v>
      </c>
      <c r="G33" s="527" t="s">
        <v>187</v>
      </c>
      <c r="H33" s="527" t="s">
        <v>188</v>
      </c>
    </row>
    <row r="34" spans="1:8" ht="17.100000000000001" customHeight="1">
      <c r="A34" s="522" t="s">
        <v>189</v>
      </c>
      <c r="B34" s="523">
        <v>27</v>
      </c>
      <c r="C34" s="527" t="s">
        <v>190</v>
      </c>
      <c r="D34" s="527" t="s">
        <v>191</v>
      </c>
      <c r="E34" s="526" t="s">
        <v>192</v>
      </c>
      <c r="F34" s="526"/>
      <c r="G34" s="527" t="s">
        <v>193</v>
      </c>
      <c r="H34" s="527" t="s">
        <v>194</v>
      </c>
    </row>
    <row r="35" spans="1:8" ht="17.100000000000001" customHeight="1">
      <c r="A35" s="522" t="s">
        <v>195</v>
      </c>
      <c r="B35" s="523">
        <v>28</v>
      </c>
      <c r="C35" s="527" t="s">
        <v>196</v>
      </c>
      <c r="D35" s="527" t="s">
        <v>197</v>
      </c>
      <c r="E35" s="526" t="s">
        <v>198</v>
      </c>
      <c r="F35" s="523">
        <v>62</v>
      </c>
      <c r="G35" s="527" t="s">
        <v>199</v>
      </c>
      <c r="H35" s="527" t="s">
        <v>200</v>
      </c>
    </row>
    <row r="36" spans="1:8" ht="17.100000000000001" customHeight="1">
      <c r="A36" s="522" t="s">
        <v>201</v>
      </c>
      <c r="B36" s="523">
        <v>29</v>
      </c>
      <c r="C36" s="528" t="s">
        <v>202</v>
      </c>
      <c r="D36" s="528" t="s">
        <v>203</v>
      </c>
      <c r="E36" s="526" t="s">
        <v>204</v>
      </c>
      <c r="F36" s="523">
        <v>63</v>
      </c>
      <c r="G36" s="528" t="s">
        <v>205</v>
      </c>
      <c r="H36" s="528" t="s">
        <v>206</v>
      </c>
    </row>
    <row r="37" spans="1:8" ht="17.100000000000001" customHeight="1">
      <c r="A37" s="522" t="s">
        <v>207</v>
      </c>
      <c r="B37" s="523"/>
      <c r="C37" s="528" t="s">
        <v>208</v>
      </c>
      <c r="D37" s="528" t="s">
        <v>209</v>
      </c>
      <c r="E37" s="526"/>
      <c r="F37" s="523">
        <v>64</v>
      </c>
      <c r="G37" s="528"/>
      <c r="H37" s="528"/>
    </row>
    <row r="38" spans="1:8" ht="17.100000000000001" customHeight="1">
      <c r="A38" s="522" t="s">
        <v>210</v>
      </c>
      <c r="B38" s="523">
        <v>30</v>
      </c>
      <c r="C38" s="529" t="s">
        <v>211</v>
      </c>
      <c r="D38" s="529" t="s">
        <v>212</v>
      </c>
      <c r="E38" s="526" t="s">
        <v>213</v>
      </c>
      <c r="F38" s="523">
        <v>65</v>
      </c>
      <c r="G38" s="529" t="s">
        <v>214</v>
      </c>
      <c r="H38" s="529" t="s">
        <v>215</v>
      </c>
    </row>
    <row r="39" spans="1:8" s="169" customFormat="1" ht="12" customHeight="1">
      <c r="A39" s="257"/>
      <c r="B39" s="258"/>
      <c r="C39" s="240"/>
      <c r="D39" s="240"/>
      <c r="E39" s="259"/>
      <c r="F39" s="530"/>
      <c r="G39" s="261"/>
      <c r="H39" s="259"/>
    </row>
  </sheetData>
  <mergeCells count="3">
    <mergeCell ref="A1:H1"/>
    <mergeCell ref="B2:G2"/>
    <mergeCell ref="A3:G3"/>
  </mergeCells>
  <phoneticPr fontId="76" type="noConversion"/>
  <printOptions horizontalCentered="1"/>
  <pageMargins left="0.2" right="0.15902777777777799" top="0.23888888888888901" bottom="0.40902777777777799" header="0.18888888888888899" footer="0.3"/>
  <pageSetup paperSize="9" scale="94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4">
    <pageSetUpPr fitToPage="1"/>
  </sheetPr>
  <dimension ref="A1:W94"/>
  <sheetViews>
    <sheetView showGridLines="0" workbookViewId="0">
      <selection activeCell="S83" sqref="S83"/>
    </sheetView>
  </sheetViews>
  <sheetFormatPr defaultRowHeight="10.5"/>
  <cols>
    <col min="1" max="1" width="39.875" style="491" customWidth="1"/>
    <col min="2" max="2" width="4.375" style="491" customWidth="1"/>
    <col min="3" max="3" width="17.5" style="491" customWidth="1"/>
    <col min="4" max="4" width="16.875" style="491" customWidth="1"/>
    <col min="5" max="5" width="9" style="491" customWidth="1"/>
    <col min="6" max="6" width="11.625" style="491" customWidth="1"/>
    <col min="7" max="14" width="9" style="491" customWidth="1"/>
    <col min="15" max="16384" width="9" style="491"/>
  </cols>
  <sheetData>
    <row r="1" spans="1:14" ht="48" customHeight="1">
      <c r="A1" s="577" t="s">
        <v>216</v>
      </c>
      <c r="B1" s="578"/>
      <c r="C1" s="578"/>
      <c r="D1" s="578"/>
      <c r="E1" s="493"/>
      <c r="F1" s="493"/>
      <c r="G1" s="493"/>
      <c r="H1" s="493"/>
      <c r="I1" s="493"/>
      <c r="J1" s="493"/>
      <c r="K1" s="493"/>
      <c r="L1" s="493"/>
      <c r="M1" s="493"/>
      <c r="N1" s="493"/>
    </row>
    <row r="2" spans="1:14" ht="21" customHeight="1">
      <c r="A2" s="494"/>
      <c r="B2" s="579"/>
      <c r="C2" s="579"/>
      <c r="D2" s="495" t="s">
        <v>217</v>
      </c>
      <c r="E2" s="493"/>
      <c r="F2" s="493"/>
      <c r="G2" s="493"/>
      <c r="H2" s="493"/>
      <c r="I2" s="493"/>
      <c r="J2" s="493"/>
      <c r="K2" s="493"/>
      <c r="L2" s="493"/>
      <c r="M2" s="493"/>
      <c r="N2" s="493"/>
    </row>
    <row r="3" spans="1:14" ht="20.100000000000001" customHeight="1">
      <c r="A3" s="580" t="s">
        <v>30</v>
      </c>
      <c r="B3" s="580"/>
      <c r="C3" s="580"/>
      <c r="D3" s="496" t="s">
        <v>4</v>
      </c>
      <c r="E3" s="497"/>
      <c r="F3" s="497"/>
      <c r="G3" s="493"/>
      <c r="H3" s="493"/>
      <c r="I3" s="493"/>
      <c r="J3" s="493"/>
      <c r="K3" s="493"/>
      <c r="L3" s="493"/>
      <c r="M3" s="493"/>
      <c r="N3" s="493"/>
    </row>
    <row r="4" spans="1:14" ht="20.100000000000001" customHeight="1">
      <c r="A4" s="498" t="s">
        <v>218</v>
      </c>
      <c r="B4" s="498" t="s">
        <v>32</v>
      </c>
      <c r="C4" s="498" t="s">
        <v>219</v>
      </c>
      <c r="D4" s="498" t="s">
        <v>220</v>
      </c>
      <c r="E4" s="499"/>
      <c r="F4" s="499"/>
      <c r="G4" s="499"/>
      <c r="H4" s="499"/>
      <c r="I4" s="499"/>
      <c r="J4" s="499"/>
      <c r="K4" s="499"/>
      <c r="L4" s="499"/>
      <c r="M4" s="499"/>
      <c r="N4" s="499"/>
    </row>
    <row r="5" spans="1:14" ht="20.100000000000001" customHeight="1">
      <c r="A5" s="500" t="s">
        <v>221</v>
      </c>
      <c r="B5" s="498">
        <v>1</v>
      </c>
      <c r="C5" s="501" t="s">
        <v>222</v>
      </c>
      <c r="D5" s="501" t="s">
        <v>223</v>
      </c>
      <c r="E5" s="493"/>
      <c r="F5" s="493"/>
      <c r="G5" s="493"/>
      <c r="H5" s="493"/>
      <c r="I5" s="493"/>
      <c r="J5" s="493"/>
      <c r="K5" s="493"/>
      <c r="L5" s="493"/>
      <c r="M5" s="493"/>
      <c r="N5" s="493"/>
    </row>
    <row r="6" spans="1:14" ht="20.100000000000001" customHeight="1">
      <c r="A6" s="500" t="s">
        <v>224</v>
      </c>
      <c r="B6" s="498">
        <v>2</v>
      </c>
      <c r="C6" s="501" t="s">
        <v>225</v>
      </c>
      <c r="D6" s="501" t="s">
        <v>226</v>
      </c>
      <c r="E6" s="493"/>
      <c r="F6" s="493"/>
      <c r="G6" s="493"/>
      <c r="H6" s="493"/>
      <c r="I6" s="493"/>
      <c r="J6" s="493"/>
      <c r="K6" s="493"/>
      <c r="L6" s="493"/>
      <c r="M6" s="493"/>
      <c r="N6" s="493"/>
    </row>
    <row r="7" spans="1:14" ht="20.100000000000001" customHeight="1">
      <c r="A7" s="500" t="s">
        <v>227</v>
      </c>
      <c r="B7" s="498">
        <v>3</v>
      </c>
      <c r="C7" s="501" t="s">
        <v>228</v>
      </c>
      <c r="D7" s="501" t="s">
        <v>229</v>
      </c>
      <c r="E7" s="493"/>
      <c r="F7" s="493"/>
      <c r="G7" s="493"/>
      <c r="H7" s="493"/>
      <c r="I7" s="493"/>
      <c r="J7" s="493"/>
      <c r="K7" s="493"/>
      <c r="L7" s="493"/>
      <c r="M7" s="493"/>
      <c r="N7" s="493"/>
    </row>
    <row r="8" spans="1:14" ht="20.100000000000001" customHeight="1">
      <c r="A8" s="500" t="s">
        <v>230</v>
      </c>
      <c r="B8" s="498">
        <v>4</v>
      </c>
      <c r="C8" s="502" t="s">
        <v>231</v>
      </c>
      <c r="D8" s="502" t="s">
        <v>232</v>
      </c>
      <c r="E8" s="503"/>
      <c r="F8" s="493"/>
      <c r="G8" s="493"/>
      <c r="H8" s="493"/>
      <c r="I8" s="493"/>
      <c r="J8" s="493"/>
      <c r="K8" s="493"/>
      <c r="L8" s="493"/>
      <c r="M8" s="493"/>
      <c r="N8" s="493"/>
    </row>
    <row r="9" spans="1:14" ht="20.100000000000001" customHeight="1">
      <c r="A9" s="500" t="s">
        <v>233</v>
      </c>
      <c r="B9" s="498">
        <v>5</v>
      </c>
      <c r="C9" s="501" t="s">
        <v>234</v>
      </c>
      <c r="D9" s="501" t="s">
        <v>235</v>
      </c>
      <c r="E9" s="493"/>
      <c r="F9" s="493"/>
      <c r="G9" s="493"/>
      <c r="H9" s="493"/>
      <c r="I9" s="493"/>
      <c r="J9" s="493"/>
      <c r="K9" s="493"/>
      <c r="L9" s="493"/>
      <c r="M9" s="493"/>
      <c r="N9" s="493"/>
    </row>
    <row r="10" spans="1:14" ht="20.100000000000001" customHeight="1">
      <c r="A10" s="500" t="s">
        <v>236</v>
      </c>
      <c r="B10" s="498">
        <v>6</v>
      </c>
      <c r="C10" s="501" t="s">
        <v>237</v>
      </c>
      <c r="D10" s="501" t="s">
        <v>238</v>
      </c>
      <c r="E10" s="493"/>
      <c r="F10" s="493"/>
      <c r="G10" s="493"/>
      <c r="H10" s="493"/>
      <c r="I10" s="493"/>
      <c r="J10" s="493"/>
      <c r="K10" s="493"/>
      <c r="L10" s="493"/>
      <c r="M10" s="493"/>
      <c r="N10" s="493"/>
    </row>
    <row r="11" spans="1:14" ht="20.100000000000001" customHeight="1">
      <c r="A11" s="500" t="s">
        <v>239</v>
      </c>
      <c r="B11" s="498">
        <v>7</v>
      </c>
      <c r="C11" s="501" t="s">
        <v>240</v>
      </c>
      <c r="D11" s="501" t="s">
        <v>241</v>
      </c>
      <c r="E11" s="493"/>
      <c r="F11" s="493"/>
      <c r="G11" s="493"/>
      <c r="H11" s="493"/>
      <c r="I11" s="493"/>
      <c r="J11" s="493"/>
      <c r="K11" s="493"/>
      <c r="L11" s="493"/>
      <c r="M11" s="493"/>
      <c r="N11" s="493"/>
    </row>
    <row r="12" spans="1:14" ht="20.100000000000001" customHeight="1">
      <c r="A12" s="500" t="s">
        <v>242</v>
      </c>
      <c r="B12" s="498">
        <v>8</v>
      </c>
      <c r="C12" s="501" t="s">
        <v>243</v>
      </c>
      <c r="D12" s="501" t="s">
        <v>244</v>
      </c>
      <c r="E12" s="493"/>
      <c r="F12" s="493"/>
      <c r="G12" s="493"/>
      <c r="H12" s="493"/>
      <c r="I12" s="493"/>
      <c r="J12" s="493"/>
      <c r="K12" s="493"/>
      <c r="L12" s="493"/>
      <c r="M12" s="493"/>
      <c r="N12" s="493"/>
    </row>
    <row r="13" spans="1:14" ht="20.100000000000001" customHeight="1">
      <c r="A13" s="500" t="s">
        <v>245</v>
      </c>
      <c r="B13" s="498">
        <v>9</v>
      </c>
      <c r="C13" s="502" t="s">
        <v>246</v>
      </c>
      <c r="D13" s="502" t="s">
        <v>247</v>
      </c>
      <c r="E13" s="493"/>
      <c r="F13" s="493"/>
      <c r="G13" s="493"/>
      <c r="H13" s="493"/>
      <c r="I13" s="493"/>
      <c r="J13" s="493"/>
      <c r="K13" s="493"/>
      <c r="L13" s="493"/>
      <c r="M13" s="493"/>
      <c r="N13" s="493"/>
    </row>
    <row r="14" spans="1:14" ht="20.100000000000001" customHeight="1">
      <c r="A14" s="500" t="s">
        <v>248</v>
      </c>
      <c r="B14" s="498">
        <v>10</v>
      </c>
      <c r="C14" s="501"/>
      <c r="D14" s="501"/>
      <c r="E14" s="493"/>
      <c r="F14" s="493"/>
      <c r="G14" s="493"/>
      <c r="H14" s="493"/>
      <c r="I14" s="493"/>
      <c r="J14" s="493"/>
      <c r="K14" s="493"/>
      <c r="L14" s="493"/>
      <c r="M14" s="493"/>
      <c r="N14" s="493"/>
    </row>
    <row r="15" spans="1:14" ht="20.100000000000001" customHeight="1">
      <c r="A15" s="500" t="s">
        <v>249</v>
      </c>
      <c r="B15" s="498">
        <v>11</v>
      </c>
      <c r="C15" s="501" t="s">
        <v>250</v>
      </c>
      <c r="D15" s="501" t="s">
        <v>251</v>
      </c>
      <c r="E15" s="493"/>
      <c r="F15" s="493"/>
      <c r="G15" s="493"/>
      <c r="H15" s="493"/>
      <c r="I15" s="493"/>
      <c r="J15" s="493"/>
      <c r="K15" s="493"/>
      <c r="L15" s="493"/>
      <c r="M15" s="493"/>
      <c r="N15" s="493"/>
    </row>
    <row r="16" spans="1:14" ht="20.100000000000001" customHeight="1">
      <c r="A16" s="500" t="s">
        <v>252</v>
      </c>
      <c r="B16" s="498">
        <v>12</v>
      </c>
      <c r="C16" s="501" t="s">
        <v>253</v>
      </c>
      <c r="D16" s="501" t="s">
        <v>254</v>
      </c>
      <c r="E16" s="503"/>
      <c r="F16" s="503"/>
      <c r="G16" s="493"/>
      <c r="H16" s="493"/>
      <c r="I16" s="493"/>
      <c r="J16" s="493"/>
      <c r="K16" s="493"/>
      <c r="L16" s="493"/>
      <c r="M16" s="493"/>
      <c r="N16" s="493"/>
    </row>
    <row r="17" spans="1:14" ht="20.100000000000001" customHeight="1">
      <c r="A17" s="500" t="s">
        <v>255</v>
      </c>
      <c r="B17" s="498">
        <v>13</v>
      </c>
      <c r="C17" s="501" t="s">
        <v>256</v>
      </c>
      <c r="D17" s="501" t="s">
        <v>257</v>
      </c>
      <c r="E17" s="503"/>
      <c r="F17" s="503"/>
      <c r="G17" s="493"/>
      <c r="H17" s="493"/>
      <c r="I17" s="493"/>
      <c r="J17" s="493"/>
      <c r="K17" s="493"/>
      <c r="L17" s="493"/>
      <c r="M17" s="493"/>
      <c r="N17" s="493"/>
    </row>
    <row r="18" spans="1:14" ht="20.100000000000001" customHeight="1">
      <c r="A18" s="500" t="s">
        <v>258</v>
      </c>
      <c r="B18" s="498">
        <v>14</v>
      </c>
      <c r="C18" s="502"/>
      <c r="D18" s="502"/>
      <c r="E18" s="503"/>
      <c r="F18" s="504"/>
      <c r="G18" s="493"/>
      <c r="H18" s="493"/>
      <c r="I18" s="493"/>
      <c r="J18" s="493"/>
      <c r="K18" s="493"/>
      <c r="L18" s="493"/>
      <c r="M18" s="493"/>
      <c r="N18" s="493"/>
    </row>
    <row r="19" spans="1:14" ht="20.100000000000001" customHeight="1">
      <c r="A19" s="500" t="s">
        <v>259</v>
      </c>
      <c r="B19" s="498">
        <v>15</v>
      </c>
      <c r="C19" s="501" t="s">
        <v>260</v>
      </c>
      <c r="D19" s="501" t="s">
        <v>261</v>
      </c>
      <c r="E19" s="492"/>
      <c r="F19" s="503"/>
      <c r="G19" s="493"/>
      <c r="H19" s="493"/>
      <c r="I19" s="493"/>
      <c r="J19" s="493"/>
      <c r="K19" s="493"/>
      <c r="L19" s="493"/>
      <c r="M19" s="493"/>
      <c r="N19" s="493"/>
    </row>
    <row r="20" spans="1:14" ht="20.100000000000001" customHeight="1">
      <c r="A20" s="500" t="s">
        <v>262</v>
      </c>
      <c r="B20" s="498">
        <v>16</v>
      </c>
      <c r="C20" s="502" t="s">
        <v>263</v>
      </c>
      <c r="D20" s="502" t="s">
        <v>264</v>
      </c>
      <c r="E20" s="492"/>
      <c r="F20" s="503"/>
      <c r="G20" s="493"/>
      <c r="H20" s="493"/>
      <c r="I20" s="493"/>
      <c r="J20" s="493"/>
      <c r="K20" s="493"/>
      <c r="L20" s="493"/>
      <c r="M20" s="493"/>
      <c r="N20" s="493"/>
    </row>
    <row r="21" spans="1:14" ht="20.100000000000001" customHeight="1">
      <c r="A21" s="505" t="s">
        <v>265</v>
      </c>
      <c r="B21" s="498"/>
      <c r="C21" s="500" t="s">
        <v>266</v>
      </c>
      <c r="D21" s="500" t="s">
        <v>267</v>
      </c>
      <c r="E21" s="492"/>
      <c r="F21" s="503"/>
      <c r="G21" s="493"/>
      <c r="H21" s="493"/>
      <c r="I21" s="493"/>
      <c r="J21" s="493"/>
      <c r="K21" s="493"/>
      <c r="L21" s="493"/>
      <c r="M21" s="493"/>
      <c r="N21" s="493"/>
    </row>
    <row r="22" spans="1:14" ht="20.100000000000001" customHeight="1">
      <c r="A22" s="505" t="s">
        <v>268</v>
      </c>
      <c r="B22" s="498"/>
      <c r="C22" s="498"/>
      <c r="D22" s="498"/>
      <c r="E22" s="492"/>
      <c r="F22" s="503"/>
      <c r="G22" s="493"/>
      <c r="H22" s="493"/>
      <c r="I22" s="493"/>
      <c r="J22" s="493"/>
      <c r="K22" s="493"/>
      <c r="L22" s="493"/>
      <c r="M22" s="493"/>
      <c r="N22" s="493"/>
    </row>
    <row r="23" spans="1:14" ht="20.100000000000001" customHeight="1">
      <c r="A23" s="500" t="s">
        <v>269</v>
      </c>
      <c r="B23" s="498"/>
      <c r="C23" s="498"/>
      <c r="D23" s="498"/>
      <c r="E23" s="506"/>
      <c r="F23" s="499"/>
      <c r="G23" s="499"/>
      <c r="H23" s="499"/>
      <c r="I23" s="499"/>
      <c r="J23" s="499"/>
      <c r="K23" s="499"/>
      <c r="L23" s="499"/>
      <c r="M23" s="499"/>
      <c r="N23" s="499"/>
    </row>
    <row r="24" spans="1:14" ht="20.100000000000001" customHeight="1">
      <c r="A24" s="500" t="s">
        <v>270</v>
      </c>
      <c r="B24" s="500"/>
      <c r="C24" s="507"/>
      <c r="D24" s="507"/>
      <c r="E24" s="492"/>
      <c r="F24" s="503"/>
      <c r="G24" s="493"/>
      <c r="H24" s="493"/>
      <c r="I24" s="493"/>
      <c r="J24" s="493"/>
      <c r="K24" s="493"/>
      <c r="L24" s="493"/>
      <c r="M24" s="493"/>
      <c r="N24" s="493"/>
    </row>
    <row r="25" spans="1:14" ht="20.100000000000001" customHeight="1">
      <c r="A25" s="492"/>
      <c r="B25" s="508"/>
      <c r="C25" s="508"/>
      <c r="D25" s="509"/>
      <c r="E25" s="510"/>
      <c r="F25" s="511"/>
      <c r="G25" s="511"/>
      <c r="H25" s="493"/>
      <c r="I25" s="493"/>
      <c r="J25" s="493"/>
      <c r="K25" s="493"/>
      <c r="L25" s="493"/>
      <c r="M25" s="493"/>
      <c r="N25" s="493"/>
    </row>
    <row r="26" spans="1:14" ht="18.95" customHeight="1">
      <c r="A26" s="492"/>
      <c r="B26" s="506"/>
      <c r="C26" s="506"/>
      <c r="D26" s="506"/>
      <c r="E26" s="492"/>
      <c r="F26" s="503"/>
      <c r="G26" s="493"/>
      <c r="H26" s="493"/>
      <c r="I26" s="493"/>
      <c r="J26" s="493"/>
      <c r="K26" s="493"/>
      <c r="L26" s="493"/>
      <c r="M26" s="493"/>
      <c r="N26" s="493"/>
    </row>
    <row r="27" spans="1:14" ht="11.25" hidden="1">
      <c r="A27" s="512" t="s">
        <v>271</v>
      </c>
      <c r="B27" s="512"/>
      <c r="C27" s="512"/>
      <c r="D27" s="512"/>
      <c r="E27" s="513"/>
      <c r="F27" s="514"/>
      <c r="G27" s="515"/>
      <c r="H27" s="515"/>
      <c r="I27" s="515"/>
      <c r="J27" s="515"/>
      <c r="K27" s="515"/>
      <c r="L27" s="515"/>
      <c r="M27" s="515"/>
      <c r="N27" s="515"/>
    </row>
    <row r="28" spans="1:14" ht="11.25" hidden="1">
      <c r="A28" s="512" t="s">
        <v>272</v>
      </c>
      <c r="B28" s="512"/>
      <c r="C28" s="512"/>
      <c r="D28" s="512"/>
      <c r="E28" s="513"/>
      <c r="F28" s="514"/>
      <c r="G28" s="515"/>
      <c r="H28" s="515"/>
      <c r="I28" s="515"/>
      <c r="J28" s="515"/>
      <c r="K28" s="515"/>
      <c r="L28" s="515"/>
      <c r="M28" s="515"/>
      <c r="N28" s="515"/>
    </row>
    <row r="29" spans="1:14" ht="11.25" hidden="1">
      <c r="A29" s="512" t="s">
        <v>273</v>
      </c>
      <c r="B29" s="512"/>
      <c r="C29" s="512"/>
      <c r="D29" s="512"/>
      <c r="E29" s="513"/>
      <c r="F29" s="514"/>
      <c r="G29" s="515"/>
      <c r="H29" s="515"/>
      <c r="I29" s="515"/>
      <c r="J29" s="515"/>
      <c r="K29" s="515"/>
      <c r="L29" s="515"/>
      <c r="M29" s="515"/>
      <c r="N29" s="515"/>
    </row>
    <row r="30" spans="1:14" ht="14.25" customHeight="1">
      <c r="A30" s="492"/>
      <c r="B30" s="506"/>
      <c r="C30" s="506"/>
      <c r="D30" s="506"/>
      <c r="E30" s="492"/>
      <c r="F30" s="503"/>
      <c r="G30" s="493"/>
      <c r="H30" s="493"/>
      <c r="I30" s="493"/>
      <c r="J30" s="493"/>
      <c r="K30" s="493"/>
      <c r="L30" s="493"/>
      <c r="M30" s="493"/>
      <c r="N30" s="493"/>
    </row>
    <row r="31" spans="1:14" ht="14.25" customHeight="1">
      <c r="A31" s="492"/>
      <c r="B31" s="506"/>
      <c r="C31" s="506"/>
      <c r="D31" s="506"/>
      <c r="E31" s="492"/>
      <c r="F31" s="503"/>
      <c r="G31" s="493"/>
      <c r="H31" s="493"/>
      <c r="I31" s="493"/>
      <c r="J31" s="493"/>
      <c r="K31" s="493"/>
      <c r="L31" s="493"/>
      <c r="M31" s="493"/>
      <c r="N31" s="493"/>
    </row>
    <row r="32" spans="1:14" ht="14.25" customHeight="1">
      <c r="A32" s="503"/>
      <c r="B32" s="499"/>
      <c r="C32" s="499"/>
      <c r="D32" s="499"/>
      <c r="E32" s="503"/>
      <c r="F32" s="503"/>
      <c r="G32" s="493"/>
      <c r="H32" s="493"/>
      <c r="I32" s="493"/>
      <c r="J32" s="493"/>
      <c r="K32" s="493"/>
      <c r="L32" s="493"/>
      <c r="M32" s="493"/>
      <c r="N32" s="493"/>
    </row>
    <row r="33" spans="1:6" ht="14.25" customHeight="1">
      <c r="A33" s="503"/>
      <c r="B33" s="499"/>
      <c r="C33" s="499"/>
      <c r="D33" s="499"/>
      <c r="E33" s="516"/>
      <c r="F33" s="516"/>
    </row>
    <row r="34" spans="1:6" ht="14.25" customHeight="1">
      <c r="A34" s="503"/>
      <c r="B34" s="499"/>
      <c r="C34" s="499"/>
      <c r="D34" s="499"/>
      <c r="E34" s="516"/>
      <c r="F34" s="516"/>
    </row>
    <row r="35" spans="1:6" ht="14.25" customHeight="1">
      <c r="A35" s="503"/>
      <c r="B35" s="499"/>
      <c r="C35" s="499"/>
      <c r="D35" s="499"/>
      <c r="E35" s="516"/>
      <c r="F35" s="516"/>
    </row>
    <row r="36" spans="1:6" ht="14.25" customHeight="1">
      <c r="A36" s="503"/>
      <c r="B36" s="499"/>
      <c r="C36" s="499"/>
      <c r="D36" s="499"/>
      <c r="E36" s="516"/>
      <c r="F36" s="516"/>
    </row>
    <row r="37" spans="1:6" ht="14.25" customHeight="1">
      <c r="A37" s="503"/>
      <c r="B37" s="499"/>
      <c r="C37" s="499"/>
      <c r="D37" s="499"/>
      <c r="E37" s="516"/>
      <c r="F37" s="516"/>
    </row>
    <row r="38" spans="1:6" ht="14.25" customHeight="1">
      <c r="A38" s="503"/>
      <c r="B38" s="499"/>
      <c r="C38" s="499"/>
      <c r="D38" s="499"/>
      <c r="E38" s="516"/>
      <c r="F38" s="516"/>
    </row>
    <row r="39" spans="1:6" ht="14.25" customHeight="1">
      <c r="A39" s="503"/>
      <c r="B39" s="499"/>
      <c r="C39" s="499"/>
      <c r="D39" s="499"/>
      <c r="E39" s="516"/>
      <c r="F39" s="516"/>
    </row>
    <row r="40" spans="1:6" ht="14.25" customHeight="1">
      <c r="A40" s="493"/>
      <c r="B40" s="499"/>
      <c r="C40" s="499"/>
      <c r="D40" s="499"/>
    </row>
    <row r="41" spans="1:6" ht="14.25" customHeight="1">
      <c r="A41" s="493"/>
      <c r="B41" s="499"/>
      <c r="C41" s="499"/>
      <c r="D41" s="499"/>
    </row>
    <row r="42" spans="1:6" ht="14.25" customHeight="1">
      <c r="A42" s="493"/>
      <c r="B42" s="499"/>
      <c r="C42" s="499"/>
      <c r="D42" s="499"/>
    </row>
    <row r="43" spans="1:6" ht="14.25" customHeight="1">
      <c r="A43" s="493"/>
      <c r="B43" s="499"/>
      <c r="C43" s="499"/>
      <c r="D43" s="499"/>
    </row>
    <row r="44" spans="1:6" ht="14.25" customHeight="1">
      <c r="A44" s="493"/>
      <c r="B44" s="499"/>
      <c r="C44" s="499"/>
      <c r="D44" s="499"/>
    </row>
    <row r="45" spans="1:6" ht="14.25" customHeight="1">
      <c r="A45" s="493"/>
      <c r="B45" s="499"/>
      <c r="C45" s="499"/>
      <c r="D45" s="499"/>
    </row>
    <row r="46" spans="1:6" ht="14.25" customHeight="1">
      <c r="A46" s="493"/>
      <c r="B46" s="499"/>
      <c r="C46" s="499"/>
      <c r="D46" s="499"/>
    </row>
    <row r="47" spans="1:6" ht="14.25" customHeight="1">
      <c r="A47" s="493"/>
      <c r="B47" s="499"/>
      <c r="C47" s="499"/>
      <c r="D47" s="499"/>
    </row>
    <row r="48" spans="1:6" ht="14.25" customHeight="1">
      <c r="A48" s="493"/>
      <c r="B48" s="499"/>
      <c r="C48" s="499"/>
      <c r="D48" s="499"/>
    </row>
    <row r="49" spans="1:4" ht="14.25" customHeight="1">
      <c r="A49" s="493"/>
      <c r="B49" s="499"/>
      <c r="C49" s="499"/>
      <c r="D49" s="499"/>
    </row>
    <row r="50" spans="1:4" ht="14.25" customHeight="1">
      <c r="A50" s="493"/>
      <c r="B50" s="499"/>
      <c r="C50" s="499"/>
      <c r="D50" s="499"/>
    </row>
    <row r="51" spans="1:4" ht="14.25" customHeight="1">
      <c r="A51" s="493"/>
      <c r="B51" s="499"/>
      <c r="C51" s="499"/>
      <c r="D51" s="499"/>
    </row>
    <row r="52" spans="1:4" ht="14.25" customHeight="1">
      <c r="A52" s="493"/>
      <c r="B52" s="499"/>
      <c r="C52" s="499"/>
      <c r="D52" s="499"/>
    </row>
    <row r="53" spans="1:4" ht="14.25" customHeight="1">
      <c r="A53" s="493"/>
      <c r="B53" s="499"/>
      <c r="C53" s="499"/>
      <c r="D53" s="499"/>
    </row>
    <row r="54" spans="1:4" ht="14.25" customHeight="1">
      <c r="A54" s="493"/>
      <c r="B54" s="499"/>
      <c r="C54" s="499"/>
      <c r="D54" s="499"/>
    </row>
    <row r="55" spans="1:4" ht="14.25" customHeight="1">
      <c r="A55" s="493"/>
      <c r="B55" s="499"/>
      <c r="C55" s="499"/>
      <c r="D55" s="499"/>
    </row>
    <row r="56" spans="1:4" ht="14.25" customHeight="1">
      <c r="A56" s="493"/>
      <c r="B56" s="499"/>
      <c r="C56" s="499"/>
      <c r="D56" s="499"/>
    </row>
    <row r="57" spans="1:4" ht="14.25" customHeight="1">
      <c r="A57" s="493"/>
      <c r="B57" s="499"/>
      <c r="C57" s="499"/>
      <c r="D57" s="499"/>
    </row>
    <row r="58" spans="1:4" ht="14.25" customHeight="1">
      <c r="A58" s="493"/>
      <c r="B58" s="499"/>
      <c r="C58" s="499"/>
      <c r="D58" s="499"/>
    </row>
    <row r="59" spans="1:4" ht="14.25" customHeight="1">
      <c r="A59" s="493"/>
      <c r="B59" s="499"/>
      <c r="C59" s="499"/>
      <c r="D59" s="499"/>
    </row>
    <row r="60" spans="1:4" ht="14.25" customHeight="1">
      <c r="A60" s="493"/>
      <c r="B60" s="499"/>
      <c r="C60" s="499"/>
      <c r="D60" s="499"/>
    </row>
    <row r="61" spans="1:4" ht="14.25" customHeight="1">
      <c r="A61" s="493"/>
      <c r="B61" s="499"/>
      <c r="C61" s="499"/>
      <c r="D61" s="499"/>
    </row>
    <row r="62" spans="1:4" ht="14.25" customHeight="1">
      <c r="A62" s="493"/>
      <c r="B62" s="499"/>
      <c r="C62" s="499"/>
      <c r="D62" s="499"/>
    </row>
    <row r="63" spans="1:4" ht="14.25" customHeight="1">
      <c r="A63" s="493"/>
      <c r="B63" s="499"/>
      <c r="C63" s="499"/>
      <c r="D63" s="499"/>
    </row>
    <row r="64" spans="1:4" ht="14.25" customHeight="1">
      <c r="A64" s="493"/>
      <c r="B64" s="499"/>
      <c r="C64" s="499"/>
      <c r="D64" s="499"/>
    </row>
    <row r="65" spans="1:4" ht="14.25" customHeight="1">
      <c r="A65" s="493"/>
      <c r="B65" s="499"/>
      <c r="C65" s="499"/>
      <c r="D65" s="499"/>
    </row>
    <row r="66" spans="1:4" ht="14.25" customHeight="1">
      <c r="A66" s="493"/>
      <c r="B66" s="499"/>
      <c r="C66" s="499"/>
      <c r="D66" s="499"/>
    </row>
    <row r="67" spans="1:4" ht="14.25" customHeight="1">
      <c r="A67" s="493"/>
      <c r="B67" s="499"/>
      <c r="C67" s="499"/>
      <c r="D67" s="499"/>
    </row>
    <row r="68" spans="1:4" ht="14.25" customHeight="1">
      <c r="A68" s="493"/>
      <c r="B68" s="499"/>
      <c r="C68" s="499"/>
      <c r="D68" s="499"/>
    </row>
    <row r="69" spans="1:4" ht="14.25" customHeight="1">
      <c r="A69" s="493"/>
      <c r="B69" s="499"/>
      <c r="C69" s="499"/>
      <c r="D69" s="499"/>
    </row>
    <row r="70" spans="1:4" ht="14.25" customHeight="1">
      <c r="A70" s="493"/>
      <c r="B70" s="499"/>
      <c r="C70" s="499"/>
      <c r="D70" s="499"/>
    </row>
    <row r="71" spans="1:4" ht="14.25" customHeight="1">
      <c r="A71" s="493"/>
      <c r="B71" s="499"/>
      <c r="C71" s="499"/>
      <c r="D71" s="499"/>
    </row>
    <row r="72" spans="1:4" ht="14.25" customHeight="1">
      <c r="A72" s="493"/>
      <c r="B72" s="499"/>
      <c r="C72" s="499"/>
      <c r="D72" s="499"/>
    </row>
    <row r="73" spans="1:4" ht="14.25" customHeight="1">
      <c r="A73" s="493"/>
      <c r="B73" s="499"/>
      <c r="C73" s="499"/>
      <c r="D73" s="499"/>
    </row>
    <row r="74" spans="1:4" ht="14.25" customHeight="1">
      <c r="A74" s="493"/>
      <c r="B74" s="499"/>
      <c r="C74" s="499"/>
      <c r="D74" s="499"/>
    </row>
    <row r="75" spans="1:4" ht="14.25" customHeight="1">
      <c r="A75" s="493"/>
      <c r="B75" s="499"/>
      <c r="C75" s="499"/>
      <c r="D75" s="499"/>
    </row>
    <row r="76" spans="1:4" ht="14.25" customHeight="1">
      <c r="A76" s="493"/>
      <c r="B76" s="499"/>
      <c r="C76" s="499"/>
      <c r="D76" s="499"/>
    </row>
    <row r="77" spans="1:4" ht="14.25" customHeight="1">
      <c r="A77" s="493"/>
      <c r="B77" s="499"/>
      <c r="C77" s="499"/>
      <c r="D77" s="499"/>
    </row>
    <row r="78" spans="1:4" ht="14.25" customHeight="1">
      <c r="A78" s="493"/>
      <c r="B78" s="499"/>
      <c r="C78" s="499"/>
      <c r="D78" s="499"/>
    </row>
    <row r="79" spans="1:4" ht="14.25" customHeight="1">
      <c r="A79" s="493"/>
      <c r="B79" s="499"/>
      <c r="C79" s="499"/>
      <c r="D79" s="499"/>
    </row>
    <row r="80" spans="1:4" ht="14.25" customHeight="1">
      <c r="A80" s="493"/>
      <c r="B80" s="499"/>
      <c r="C80" s="499"/>
      <c r="D80" s="499"/>
    </row>
    <row r="81" spans="1:23" ht="14.25" customHeight="1">
      <c r="A81" s="493"/>
      <c r="B81" s="499"/>
      <c r="C81" s="499"/>
      <c r="D81" s="499"/>
    </row>
    <row r="82" spans="1:23" ht="14.25" customHeight="1">
      <c r="A82" s="493"/>
      <c r="B82" s="499"/>
      <c r="C82" s="499"/>
      <c r="D82" s="499"/>
    </row>
    <row r="83" spans="1:23" ht="14.25" customHeight="1">
      <c r="A83" s="493"/>
      <c r="B83" s="499"/>
      <c r="C83" s="499"/>
      <c r="D83" s="499"/>
    </row>
    <row r="84" spans="1:23" ht="14.25" customHeight="1">
      <c r="A84" s="493"/>
      <c r="B84" s="499"/>
      <c r="C84" s="499"/>
      <c r="D84" s="499"/>
    </row>
    <row r="85" spans="1:23" ht="14.25" customHeight="1">
      <c r="A85" s="493"/>
      <c r="B85" s="499"/>
      <c r="C85" s="499"/>
      <c r="D85" s="499"/>
    </row>
    <row r="86" spans="1:23" ht="14.25" customHeight="1">
      <c r="A86" s="493"/>
      <c r="B86" s="499"/>
      <c r="C86" s="499"/>
      <c r="D86" s="499"/>
    </row>
    <row r="87" spans="1:23" ht="14.25" customHeight="1">
      <c r="A87" s="493"/>
      <c r="B87" s="499"/>
      <c r="C87" s="499"/>
      <c r="D87" s="499"/>
    </row>
    <row r="88" spans="1:23" ht="14.25" customHeight="1">
      <c r="A88" s="493"/>
      <c r="B88" s="499"/>
      <c r="C88" s="499"/>
      <c r="D88" s="499"/>
    </row>
    <row r="89" spans="1:23" ht="14.25" customHeight="1">
      <c r="A89" s="493"/>
      <c r="B89" s="499"/>
      <c r="C89" s="499"/>
      <c r="D89" s="499"/>
    </row>
    <row r="90" spans="1:23" ht="14.25" customHeight="1">
      <c r="A90" s="493"/>
      <c r="B90" s="499"/>
      <c r="C90" s="499"/>
      <c r="D90" s="499"/>
      <c r="W90" s="517" t="s">
        <v>274</v>
      </c>
    </row>
    <row r="91" spans="1:23" ht="14.25" customHeight="1">
      <c r="A91" s="493"/>
      <c r="B91" s="499"/>
      <c r="C91" s="499"/>
      <c r="D91" s="499"/>
    </row>
    <row r="92" spans="1:23" ht="14.25" customHeight="1">
      <c r="A92" s="493"/>
      <c r="B92" s="499"/>
      <c r="C92" s="499"/>
      <c r="D92" s="499"/>
    </row>
    <row r="93" spans="1:23" ht="14.25" customHeight="1">
      <c r="A93" s="493"/>
      <c r="B93" s="499"/>
      <c r="C93" s="499"/>
      <c r="D93" s="499"/>
    </row>
    <row r="94" spans="1:23" ht="14.25" customHeight="1">
      <c r="A94" s="493"/>
      <c r="B94" s="499"/>
      <c r="C94" s="499"/>
      <c r="D94" s="499"/>
    </row>
  </sheetData>
  <mergeCells count="3">
    <mergeCell ref="A1:D1"/>
    <mergeCell ref="B2:C2"/>
    <mergeCell ref="A3:C3"/>
  </mergeCells>
  <phoneticPr fontId="76" type="noConversion"/>
  <printOptions horizontalCentered="1"/>
  <pageMargins left="0.57916666666666705" right="0.45902777777777798" top="0.97916666666666696" bottom="0.97916666666666696" header="0.50902777777777797" footer="0.50902777777777797"/>
  <pageSetup paperSize="9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7"/>
  <dimension ref="A1:D27"/>
  <sheetViews>
    <sheetView workbookViewId="0">
      <selection activeCell="F10" sqref="F10"/>
    </sheetView>
  </sheetViews>
  <sheetFormatPr defaultColWidth="8" defaultRowHeight="14.25"/>
  <cols>
    <col min="1" max="1" width="22.5" style="463" customWidth="1"/>
    <col min="2" max="2" width="30.375" style="463" customWidth="1"/>
    <col min="3" max="4" width="14.625" style="463" customWidth="1"/>
    <col min="5" max="16384" width="8" style="464"/>
  </cols>
  <sheetData>
    <row r="1" spans="1:4" ht="10.15" customHeight="1">
      <c r="A1" s="464"/>
      <c r="B1" s="464"/>
      <c r="C1" s="464"/>
      <c r="D1" s="464"/>
    </row>
    <row r="2" spans="1:4" ht="30" customHeight="1">
      <c r="A2" s="582" t="s">
        <v>275</v>
      </c>
      <c r="B2" s="582"/>
      <c r="C2" s="582"/>
      <c r="D2" s="582"/>
    </row>
    <row r="3" spans="1:4" ht="9.9499999999999993" customHeight="1">
      <c r="A3" s="583" t="s">
        <v>276</v>
      </c>
      <c r="B3" s="584"/>
      <c r="C3" s="584"/>
      <c r="D3" s="584"/>
    </row>
    <row r="4" spans="1:4" ht="20.100000000000001" customHeight="1">
      <c r="A4" s="581">
        <v>42643</v>
      </c>
      <c r="B4" s="581"/>
      <c r="C4" s="581"/>
      <c r="D4" s="581"/>
    </row>
    <row r="5" spans="1:4" ht="18" customHeight="1">
      <c r="A5" s="465" t="s">
        <v>14</v>
      </c>
      <c r="B5" s="464"/>
      <c r="C5" s="466"/>
      <c r="D5" s="467" t="s">
        <v>277</v>
      </c>
    </row>
    <row r="6" spans="1:4" ht="26.1" customHeight="1">
      <c r="A6" s="468" t="s">
        <v>278</v>
      </c>
      <c r="B6" s="468" t="s">
        <v>279</v>
      </c>
      <c r="C6" s="468" t="s">
        <v>280</v>
      </c>
      <c r="D6" s="468" t="s">
        <v>281</v>
      </c>
    </row>
    <row r="7" spans="1:4" ht="30" customHeight="1">
      <c r="A7" s="469"/>
      <c r="B7" s="470"/>
      <c r="C7" s="471"/>
      <c r="D7" s="472"/>
    </row>
    <row r="8" spans="1:4" ht="30" customHeight="1">
      <c r="A8" s="469"/>
      <c r="B8" s="470"/>
      <c r="C8" s="471"/>
      <c r="D8" s="472"/>
    </row>
    <row r="9" spans="1:4" ht="30" customHeight="1">
      <c r="A9" s="469"/>
      <c r="B9" s="470"/>
      <c r="C9" s="471"/>
      <c r="D9" s="472"/>
    </row>
    <row r="10" spans="1:4" ht="30" customHeight="1">
      <c r="A10" s="469"/>
      <c r="B10" s="470"/>
      <c r="C10" s="471"/>
      <c r="D10" s="472"/>
    </row>
    <row r="11" spans="1:4" ht="30" customHeight="1">
      <c r="A11" s="469"/>
      <c r="B11" s="470"/>
      <c r="C11" s="471"/>
      <c r="D11" s="472"/>
    </row>
    <row r="12" spans="1:4" ht="26.1" customHeight="1">
      <c r="A12" s="469" t="s">
        <v>282</v>
      </c>
      <c r="B12" s="470"/>
      <c r="C12" s="471"/>
      <c r="D12" s="472"/>
    </row>
    <row r="13" spans="1:4" ht="26.1" customHeight="1">
      <c r="A13" s="473" t="s">
        <v>283</v>
      </c>
      <c r="B13" s="474">
        <v>111</v>
      </c>
      <c r="C13" s="473" t="s">
        <v>284</v>
      </c>
      <c r="D13" s="473">
        <v>111</v>
      </c>
    </row>
    <row r="14" spans="1:4" ht="10.15" customHeight="1">
      <c r="A14" s="464"/>
      <c r="B14" s="464"/>
      <c r="C14" s="464"/>
      <c r="D14" s="464"/>
    </row>
    <row r="15" spans="1:4" ht="10.15" customHeight="1">
      <c r="A15" s="464"/>
      <c r="B15" s="464"/>
      <c r="C15" s="464"/>
      <c r="D15" s="464"/>
    </row>
    <row r="16" spans="1:4" ht="30" customHeight="1">
      <c r="A16" s="582" t="s">
        <v>275</v>
      </c>
      <c r="B16" s="582"/>
      <c r="C16" s="582"/>
      <c r="D16" s="582"/>
    </row>
    <row r="17" spans="1:4" ht="9.9499999999999993" customHeight="1">
      <c r="A17" s="583" t="s">
        <v>276</v>
      </c>
      <c r="B17" s="584"/>
      <c r="C17" s="584"/>
      <c r="D17" s="584"/>
    </row>
    <row r="18" spans="1:4" ht="20.100000000000001" customHeight="1">
      <c r="A18" s="581">
        <v>42643</v>
      </c>
      <c r="B18" s="581"/>
      <c r="C18" s="581"/>
      <c r="D18" s="581"/>
    </row>
    <row r="19" spans="1:4" ht="18" customHeight="1">
      <c r="A19" s="465" t="s">
        <v>285</v>
      </c>
      <c r="B19" s="464"/>
      <c r="C19" s="466"/>
      <c r="D19" s="467" t="s">
        <v>277</v>
      </c>
    </row>
    <row r="20" spans="1:4" ht="26.1" customHeight="1">
      <c r="A20" s="468" t="s">
        <v>278</v>
      </c>
      <c r="B20" s="468" t="s">
        <v>279</v>
      </c>
      <c r="C20" s="468" t="s">
        <v>280</v>
      </c>
      <c r="D20" s="468" t="s">
        <v>281</v>
      </c>
    </row>
    <row r="21" spans="1:4" ht="30" customHeight="1">
      <c r="A21" s="469"/>
      <c r="B21" s="470"/>
      <c r="C21" s="471"/>
      <c r="D21" s="472"/>
    </row>
    <row r="22" spans="1:4" ht="30" customHeight="1">
      <c r="A22" s="469"/>
      <c r="B22" s="470"/>
      <c r="C22" s="471"/>
      <c r="D22" s="472"/>
    </row>
    <row r="23" spans="1:4" ht="30" customHeight="1">
      <c r="A23" s="469"/>
      <c r="B23" s="470"/>
      <c r="C23" s="471"/>
      <c r="D23" s="472"/>
    </row>
    <row r="24" spans="1:4" ht="30" customHeight="1">
      <c r="A24" s="469"/>
      <c r="B24" s="470"/>
      <c r="C24" s="471"/>
      <c r="D24" s="472"/>
    </row>
    <row r="25" spans="1:4" ht="30" customHeight="1">
      <c r="A25" s="469"/>
      <c r="B25" s="470"/>
      <c r="C25" s="471"/>
      <c r="D25" s="472"/>
    </row>
    <row r="26" spans="1:4" ht="26.1" customHeight="1">
      <c r="A26" s="469" t="s">
        <v>282</v>
      </c>
      <c r="B26" s="470"/>
      <c r="C26" s="471"/>
      <c r="D26" s="472"/>
    </row>
    <row r="27" spans="1:4" ht="26.1" customHeight="1">
      <c r="A27" s="473" t="s">
        <v>283</v>
      </c>
      <c r="B27" s="464" t="s">
        <v>286</v>
      </c>
      <c r="C27" s="473" t="s">
        <v>284</v>
      </c>
      <c r="D27" s="473" t="s">
        <v>286</v>
      </c>
    </row>
  </sheetData>
  <mergeCells count="6">
    <mergeCell ref="A18:D18"/>
    <mergeCell ref="A2:D2"/>
    <mergeCell ref="A3:D3"/>
    <mergeCell ref="A4:D4"/>
    <mergeCell ref="A16:D16"/>
    <mergeCell ref="A17:D17"/>
  </mergeCells>
  <phoneticPr fontId="76" type="noConversion"/>
  <pageMargins left="0.75" right="0.75" top="0.38888888888888901" bottom="0.70902777777777803" header="0.27916666666666701" footer="0.50902777777777797"/>
  <pageSetup paperSize="256" scale="98" orientation="portrait" horizontalDpi="180" verticalDpi="18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6"/>
  <dimension ref="A1:K5"/>
  <sheetViews>
    <sheetView workbookViewId="0">
      <selection activeCell="B43" sqref="B43"/>
    </sheetView>
  </sheetViews>
  <sheetFormatPr defaultRowHeight="14.25"/>
  <cols>
    <col min="1" max="11" width="9" style="490"/>
  </cols>
  <sheetData>
    <row r="1" spans="1:11">
      <c r="A1"/>
      <c r="B1"/>
      <c r="C1"/>
      <c r="D1"/>
      <c r="E1"/>
      <c r="F1"/>
      <c r="G1"/>
      <c r="H1"/>
      <c r="I1"/>
      <c r="J1"/>
      <c r="K1"/>
    </row>
    <row r="2" spans="1:11">
      <c r="A2"/>
      <c r="B2"/>
      <c r="C2"/>
      <c r="D2"/>
      <c r="E2"/>
      <c r="F2"/>
      <c r="G2"/>
      <c r="H2"/>
      <c r="I2"/>
      <c r="J2"/>
      <c r="K2"/>
    </row>
    <row r="3" spans="1:11">
      <c r="A3"/>
      <c r="B3"/>
      <c r="C3"/>
      <c r="D3"/>
      <c r="E3"/>
      <c r="F3"/>
      <c r="G3"/>
      <c r="H3"/>
      <c r="I3"/>
      <c r="J3"/>
      <c r="K3"/>
    </row>
    <row r="4" spans="1:11">
      <c r="A4"/>
      <c r="B4"/>
      <c r="C4"/>
      <c r="D4"/>
      <c r="E4"/>
      <c r="F4"/>
      <c r="G4"/>
      <c r="H4"/>
      <c r="I4"/>
      <c r="J4"/>
      <c r="K4"/>
    </row>
    <row r="5" spans="1:11">
      <c r="A5"/>
      <c r="B5"/>
      <c r="C5"/>
      <c r="D5"/>
      <c r="E5"/>
      <c r="F5"/>
      <c r="G5"/>
      <c r="H5"/>
      <c r="I5"/>
      <c r="J5"/>
      <c r="K5"/>
    </row>
  </sheetData>
  <phoneticPr fontId="7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8"/>
  <dimension ref="A1:S1"/>
  <sheetViews>
    <sheetView workbookViewId="0">
      <selection activeCell="Q19" sqref="A1:IV65536"/>
    </sheetView>
  </sheetViews>
  <sheetFormatPr defaultRowHeight="14.25"/>
  <cols>
    <col min="1" max="1" width="9.625" style="157" customWidth="1"/>
    <col min="2" max="2" width="9.625" style="158" customWidth="1"/>
    <col min="3" max="3" width="30.75" style="159" customWidth="1"/>
    <col min="4" max="4" width="7.25" style="159" customWidth="1"/>
    <col min="5" max="5" width="22" style="159" customWidth="1"/>
    <col min="6" max="6" width="2.875" style="157" customWidth="1"/>
    <col min="7" max="7" width="7.5" style="159" customWidth="1"/>
    <col min="8" max="8" width="8.75" style="159" customWidth="1"/>
    <col min="9" max="10" width="8.375" style="159" customWidth="1"/>
    <col min="11" max="11" width="10.12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4.5" style="159" customWidth="1"/>
    <col min="16" max="16" width="5" style="159" customWidth="1"/>
    <col min="17" max="17" width="5.25" style="159" customWidth="1"/>
    <col min="18" max="19" width="9.5" style="159" customWidth="1"/>
    <col min="20" max="20" width="3.25" style="159" customWidth="1"/>
    <col min="21" max="21" width="2.375" style="159" customWidth="1"/>
    <col min="22" max="16384" width="9" style="159"/>
  </cols>
  <sheetData>
    <row r="1" spans="1:19">
      <c r="A1" s="157" t="s">
        <v>287</v>
      </c>
      <c r="B1" s="158" t="s">
        <v>288</v>
      </c>
      <c r="C1" s="159" t="s">
        <v>289</v>
      </c>
      <c r="D1" s="159" t="s">
        <v>290</v>
      </c>
      <c r="E1" s="159" t="s">
        <v>7</v>
      </c>
      <c r="F1" s="157" t="s">
        <v>291</v>
      </c>
      <c r="G1" s="159" t="s">
        <v>292</v>
      </c>
      <c r="H1" s="159" t="s">
        <v>293</v>
      </c>
      <c r="I1" s="159" t="s">
        <v>294</v>
      </c>
      <c r="J1" s="159" t="s">
        <v>295</v>
      </c>
      <c r="K1" s="159" t="s">
        <v>296</v>
      </c>
      <c r="L1" s="159" t="s">
        <v>297</v>
      </c>
      <c r="M1" s="159" t="s">
        <v>298</v>
      </c>
      <c r="N1" s="159" t="s">
        <v>299</v>
      </c>
      <c r="O1" s="159" t="s">
        <v>300</v>
      </c>
      <c r="P1" s="159" t="s">
        <v>301</v>
      </c>
      <c r="Q1" s="159" t="s">
        <v>302</v>
      </c>
      <c r="R1" s="159" t="s">
        <v>303</v>
      </c>
      <c r="S1" s="159" t="s">
        <v>304</v>
      </c>
    </row>
  </sheetData>
  <phoneticPr fontId="76" type="noConversion"/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0"/>
  <dimension ref="A1:D27"/>
  <sheetViews>
    <sheetView workbookViewId="0">
      <selection activeCell="F10" sqref="F10"/>
    </sheetView>
  </sheetViews>
  <sheetFormatPr defaultColWidth="8" defaultRowHeight="14.25"/>
  <cols>
    <col min="1" max="1" width="22.5" style="463" customWidth="1"/>
    <col min="2" max="2" width="30.375" style="463" customWidth="1"/>
    <col min="3" max="4" width="14.625" style="463" customWidth="1"/>
    <col min="5" max="16384" width="8" style="464"/>
  </cols>
  <sheetData>
    <row r="1" spans="1:4" ht="10.15" customHeight="1">
      <c r="A1" s="464"/>
      <c r="B1" s="464"/>
      <c r="C1" s="464"/>
      <c r="D1" s="464"/>
    </row>
    <row r="2" spans="1:4" ht="30" customHeight="1">
      <c r="A2" s="582" t="s">
        <v>275</v>
      </c>
      <c r="B2" s="582"/>
      <c r="C2" s="582"/>
      <c r="D2" s="582"/>
    </row>
    <row r="3" spans="1:4" ht="9.9499999999999993" customHeight="1">
      <c r="A3" s="583" t="s">
        <v>276</v>
      </c>
      <c r="B3" s="584"/>
      <c r="C3" s="584"/>
      <c r="D3" s="584"/>
    </row>
    <row r="4" spans="1:4" ht="20.100000000000001" customHeight="1">
      <c r="A4" s="581">
        <v>42643</v>
      </c>
      <c r="B4" s="581"/>
      <c r="C4" s="581"/>
      <c r="D4" s="581"/>
    </row>
    <row r="5" spans="1:4" ht="18" customHeight="1">
      <c r="A5" s="465" t="s">
        <v>14</v>
      </c>
      <c r="B5" s="464"/>
      <c r="C5" s="466"/>
      <c r="D5" s="467" t="s">
        <v>277</v>
      </c>
    </row>
    <row r="6" spans="1:4" ht="26.1" customHeight="1">
      <c r="A6" s="468" t="s">
        <v>278</v>
      </c>
      <c r="B6" s="468" t="s">
        <v>279</v>
      </c>
      <c r="C6" s="468" t="s">
        <v>280</v>
      </c>
      <c r="D6" s="468" t="s">
        <v>281</v>
      </c>
    </row>
    <row r="7" spans="1:4" ht="30" customHeight="1">
      <c r="A7" s="469"/>
      <c r="B7" s="470"/>
      <c r="C7" s="471"/>
      <c r="D7" s="472"/>
    </row>
    <row r="8" spans="1:4" ht="30" customHeight="1">
      <c r="A8" s="469"/>
      <c r="B8" s="470"/>
      <c r="C8" s="471"/>
      <c r="D8" s="472"/>
    </row>
    <row r="9" spans="1:4" ht="30" customHeight="1">
      <c r="A9" s="469"/>
      <c r="B9" s="470"/>
      <c r="C9" s="471"/>
      <c r="D9" s="472"/>
    </row>
    <row r="10" spans="1:4" ht="30" customHeight="1">
      <c r="A10" s="469"/>
      <c r="B10" s="470"/>
      <c r="C10" s="471"/>
      <c r="D10" s="472"/>
    </row>
    <row r="11" spans="1:4" ht="30" customHeight="1">
      <c r="A11" s="469"/>
      <c r="B11" s="470"/>
      <c r="C11" s="471"/>
      <c r="D11" s="472"/>
    </row>
    <row r="12" spans="1:4" ht="26.1" customHeight="1">
      <c r="A12" s="469" t="s">
        <v>282</v>
      </c>
      <c r="B12" s="470"/>
      <c r="C12" s="471"/>
      <c r="D12" s="472"/>
    </row>
    <row r="13" spans="1:4" ht="26.1" customHeight="1">
      <c r="A13" s="473" t="s">
        <v>283</v>
      </c>
      <c r="B13" s="474">
        <v>111</v>
      </c>
      <c r="C13" s="473" t="s">
        <v>284</v>
      </c>
      <c r="D13" s="473">
        <v>111</v>
      </c>
    </row>
    <row r="14" spans="1:4" ht="10.15" customHeight="1">
      <c r="A14" s="464"/>
      <c r="B14" s="464"/>
      <c r="C14" s="464"/>
      <c r="D14" s="464"/>
    </row>
    <row r="15" spans="1:4" ht="10.15" customHeight="1">
      <c r="A15" s="464"/>
      <c r="B15" s="464"/>
      <c r="C15" s="464"/>
      <c r="D15" s="464"/>
    </row>
    <row r="16" spans="1:4" ht="30" customHeight="1">
      <c r="A16" s="582" t="s">
        <v>275</v>
      </c>
      <c r="B16" s="582"/>
      <c r="C16" s="582"/>
      <c r="D16" s="582"/>
    </row>
    <row r="17" spans="1:4" ht="9.9499999999999993" customHeight="1">
      <c r="A17" s="583" t="s">
        <v>276</v>
      </c>
      <c r="B17" s="584"/>
      <c r="C17" s="584"/>
      <c r="D17" s="584"/>
    </row>
    <row r="18" spans="1:4" ht="20.100000000000001" customHeight="1">
      <c r="A18" s="581">
        <v>42643</v>
      </c>
      <c r="B18" s="581"/>
      <c r="C18" s="581"/>
      <c r="D18" s="581"/>
    </row>
    <row r="19" spans="1:4" ht="18" customHeight="1">
      <c r="A19" s="465" t="s">
        <v>285</v>
      </c>
      <c r="B19" s="464"/>
      <c r="C19" s="466"/>
      <c r="D19" s="467" t="s">
        <v>277</v>
      </c>
    </row>
    <row r="20" spans="1:4" ht="26.1" customHeight="1">
      <c r="A20" s="468" t="s">
        <v>278</v>
      </c>
      <c r="B20" s="468" t="s">
        <v>279</v>
      </c>
      <c r="C20" s="468" t="s">
        <v>280</v>
      </c>
      <c r="D20" s="468" t="s">
        <v>281</v>
      </c>
    </row>
    <row r="21" spans="1:4" ht="30" customHeight="1">
      <c r="A21" s="469"/>
      <c r="B21" s="470"/>
      <c r="C21" s="471"/>
      <c r="D21" s="472"/>
    </row>
    <row r="22" spans="1:4" ht="30" customHeight="1">
      <c r="A22" s="469"/>
      <c r="B22" s="470"/>
      <c r="C22" s="471"/>
      <c r="D22" s="472"/>
    </row>
    <row r="23" spans="1:4" ht="30" customHeight="1">
      <c r="A23" s="469"/>
      <c r="B23" s="470"/>
      <c r="C23" s="471"/>
      <c r="D23" s="472"/>
    </row>
    <row r="24" spans="1:4" ht="30" customHeight="1">
      <c r="A24" s="469"/>
      <c r="B24" s="470"/>
      <c r="C24" s="471"/>
      <c r="D24" s="472"/>
    </row>
    <row r="25" spans="1:4" ht="30" customHeight="1">
      <c r="A25" s="469"/>
      <c r="B25" s="470"/>
      <c r="C25" s="471"/>
      <c r="D25" s="472"/>
    </row>
    <row r="26" spans="1:4" ht="26.1" customHeight="1">
      <c r="A26" s="469" t="s">
        <v>282</v>
      </c>
      <c r="B26" s="470"/>
      <c r="C26" s="471"/>
      <c r="D26" s="472"/>
    </row>
    <row r="27" spans="1:4" ht="26.1" customHeight="1">
      <c r="A27" s="473" t="s">
        <v>283</v>
      </c>
      <c r="B27" s="464" t="s">
        <v>286</v>
      </c>
      <c r="C27" s="473" t="s">
        <v>284</v>
      </c>
      <c r="D27" s="473" t="s">
        <v>286</v>
      </c>
    </row>
  </sheetData>
  <mergeCells count="6">
    <mergeCell ref="A18:D18"/>
    <mergeCell ref="A2:D2"/>
    <mergeCell ref="A3:D3"/>
    <mergeCell ref="A4:D4"/>
    <mergeCell ref="A16:D16"/>
    <mergeCell ref="A17:D17"/>
  </mergeCells>
  <phoneticPr fontId="7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1"/>
  <dimension ref="A1:D43"/>
  <sheetViews>
    <sheetView workbookViewId="0">
      <selection activeCell="F10" sqref="F10"/>
    </sheetView>
  </sheetViews>
  <sheetFormatPr defaultColWidth="8" defaultRowHeight="14.25"/>
  <cols>
    <col min="1" max="1" width="22.5" style="463" customWidth="1"/>
    <col min="2" max="2" width="30.375" style="463" customWidth="1"/>
    <col min="3" max="4" width="14.625" style="463" customWidth="1"/>
    <col min="5" max="16384" width="8" style="479"/>
  </cols>
  <sheetData>
    <row r="1" spans="1:4" ht="10.15" customHeight="1">
      <c r="A1" s="479"/>
      <c r="B1" s="479"/>
      <c r="C1" s="479"/>
      <c r="D1" s="479"/>
    </row>
    <row r="2" spans="1:4" ht="22.15" customHeight="1">
      <c r="A2" s="586" t="s">
        <v>275</v>
      </c>
      <c r="B2" s="586"/>
      <c r="C2" s="586"/>
      <c r="D2" s="586"/>
    </row>
    <row r="3" spans="1:4" ht="9.9499999999999993" customHeight="1">
      <c r="A3" s="587" t="s">
        <v>276</v>
      </c>
      <c r="B3" s="588"/>
      <c r="C3" s="588"/>
      <c r="D3" s="588"/>
    </row>
    <row r="4" spans="1:4" ht="20.100000000000001" customHeight="1">
      <c r="A4" s="585">
        <v>42643</v>
      </c>
      <c r="B4" s="585"/>
      <c r="C4" s="585"/>
      <c r="D4" s="585"/>
    </row>
    <row r="5" spans="1:4" ht="18" customHeight="1">
      <c r="A5" s="480" t="s">
        <v>14</v>
      </c>
      <c r="B5" s="479"/>
      <c r="C5" s="481"/>
      <c r="D5" s="482" t="s">
        <v>277</v>
      </c>
    </row>
    <row r="6" spans="1:4" ht="19.899999999999999" customHeight="1">
      <c r="A6" s="483" t="s">
        <v>278</v>
      </c>
      <c r="B6" s="483" t="s">
        <v>279</v>
      </c>
      <c r="C6" s="483" t="s">
        <v>280</v>
      </c>
      <c r="D6" s="483" t="s">
        <v>281</v>
      </c>
    </row>
    <row r="7" spans="1:4" ht="19.899999999999999" customHeight="1">
      <c r="A7" s="484"/>
      <c r="B7" s="485"/>
      <c r="C7" s="486"/>
      <c r="D7" s="487"/>
    </row>
    <row r="8" spans="1:4" ht="19.899999999999999" customHeight="1">
      <c r="A8" s="484"/>
      <c r="B8" s="485"/>
      <c r="C8" s="486"/>
      <c r="D8" s="487"/>
    </row>
    <row r="9" spans="1:4" ht="19.899999999999999" customHeight="1">
      <c r="A9" s="484"/>
      <c r="B9" s="485"/>
      <c r="C9" s="486"/>
      <c r="D9" s="487"/>
    </row>
    <row r="10" spans="1:4" ht="19.899999999999999" customHeight="1">
      <c r="A10" s="484"/>
      <c r="B10" s="485"/>
      <c r="C10" s="486"/>
      <c r="D10" s="487"/>
    </row>
    <row r="11" spans="1:4" ht="19.899999999999999" customHeight="1">
      <c r="A11" s="484"/>
      <c r="B11" s="485"/>
      <c r="C11" s="486"/>
      <c r="D11" s="487"/>
    </row>
    <row r="12" spans="1:4" ht="26.1" customHeight="1">
      <c r="A12" s="484" t="s">
        <v>282</v>
      </c>
      <c r="B12" s="485"/>
      <c r="C12" s="486"/>
      <c r="D12" s="487"/>
    </row>
    <row r="13" spans="1:4" ht="15" customHeight="1">
      <c r="A13" s="488" t="s">
        <v>283</v>
      </c>
      <c r="B13" s="489">
        <v>111</v>
      </c>
      <c r="C13" s="488" t="s">
        <v>284</v>
      </c>
      <c r="D13" s="488">
        <v>111</v>
      </c>
    </row>
    <row r="14" spans="1:4" ht="4.9000000000000004" customHeight="1">
      <c r="A14" s="479"/>
      <c r="B14" s="479"/>
      <c r="C14" s="479"/>
      <c r="D14" s="479"/>
    </row>
    <row r="15" spans="1:4" ht="4.9000000000000004" customHeight="1">
      <c r="A15" s="479"/>
      <c r="B15" s="479"/>
      <c r="C15" s="479"/>
      <c r="D15" s="479"/>
    </row>
    <row r="16" spans="1:4" ht="4.9000000000000004" customHeight="1">
      <c r="A16" s="479"/>
      <c r="B16" s="479"/>
      <c r="C16" s="479"/>
      <c r="D16" s="479"/>
    </row>
    <row r="17" spans="1:4" ht="22.15" customHeight="1">
      <c r="A17" s="586" t="s">
        <v>275</v>
      </c>
      <c r="B17" s="586"/>
      <c r="C17" s="586"/>
      <c r="D17" s="586"/>
    </row>
    <row r="18" spans="1:4" ht="9.9499999999999993" customHeight="1">
      <c r="A18" s="587" t="s">
        <v>276</v>
      </c>
      <c r="B18" s="588"/>
      <c r="C18" s="588"/>
      <c r="D18" s="588"/>
    </row>
    <row r="19" spans="1:4" ht="20.100000000000001" customHeight="1">
      <c r="A19" s="585">
        <v>42643</v>
      </c>
      <c r="B19" s="585"/>
      <c r="C19" s="585"/>
      <c r="D19" s="585"/>
    </row>
    <row r="20" spans="1:4" ht="18" customHeight="1">
      <c r="A20" s="480" t="s">
        <v>305</v>
      </c>
      <c r="B20" s="479"/>
      <c r="C20" s="481"/>
      <c r="D20" s="482" t="s">
        <v>277</v>
      </c>
    </row>
    <row r="21" spans="1:4" ht="19.899999999999999" customHeight="1">
      <c r="A21" s="483" t="s">
        <v>278</v>
      </c>
      <c r="B21" s="483" t="s">
        <v>279</v>
      </c>
      <c r="C21" s="483" t="s">
        <v>280</v>
      </c>
      <c r="D21" s="483" t="s">
        <v>281</v>
      </c>
    </row>
    <row r="22" spans="1:4" ht="19.899999999999999" customHeight="1">
      <c r="A22" s="484"/>
      <c r="B22" s="485"/>
      <c r="C22" s="486"/>
      <c r="D22" s="487"/>
    </row>
    <row r="23" spans="1:4" ht="19.899999999999999" customHeight="1">
      <c r="A23" s="484"/>
      <c r="B23" s="485"/>
      <c r="C23" s="486"/>
      <c r="D23" s="487"/>
    </row>
    <row r="24" spans="1:4" ht="19.899999999999999" customHeight="1">
      <c r="A24" s="484"/>
      <c r="B24" s="485"/>
      <c r="C24" s="486"/>
      <c r="D24" s="487"/>
    </row>
    <row r="25" spans="1:4" ht="19.899999999999999" customHeight="1">
      <c r="A25" s="484"/>
      <c r="B25" s="485"/>
      <c r="C25" s="486"/>
      <c r="D25" s="487"/>
    </row>
    <row r="26" spans="1:4" ht="19.899999999999999" customHeight="1">
      <c r="A26" s="484"/>
      <c r="B26" s="485"/>
      <c r="C26" s="486"/>
      <c r="D26" s="487"/>
    </row>
    <row r="27" spans="1:4" ht="26.1" customHeight="1">
      <c r="A27" s="484" t="s">
        <v>282</v>
      </c>
      <c r="B27" s="485"/>
      <c r="C27" s="486"/>
      <c r="D27" s="487"/>
    </row>
    <row r="28" spans="1:4" ht="15" customHeight="1">
      <c r="A28" s="479" t="s">
        <v>283</v>
      </c>
      <c r="B28" s="479"/>
      <c r="C28" s="479" t="s">
        <v>284</v>
      </c>
      <c r="D28" s="479"/>
    </row>
    <row r="29" spans="1:4" ht="4.9000000000000004" customHeight="1">
      <c r="A29" s="479"/>
      <c r="B29" s="479"/>
      <c r="C29" s="479"/>
      <c r="D29" s="479"/>
    </row>
    <row r="30" spans="1:4" ht="4.9000000000000004" customHeight="1">
      <c r="A30" s="479"/>
      <c r="B30" s="479"/>
      <c r="C30" s="479"/>
      <c r="D30" s="479"/>
    </row>
    <row r="31" spans="1:4" ht="4.9000000000000004" customHeight="1">
      <c r="A31" s="479"/>
      <c r="B31" s="479"/>
      <c r="C31" s="479"/>
      <c r="D31" s="479"/>
    </row>
    <row r="32" spans="1:4" ht="22.15" customHeight="1">
      <c r="A32" s="586" t="s">
        <v>275</v>
      </c>
      <c r="B32" s="586"/>
      <c r="C32" s="586"/>
      <c r="D32" s="586"/>
    </row>
    <row r="33" spans="1:4" ht="12">
      <c r="A33" s="587" t="s">
        <v>276</v>
      </c>
      <c r="B33" s="588"/>
      <c r="C33" s="588"/>
      <c r="D33" s="588"/>
    </row>
    <row r="34" spans="1:4" ht="13.5">
      <c r="A34" s="585">
        <v>42643</v>
      </c>
      <c r="B34" s="585"/>
      <c r="C34" s="585"/>
      <c r="D34" s="585"/>
    </row>
    <row r="35" spans="1:4" ht="13.5">
      <c r="A35" s="480" t="s">
        <v>305</v>
      </c>
      <c r="B35" s="479"/>
      <c r="C35" s="481"/>
      <c r="D35" s="482" t="s">
        <v>277</v>
      </c>
    </row>
    <row r="36" spans="1:4" ht="19.899999999999999" customHeight="1">
      <c r="A36" s="483" t="s">
        <v>278</v>
      </c>
      <c r="B36" s="483" t="s">
        <v>279</v>
      </c>
      <c r="C36" s="483" t="s">
        <v>280</v>
      </c>
      <c r="D36" s="483" t="s">
        <v>281</v>
      </c>
    </row>
    <row r="37" spans="1:4" ht="19.899999999999999" customHeight="1">
      <c r="A37" s="484"/>
      <c r="B37" s="485"/>
      <c r="C37" s="486"/>
      <c r="D37" s="487"/>
    </row>
    <row r="38" spans="1:4" ht="19.899999999999999" customHeight="1">
      <c r="A38" s="484"/>
      <c r="B38" s="485"/>
      <c r="C38" s="486"/>
      <c r="D38" s="487"/>
    </row>
    <row r="39" spans="1:4" ht="19.899999999999999" customHeight="1">
      <c r="A39" s="484"/>
      <c r="B39" s="485"/>
      <c r="C39" s="486"/>
      <c r="D39" s="487"/>
    </row>
    <row r="40" spans="1:4" ht="19.899999999999999" customHeight="1">
      <c r="A40" s="484"/>
      <c r="B40" s="485"/>
      <c r="C40" s="486"/>
      <c r="D40" s="487"/>
    </row>
    <row r="41" spans="1:4" ht="19.899999999999999" customHeight="1">
      <c r="A41" s="484"/>
      <c r="B41" s="485"/>
      <c r="C41" s="486"/>
      <c r="D41" s="487"/>
    </row>
    <row r="42" spans="1:4" ht="26.1" customHeight="1">
      <c r="A42" s="484" t="s">
        <v>282</v>
      </c>
      <c r="B42" s="485"/>
      <c r="C42" s="486"/>
      <c r="D42" s="487"/>
    </row>
    <row r="43" spans="1:4" ht="15" customHeight="1">
      <c r="A43" s="479" t="s">
        <v>283</v>
      </c>
      <c r="B43" s="479"/>
      <c r="C43" s="479" t="s">
        <v>284</v>
      </c>
      <c r="D43" s="479"/>
    </row>
  </sheetData>
  <mergeCells count="9">
    <mergeCell ref="A19:D19"/>
    <mergeCell ref="A32:D32"/>
    <mergeCell ref="A33:D33"/>
    <mergeCell ref="A34:D34"/>
    <mergeCell ref="A2:D2"/>
    <mergeCell ref="A3:D3"/>
    <mergeCell ref="A4:D4"/>
    <mergeCell ref="A17:D17"/>
    <mergeCell ref="A18:D18"/>
  </mergeCells>
  <phoneticPr fontId="7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42"/>
  <dimension ref="A1:D30"/>
  <sheetViews>
    <sheetView workbookViewId="0">
      <selection activeCell="F10" sqref="F10"/>
    </sheetView>
  </sheetViews>
  <sheetFormatPr defaultColWidth="8" defaultRowHeight="14.25"/>
  <cols>
    <col min="1" max="1" width="24.875" style="463" customWidth="1"/>
    <col min="2" max="2" width="26.75" style="463" customWidth="1"/>
    <col min="3" max="4" width="14.625" style="463" customWidth="1"/>
    <col min="5" max="16384" width="8" style="464"/>
  </cols>
  <sheetData>
    <row r="1" spans="1:4" ht="1.1499999999999999" customHeight="1">
      <c r="A1" s="464"/>
      <c r="B1" s="464"/>
      <c r="C1" s="464"/>
      <c r="D1" s="464"/>
    </row>
    <row r="2" spans="1:4" ht="30" customHeight="1">
      <c r="A2" s="582" t="s">
        <v>275</v>
      </c>
      <c r="B2" s="582"/>
      <c r="C2" s="582"/>
      <c r="D2" s="582"/>
    </row>
    <row r="3" spans="1:4" ht="9.9499999999999993" customHeight="1">
      <c r="A3" s="583" t="s">
        <v>276</v>
      </c>
      <c r="B3" s="584"/>
      <c r="C3" s="584"/>
      <c r="D3" s="584"/>
    </row>
    <row r="4" spans="1:4" ht="20.100000000000001" customHeight="1">
      <c r="A4" s="581">
        <v>42643</v>
      </c>
      <c r="B4" s="581"/>
      <c r="C4" s="581"/>
      <c r="D4" s="581"/>
    </row>
    <row r="5" spans="1:4" ht="18" customHeight="1">
      <c r="A5" s="465" t="s">
        <v>14</v>
      </c>
      <c r="B5" s="464"/>
      <c r="C5" s="466"/>
      <c r="D5" s="467" t="s">
        <v>277</v>
      </c>
    </row>
    <row r="6" spans="1:4" ht="26.1" customHeight="1">
      <c r="A6" s="468" t="s">
        <v>278</v>
      </c>
      <c r="B6" s="468" t="s">
        <v>279</v>
      </c>
      <c r="C6" s="468" t="s">
        <v>280</v>
      </c>
      <c r="D6" s="468" t="s">
        <v>281</v>
      </c>
    </row>
    <row r="7" spans="1:4" ht="19.899999999999999" customHeight="1">
      <c r="A7" s="469"/>
      <c r="B7" s="470"/>
      <c r="C7" s="471"/>
      <c r="D7" s="472"/>
    </row>
    <row r="8" spans="1:4" ht="19.899999999999999" customHeight="1">
      <c r="A8" s="469"/>
      <c r="B8" s="470"/>
      <c r="C8" s="471"/>
      <c r="D8" s="472"/>
    </row>
    <row r="9" spans="1:4" ht="19.899999999999999" customHeight="1">
      <c r="A9" s="469"/>
      <c r="B9" s="470"/>
      <c r="C9" s="471"/>
      <c r="D9" s="472"/>
    </row>
    <row r="10" spans="1:4" ht="19.899999999999999" customHeight="1">
      <c r="A10" s="469"/>
      <c r="B10" s="470"/>
      <c r="C10" s="471"/>
      <c r="D10" s="472"/>
    </row>
    <row r="11" spans="1:4" ht="19.899999999999999" customHeight="1">
      <c r="A11" s="469"/>
      <c r="B11" s="470"/>
      <c r="C11" s="471"/>
      <c r="D11" s="472"/>
    </row>
    <row r="12" spans="1:4" ht="19.899999999999999" customHeight="1">
      <c r="A12" s="469" t="s">
        <v>282</v>
      </c>
      <c r="B12" s="470"/>
      <c r="C12" s="471"/>
      <c r="D12" s="472"/>
    </row>
    <row r="13" spans="1:4" ht="26.1" customHeight="1">
      <c r="A13" s="473" t="s">
        <v>283</v>
      </c>
      <c r="B13" s="474">
        <v>111</v>
      </c>
      <c r="C13" s="473" t="s">
        <v>284</v>
      </c>
      <c r="D13" s="473">
        <v>111</v>
      </c>
    </row>
    <row r="14" spans="1:4" ht="1.1499999999999999" customHeight="1">
      <c r="A14" s="464"/>
      <c r="B14" s="464"/>
      <c r="C14" s="464"/>
      <c r="D14" s="464"/>
    </row>
    <row r="15" spans="1:4" ht="33" hidden="1" customHeight="1">
      <c r="A15" s="582" t="s">
        <v>275</v>
      </c>
      <c r="B15" s="582"/>
      <c r="C15" s="582"/>
      <c r="D15" s="582"/>
    </row>
    <row r="16" spans="1:4" ht="9.9499999999999993" customHeight="1">
      <c r="A16" s="583" t="s">
        <v>276</v>
      </c>
      <c r="B16" s="584"/>
      <c r="C16" s="584"/>
      <c r="D16" s="584"/>
    </row>
    <row r="17" spans="1:4" ht="20.100000000000001" customHeight="1">
      <c r="A17" s="581">
        <v>42643</v>
      </c>
      <c r="B17" s="581"/>
      <c r="C17" s="581"/>
      <c r="D17" s="581"/>
    </row>
    <row r="18" spans="1:4" ht="18" customHeight="1">
      <c r="A18" s="465" t="s">
        <v>285</v>
      </c>
      <c r="B18" s="464"/>
      <c r="C18" s="466"/>
      <c r="D18" s="467" t="s">
        <v>277</v>
      </c>
    </row>
    <row r="19" spans="1:4" ht="26.1" customHeight="1">
      <c r="A19" s="468" t="s">
        <v>278</v>
      </c>
      <c r="B19" s="468" t="s">
        <v>279</v>
      </c>
      <c r="C19" s="468" t="s">
        <v>280</v>
      </c>
      <c r="D19" s="468" t="s">
        <v>281</v>
      </c>
    </row>
    <row r="20" spans="1:4" ht="19.899999999999999" customHeight="1">
      <c r="A20" s="469"/>
      <c r="B20" s="470"/>
      <c r="C20" s="471"/>
      <c r="D20" s="472"/>
    </row>
    <row r="21" spans="1:4" ht="19.899999999999999" customHeight="1">
      <c r="A21" s="469"/>
      <c r="B21" s="470"/>
      <c r="C21" s="471"/>
      <c r="D21" s="472"/>
    </row>
    <row r="22" spans="1:4" ht="19.899999999999999" customHeight="1">
      <c r="A22" s="469"/>
      <c r="B22" s="470"/>
      <c r="C22" s="471"/>
      <c r="D22" s="472"/>
    </row>
    <row r="23" spans="1:4" ht="19.899999999999999" customHeight="1">
      <c r="A23" s="469"/>
      <c r="B23" s="470"/>
      <c r="C23" s="471"/>
      <c r="D23" s="472"/>
    </row>
    <row r="24" spans="1:4" ht="19.899999999999999" customHeight="1">
      <c r="A24" s="469"/>
      <c r="B24" s="470"/>
      <c r="C24" s="471"/>
      <c r="D24" s="472"/>
    </row>
    <row r="25" spans="1:4" ht="19.899999999999999" customHeight="1">
      <c r="A25" s="469" t="s">
        <v>282</v>
      </c>
      <c r="B25" s="470"/>
      <c r="C25" s="471"/>
      <c r="D25" s="472"/>
    </row>
    <row r="26" spans="1:4" ht="26.1" customHeight="1">
      <c r="A26" s="473" t="s">
        <v>283</v>
      </c>
      <c r="B26" s="464" t="s">
        <v>286</v>
      </c>
      <c r="C26" s="473" t="s">
        <v>284</v>
      </c>
      <c r="D26" s="473" t="s">
        <v>286</v>
      </c>
    </row>
    <row r="27" spans="1:4" ht="26.1" customHeight="1">
      <c r="A27" s="475"/>
      <c r="B27" s="476"/>
      <c r="C27" s="477"/>
      <c r="D27" s="477"/>
    </row>
    <row r="28" spans="1:4" ht="26.1" customHeight="1">
      <c r="A28" s="478"/>
      <c r="B28" s="478"/>
      <c r="C28" s="478"/>
      <c r="D28" s="478"/>
    </row>
    <row r="29" spans="1:4" ht="19.5" customHeight="1">
      <c r="A29" s="464"/>
      <c r="B29" s="464"/>
      <c r="C29" s="464"/>
      <c r="D29" s="464"/>
    </row>
    <row r="30" spans="1:4" ht="19.5" customHeight="1">
      <c r="A30" s="464"/>
      <c r="B30" s="464"/>
      <c r="C30" s="464"/>
      <c r="D30" s="464"/>
    </row>
  </sheetData>
  <mergeCells count="6">
    <mergeCell ref="A17:D17"/>
    <mergeCell ref="A2:D2"/>
    <mergeCell ref="A3:D3"/>
    <mergeCell ref="A4:D4"/>
    <mergeCell ref="A15:D15"/>
    <mergeCell ref="A16:D16"/>
  </mergeCells>
  <phoneticPr fontId="76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43"/>
  <dimension ref="A1:D30"/>
  <sheetViews>
    <sheetView workbookViewId="0">
      <selection activeCell="F10" sqref="F10"/>
    </sheetView>
  </sheetViews>
  <sheetFormatPr defaultColWidth="8" defaultRowHeight="14.25"/>
  <cols>
    <col min="1" max="2" width="30.375" style="463" customWidth="1"/>
    <col min="3" max="4" width="14.625" style="463" customWidth="1"/>
    <col min="5" max="16384" width="8" style="464"/>
  </cols>
  <sheetData>
    <row r="1" spans="1:4" ht="30" customHeight="1">
      <c r="A1" s="464"/>
      <c r="B1" s="464"/>
      <c r="C1" s="464"/>
      <c r="D1" s="464"/>
    </row>
    <row r="2" spans="1:4" ht="30" customHeight="1">
      <c r="A2" s="582" t="s">
        <v>275</v>
      </c>
      <c r="B2" s="582"/>
      <c r="C2" s="582"/>
      <c r="D2" s="582"/>
    </row>
    <row r="3" spans="1:4" ht="9.9499999999999993" customHeight="1">
      <c r="A3" s="583" t="s">
        <v>276</v>
      </c>
      <c r="B3" s="584"/>
      <c r="C3" s="584"/>
      <c r="D3" s="584"/>
    </row>
    <row r="4" spans="1:4" ht="20.100000000000001" customHeight="1">
      <c r="A4" s="581">
        <v>42643</v>
      </c>
      <c r="B4" s="581"/>
      <c r="C4" s="581"/>
      <c r="D4" s="581"/>
    </row>
    <row r="5" spans="1:4" ht="18" customHeight="1">
      <c r="A5" s="465" t="s">
        <v>14</v>
      </c>
      <c r="B5" s="464"/>
      <c r="C5" s="466"/>
      <c r="D5" s="467" t="s">
        <v>277</v>
      </c>
    </row>
    <row r="6" spans="1:4" ht="26.1" customHeight="1">
      <c r="A6" s="468" t="s">
        <v>278</v>
      </c>
      <c r="B6" s="468" t="s">
        <v>279</v>
      </c>
      <c r="C6" s="468" t="s">
        <v>280</v>
      </c>
      <c r="D6" s="468" t="s">
        <v>281</v>
      </c>
    </row>
    <row r="7" spans="1:4" ht="25.15" customHeight="1">
      <c r="A7" s="469"/>
      <c r="B7" s="470"/>
      <c r="C7" s="471"/>
      <c r="D7" s="472"/>
    </row>
    <row r="8" spans="1:4" ht="25.15" customHeight="1">
      <c r="A8" s="469"/>
      <c r="B8" s="470"/>
      <c r="C8" s="471"/>
      <c r="D8" s="472"/>
    </row>
    <row r="9" spans="1:4" ht="25.15" customHeight="1">
      <c r="A9" s="469"/>
      <c r="B9" s="470"/>
      <c r="C9" s="471"/>
      <c r="D9" s="472"/>
    </row>
    <row r="10" spans="1:4" ht="25.15" customHeight="1">
      <c r="A10" s="469"/>
      <c r="B10" s="470"/>
      <c r="C10" s="471"/>
      <c r="D10" s="472"/>
    </row>
    <row r="11" spans="1:4" ht="25.15" customHeight="1">
      <c r="A11" s="469"/>
      <c r="B11" s="470"/>
      <c r="C11" s="471"/>
      <c r="D11" s="472"/>
    </row>
    <row r="12" spans="1:4" ht="19.899999999999999" customHeight="1">
      <c r="A12" s="469" t="s">
        <v>282</v>
      </c>
      <c r="B12" s="470"/>
      <c r="C12" s="471"/>
      <c r="D12" s="472"/>
    </row>
    <row r="13" spans="1:4" ht="26.1" customHeight="1">
      <c r="A13" s="473" t="s">
        <v>283</v>
      </c>
      <c r="B13" s="474">
        <v>111</v>
      </c>
      <c r="C13" s="464" t="s">
        <v>284</v>
      </c>
      <c r="D13" s="474">
        <v>111</v>
      </c>
    </row>
    <row r="14" spans="1:4" ht="1.1499999999999999" customHeight="1">
      <c r="A14" s="464"/>
      <c r="B14" s="464"/>
      <c r="C14" s="464"/>
      <c r="D14" s="464"/>
    </row>
    <row r="15" spans="1:4" ht="34.9" hidden="1" customHeight="1">
      <c r="A15" s="582" t="s">
        <v>275</v>
      </c>
      <c r="B15" s="582"/>
      <c r="C15" s="582"/>
      <c r="D15" s="582"/>
    </row>
    <row r="16" spans="1:4" ht="9.9499999999999993" customHeight="1">
      <c r="A16" s="583" t="s">
        <v>276</v>
      </c>
      <c r="B16" s="584"/>
      <c r="C16" s="584"/>
      <c r="D16" s="584"/>
    </row>
    <row r="17" spans="1:4" ht="20.100000000000001" customHeight="1">
      <c r="A17" s="581">
        <v>42643</v>
      </c>
      <c r="B17" s="581"/>
      <c r="C17" s="581"/>
      <c r="D17" s="581"/>
    </row>
    <row r="18" spans="1:4" ht="18" customHeight="1">
      <c r="A18" s="465" t="s">
        <v>285</v>
      </c>
      <c r="B18" s="464"/>
      <c r="C18" s="466"/>
      <c r="D18" s="467" t="s">
        <v>277</v>
      </c>
    </row>
    <row r="19" spans="1:4" ht="26.1" customHeight="1">
      <c r="A19" s="468" t="s">
        <v>278</v>
      </c>
      <c r="B19" s="468" t="s">
        <v>279</v>
      </c>
      <c r="C19" s="468" t="s">
        <v>280</v>
      </c>
      <c r="D19" s="468" t="s">
        <v>281</v>
      </c>
    </row>
    <row r="20" spans="1:4" ht="25.15" customHeight="1">
      <c r="A20" s="469"/>
      <c r="B20" s="470"/>
      <c r="C20" s="471"/>
      <c r="D20" s="472"/>
    </row>
    <row r="21" spans="1:4" ht="25.15" customHeight="1">
      <c r="A21" s="469"/>
      <c r="B21" s="470"/>
      <c r="C21" s="471"/>
      <c r="D21" s="472"/>
    </row>
    <row r="22" spans="1:4" ht="25.15" customHeight="1">
      <c r="A22" s="469"/>
      <c r="B22" s="470"/>
      <c r="C22" s="471"/>
      <c r="D22" s="472"/>
    </row>
    <row r="23" spans="1:4" ht="25.15" customHeight="1">
      <c r="A23" s="469"/>
      <c r="B23" s="470"/>
      <c r="C23" s="471"/>
      <c r="D23" s="472"/>
    </row>
    <row r="24" spans="1:4" ht="25.15" customHeight="1">
      <c r="A24" s="469"/>
      <c r="B24" s="470"/>
      <c r="C24" s="471"/>
      <c r="D24" s="472"/>
    </row>
    <row r="25" spans="1:4" ht="19.899999999999999" customHeight="1">
      <c r="A25" s="469" t="s">
        <v>282</v>
      </c>
      <c r="B25" s="470"/>
      <c r="C25" s="471"/>
      <c r="D25" s="472"/>
    </row>
    <row r="26" spans="1:4" ht="26.1" customHeight="1">
      <c r="A26" s="473" t="s">
        <v>283</v>
      </c>
      <c r="B26" s="464" t="s">
        <v>286</v>
      </c>
      <c r="C26" s="464" t="s">
        <v>284</v>
      </c>
      <c r="D26" s="464" t="s">
        <v>286</v>
      </c>
    </row>
    <row r="27" spans="1:4" ht="26.1" customHeight="1">
      <c r="A27" s="475"/>
      <c r="B27" s="476"/>
      <c r="C27" s="477"/>
      <c r="D27" s="477"/>
    </row>
    <row r="28" spans="1:4" ht="26.1" customHeight="1">
      <c r="A28" s="478"/>
      <c r="B28" s="478"/>
      <c r="C28" s="478"/>
      <c r="D28" s="478"/>
    </row>
    <row r="29" spans="1:4" ht="19.5" customHeight="1">
      <c r="A29" s="464"/>
      <c r="B29" s="464"/>
      <c r="C29" s="464"/>
      <c r="D29" s="464"/>
    </row>
    <row r="30" spans="1:4" ht="19.5" customHeight="1">
      <c r="A30" s="464"/>
      <c r="B30" s="464"/>
      <c r="C30" s="464"/>
      <c r="D30" s="464"/>
    </row>
  </sheetData>
  <mergeCells count="6">
    <mergeCell ref="A17:D17"/>
    <mergeCell ref="A2:D2"/>
    <mergeCell ref="A3:D3"/>
    <mergeCell ref="A4:D4"/>
    <mergeCell ref="A15:D15"/>
    <mergeCell ref="A16:D16"/>
  </mergeCells>
  <phoneticPr fontId="76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00"/>
  <dimension ref="A1:AH33"/>
  <sheetViews>
    <sheetView zoomScale="70" zoomScaleNormal="70" workbookViewId="0"/>
  </sheetViews>
  <sheetFormatPr defaultRowHeight="13.5"/>
  <cols>
    <col min="1" max="1" width="0.125" style="413" customWidth="1"/>
    <col min="2" max="2" width="21.125" style="413" customWidth="1"/>
    <col min="3" max="3" width="4.25" style="413" customWidth="1"/>
    <col min="4" max="4" width="2.625" style="413" customWidth="1"/>
    <col min="5" max="5" width="14.625" style="413" customWidth="1"/>
    <col min="6" max="6" width="3.25" style="413" customWidth="1"/>
    <col min="7" max="7" width="2.625" style="413" customWidth="1"/>
    <col min="8" max="8" width="14.625" style="413" customWidth="1"/>
    <col min="9" max="9" width="3.875" style="413" customWidth="1"/>
    <col min="10" max="10" width="2.625" style="413" customWidth="1"/>
    <col min="11" max="11" width="14.625" style="413" customWidth="1"/>
    <col min="12" max="12" width="3.75" style="413" customWidth="1"/>
    <col min="13" max="13" width="2.625" style="413" customWidth="1"/>
    <col min="14" max="14" width="14.625" style="413" customWidth="1"/>
    <col min="15" max="15" width="3.625" style="413" customWidth="1"/>
    <col min="16" max="16" width="2.625" style="413" customWidth="1"/>
    <col min="17" max="17" width="14.625" style="413" customWidth="1"/>
    <col min="18" max="18" width="3.375" style="413" customWidth="1"/>
    <col min="19" max="19" width="3.25" style="413" customWidth="1"/>
    <col min="20" max="20" width="13.75" style="413" customWidth="1"/>
    <col min="21" max="26" width="3.25" style="413" customWidth="1"/>
    <col min="27" max="27" width="3.75" style="413" customWidth="1"/>
    <col min="28" max="28" width="16.75" style="413" customWidth="1"/>
    <col min="29" max="29" width="17.875" style="413" customWidth="1"/>
    <col min="30" max="30" width="14.875" style="413" customWidth="1"/>
    <col min="31" max="31" width="14.125" style="413" customWidth="1"/>
    <col min="32" max="32" width="16.75" style="413" customWidth="1"/>
    <col min="33" max="33" width="14.5" style="413" customWidth="1"/>
    <col min="34" max="34" width="18.75" style="413" customWidth="1"/>
    <col min="35" max="16384" width="9" style="413"/>
  </cols>
  <sheetData>
    <row r="1" spans="1:34" ht="21" customHeight="1">
      <c r="A1" s="414"/>
      <c r="B1" s="415"/>
      <c r="C1" s="415"/>
      <c r="D1" s="415"/>
      <c r="E1" s="415"/>
      <c r="F1" s="415"/>
      <c r="G1" s="415"/>
      <c r="H1" s="415"/>
      <c r="I1" s="415"/>
      <c r="J1" s="415"/>
      <c r="K1" s="438"/>
      <c r="L1" s="438"/>
      <c r="M1" s="438"/>
      <c r="N1" s="438"/>
      <c r="O1" s="438"/>
      <c r="P1" s="438"/>
      <c r="Q1" s="438"/>
      <c r="R1" s="436"/>
      <c r="S1" s="436"/>
      <c r="T1" s="436"/>
      <c r="U1" s="436"/>
      <c r="V1" s="436"/>
      <c r="W1" s="436"/>
      <c r="X1" s="436"/>
      <c r="Y1" s="436"/>
      <c r="Z1" s="436"/>
      <c r="AA1" s="436"/>
      <c r="AB1" s="412"/>
    </row>
    <row r="2" spans="1:34" ht="48.95" customHeight="1">
      <c r="A2" s="414"/>
      <c r="B2" s="415"/>
      <c r="C2" s="415"/>
      <c r="D2" s="415"/>
      <c r="E2" s="415"/>
      <c r="F2" s="415"/>
      <c r="G2" s="415"/>
      <c r="H2" s="415"/>
      <c r="I2" s="415"/>
      <c r="J2" s="415"/>
      <c r="K2" s="438"/>
      <c r="L2" s="438"/>
      <c r="M2" s="438"/>
      <c r="N2" s="438"/>
      <c r="O2" s="438"/>
      <c r="P2" s="438"/>
      <c r="Q2" s="438"/>
      <c r="R2" s="436"/>
      <c r="S2" s="436"/>
      <c r="T2" s="436"/>
      <c r="U2" s="436"/>
      <c r="V2" s="436"/>
      <c r="W2" s="436"/>
      <c r="X2" s="436"/>
      <c r="Y2" s="436"/>
      <c r="Z2" s="436"/>
      <c r="AA2" s="436"/>
      <c r="AB2" s="412"/>
    </row>
    <row r="3" spans="1:34" s="412" customFormat="1" ht="16.149999999999999" customHeight="1">
      <c r="A3" s="414"/>
      <c r="B3" s="415"/>
      <c r="C3" s="416"/>
      <c r="D3" s="416"/>
      <c r="E3" s="417"/>
      <c r="F3" s="417"/>
      <c r="G3" s="417"/>
      <c r="H3" s="417"/>
      <c r="I3" s="417"/>
      <c r="J3" s="417"/>
      <c r="K3" s="417"/>
      <c r="L3" s="417"/>
      <c r="M3" s="417"/>
      <c r="N3" s="417"/>
      <c r="O3" s="417"/>
      <c r="P3" s="417"/>
      <c r="Q3" s="417"/>
      <c r="R3" s="449"/>
      <c r="S3" s="449"/>
      <c r="T3" s="450"/>
      <c r="U3" s="436"/>
      <c r="V3" s="436"/>
      <c r="W3" s="436"/>
      <c r="X3" s="436"/>
      <c r="Y3" s="436"/>
      <c r="Z3" s="436"/>
      <c r="AA3" s="436"/>
      <c r="AH3" s="413"/>
    </row>
    <row r="4" spans="1:34" s="412" customFormat="1" ht="75" customHeight="1">
      <c r="A4" s="418"/>
      <c r="B4" s="418" t="s">
        <v>306</v>
      </c>
      <c r="C4" s="419"/>
      <c r="D4" s="419"/>
      <c r="E4" s="419"/>
      <c r="F4" s="419"/>
      <c r="G4" s="420"/>
      <c r="H4" s="421"/>
      <c r="I4" s="421"/>
      <c r="J4" s="421"/>
      <c r="K4" s="439"/>
      <c r="L4" s="439"/>
      <c r="M4" s="439"/>
      <c r="N4" s="439"/>
      <c r="O4" s="439"/>
      <c r="P4" s="439"/>
      <c r="Q4" s="451"/>
      <c r="R4" s="452"/>
      <c r="S4" s="453"/>
      <c r="T4" s="454"/>
      <c r="U4" s="455"/>
      <c r="V4" s="436"/>
      <c r="W4" s="436"/>
      <c r="X4" s="436"/>
      <c r="Y4" s="436"/>
      <c r="Z4" s="436"/>
      <c r="AA4" s="436"/>
      <c r="AH4" s="413"/>
    </row>
    <row r="5" spans="1:34" s="412" customFormat="1" ht="75" customHeight="1">
      <c r="A5" s="422"/>
      <c r="B5" s="423" t="s">
        <v>307</v>
      </c>
      <c r="C5" s="419"/>
      <c r="D5" s="419"/>
      <c r="E5" s="419"/>
      <c r="F5" s="419"/>
      <c r="G5" s="420"/>
      <c r="H5" s="421"/>
      <c r="I5" s="421"/>
      <c r="J5" s="421"/>
      <c r="K5" s="439"/>
      <c r="L5" s="439"/>
      <c r="M5" s="439"/>
      <c r="N5" s="439"/>
      <c r="O5" s="439"/>
      <c r="P5" s="439"/>
      <c r="Q5" s="451"/>
      <c r="R5" s="456"/>
      <c r="S5" s="435"/>
      <c r="T5" s="436"/>
      <c r="U5" s="457"/>
      <c r="V5" s="436"/>
      <c r="W5" s="436"/>
      <c r="X5" s="436"/>
      <c r="Y5" s="436"/>
      <c r="Z5" s="436"/>
      <c r="AA5" s="436"/>
      <c r="AH5" s="413"/>
    </row>
    <row r="6" spans="1:34" s="412" customFormat="1" ht="75" customHeight="1">
      <c r="A6" s="422"/>
      <c r="B6" s="423" t="s">
        <v>308</v>
      </c>
      <c r="C6" s="424"/>
      <c r="D6" s="424"/>
      <c r="E6" s="424"/>
      <c r="F6" s="424"/>
      <c r="G6" s="425"/>
      <c r="H6" s="426"/>
      <c r="I6" s="426"/>
      <c r="J6" s="426"/>
      <c r="K6" s="440"/>
      <c r="L6" s="440"/>
      <c r="M6" s="440"/>
      <c r="N6" s="440"/>
      <c r="O6" s="440"/>
      <c r="P6" s="440"/>
      <c r="Q6" s="458"/>
      <c r="R6" s="456"/>
      <c r="S6" s="435"/>
      <c r="T6" s="436"/>
      <c r="U6" s="457"/>
      <c r="V6" s="436"/>
      <c r="W6" s="436"/>
      <c r="X6" s="436"/>
      <c r="Y6" s="436"/>
      <c r="Z6" s="436"/>
      <c r="AA6" s="436"/>
      <c r="AH6" s="413"/>
    </row>
    <row r="7" spans="1:34" s="412" customFormat="1" ht="75" customHeight="1">
      <c r="A7" s="423"/>
      <c r="B7" s="423" t="s">
        <v>309</v>
      </c>
      <c r="C7" s="419"/>
      <c r="D7" s="419"/>
      <c r="E7" s="419"/>
      <c r="F7" s="419"/>
      <c r="G7" s="420"/>
      <c r="H7" s="421"/>
      <c r="I7" s="421"/>
      <c r="J7" s="421"/>
      <c r="K7" s="439"/>
      <c r="L7" s="439"/>
      <c r="M7" s="439"/>
      <c r="N7" s="439"/>
      <c r="O7" s="439"/>
      <c r="P7" s="439"/>
      <c r="Q7" s="451"/>
      <c r="R7" s="456"/>
      <c r="S7" s="435"/>
      <c r="T7" s="436"/>
      <c r="U7" s="457"/>
      <c r="V7" s="436"/>
      <c r="W7" s="436"/>
      <c r="X7" s="436"/>
      <c r="Y7" s="436"/>
      <c r="Z7" s="436"/>
      <c r="AA7" s="436"/>
      <c r="AH7" s="413"/>
    </row>
    <row r="8" spans="1:34" s="412" customFormat="1" ht="75" customHeight="1">
      <c r="A8" s="423"/>
      <c r="B8" s="423" t="s">
        <v>310</v>
      </c>
      <c r="C8" s="419"/>
      <c r="D8" s="419"/>
      <c r="E8" s="419"/>
      <c r="F8" s="419"/>
      <c r="G8" s="420"/>
      <c r="H8" s="421"/>
      <c r="I8" s="421"/>
      <c r="J8" s="421"/>
      <c r="K8" s="439"/>
      <c r="L8" s="439"/>
      <c r="M8" s="439"/>
      <c r="N8" s="439"/>
      <c r="O8" s="439"/>
      <c r="P8" s="439"/>
      <c r="Q8" s="451"/>
      <c r="R8" s="456"/>
      <c r="S8" s="435"/>
      <c r="T8" s="436"/>
      <c r="U8" s="457"/>
      <c r="V8" s="436"/>
      <c r="W8" s="436"/>
      <c r="X8" s="436"/>
      <c r="Y8" s="436"/>
      <c r="Z8" s="436"/>
      <c r="AA8" s="436"/>
      <c r="AH8" s="413"/>
    </row>
    <row r="9" spans="1:34" s="412" customFormat="1" ht="75" customHeight="1">
      <c r="A9" s="423"/>
      <c r="B9" s="423" t="s">
        <v>311</v>
      </c>
      <c r="C9" s="419"/>
      <c r="D9" s="419"/>
      <c r="E9" s="419"/>
      <c r="F9" s="419"/>
      <c r="G9" s="420"/>
      <c r="H9" s="421"/>
      <c r="I9" s="421"/>
      <c r="J9" s="421"/>
      <c r="K9" s="439"/>
      <c r="L9" s="439"/>
      <c r="M9" s="439"/>
      <c r="N9" s="439"/>
      <c r="O9" s="439"/>
      <c r="P9" s="439"/>
      <c r="Q9" s="451"/>
      <c r="R9" s="456"/>
      <c r="S9" s="435"/>
      <c r="T9" s="436"/>
      <c r="U9" s="457"/>
      <c r="V9" s="436"/>
      <c r="W9" s="436"/>
      <c r="X9" s="436"/>
      <c r="Y9" s="436"/>
      <c r="Z9" s="436"/>
      <c r="AA9" s="436"/>
      <c r="AH9" s="413"/>
    </row>
    <row r="10" spans="1:34" s="412" customFormat="1" ht="75" customHeight="1">
      <c r="A10" s="423"/>
      <c r="B10" s="423" t="s">
        <v>312</v>
      </c>
      <c r="C10" s="419"/>
      <c r="D10" s="419"/>
      <c r="E10" s="419"/>
      <c r="F10" s="419"/>
      <c r="G10" s="420"/>
      <c r="H10" s="421"/>
      <c r="I10" s="421"/>
      <c r="J10" s="421"/>
      <c r="K10" s="439"/>
      <c r="L10" s="439"/>
      <c r="M10" s="439"/>
      <c r="N10" s="439"/>
      <c r="O10" s="439"/>
      <c r="P10" s="439"/>
      <c r="Q10" s="451"/>
      <c r="R10" s="456"/>
      <c r="S10" s="436"/>
      <c r="T10" s="436"/>
      <c r="U10" s="457"/>
      <c r="V10" s="436"/>
      <c r="W10" s="436"/>
      <c r="X10" s="436"/>
      <c r="Y10" s="436"/>
      <c r="Z10" s="436"/>
      <c r="AA10" s="436"/>
      <c r="AD10" s="462" t="s">
        <v>313</v>
      </c>
      <c r="AH10" s="413"/>
    </row>
    <row r="11" spans="1:34" s="412" customFormat="1" ht="24" customHeight="1">
      <c r="A11" s="427"/>
      <c r="B11" s="428"/>
      <c r="C11" s="428"/>
      <c r="D11" s="429"/>
      <c r="E11" s="428"/>
      <c r="F11" s="430"/>
      <c r="G11" s="429"/>
      <c r="I11" s="441"/>
      <c r="K11" s="435"/>
      <c r="L11" s="435"/>
      <c r="M11" s="442"/>
      <c r="N11" s="435"/>
      <c r="O11" s="443"/>
      <c r="P11" s="435"/>
      <c r="Q11" s="436"/>
      <c r="R11" s="456"/>
      <c r="S11" s="436"/>
      <c r="T11" s="436"/>
      <c r="U11" s="457"/>
      <c r="V11" s="436"/>
      <c r="W11" s="436"/>
      <c r="X11" s="436"/>
      <c r="Y11" s="436"/>
      <c r="Z11" s="436"/>
      <c r="AA11" s="436"/>
      <c r="AH11" s="413"/>
    </row>
    <row r="12" spans="1:34" s="412" customFormat="1" ht="24" customHeight="1">
      <c r="A12" s="427"/>
      <c r="B12" s="428"/>
      <c r="C12" s="428"/>
      <c r="D12" s="429"/>
      <c r="E12" s="428"/>
      <c r="F12" s="430"/>
      <c r="G12" s="429"/>
      <c r="I12" s="441"/>
      <c r="K12" s="435"/>
      <c r="L12" s="435"/>
      <c r="M12" s="442"/>
      <c r="N12" s="435"/>
      <c r="O12" s="443"/>
      <c r="P12" s="435"/>
      <c r="Q12" s="436"/>
      <c r="R12" s="456"/>
      <c r="S12" s="436"/>
      <c r="T12" s="436"/>
      <c r="U12" s="457"/>
      <c r="V12" s="436"/>
      <c r="W12" s="436"/>
      <c r="X12" s="436"/>
      <c r="Y12" s="436"/>
      <c r="Z12" s="436"/>
      <c r="AA12" s="436"/>
      <c r="AH12" s="413"/>
    </row>
    <row r="13" spans="1:34" s="412" customFormat="1" ht="24" customHeight="1">
      <c r="B13" s="428"/>
      <c r="C13" s="428"/>
      <c r="D13" s="429"/>
      <c r="E13" s="428"/>
      <c r="F13" s="430"/>
      <c r="G13" s="429"/>
      <c r="I13" s="441"/>
      <c r="K13" s="435"/>
      <c r="L13" s="435"/>
      <c r="M13" s="442"/>
      <c r="N13" s="435"/>
      <c r="O13" s="443"/>
      <c r="P13" s="435"/>
      <c r="Q13" s="436"/>
      <c r="R13" s="456"/>
      <c r="S13" s="436"/>
      <c r="T13" s="436"/>
      <c r="U13" s="457"/>
      <c r="V13" s="436"/>
      <c r="W13" s="436"/>
      <c r="X13" s="436"/>
      <c r="Y13" s="436"/>
      <c r="Z13" s="436"/>
      <c r="AA13" s="436"/>
      <c r="AH13" s="413"/>
    </row>
    <row r="14" spans="1:34" s="412" customFormat="1" ht="24" customHeight="1">
      <c r="B14" s="428"/>
      <c r="C14" s="428"/>
      <c r="D14" s="429"/>
      <c r="E14" s="428"/>
      <c r="F14" s="430"/>
      <c r="G14" s="429"/>
      <c r="I14" s="441"/>
      <c r="K14" s="435"/>
      <c r="L14" s="435"/>
      <c r="M14" s="442"/>
      <c r="N14" s="435"/>
      <c r="O14" s="443"/>
      <c r="P14" s="435"/>
      <c r="Q14" s="436"/>
      <c r="R14" s="456"/>
      <c r="S14" s="436"/>
      <c r="T14" s="436"/>
      <c r="U14" s="457"/>
      <c r="V14" s="436"/>
      <c r="W14" s="436"/>
      <c r="X14" s="436"/>
      <c r="Y14" s="436"/>
      <c r="Z14" s="436"/>
      <c r="AA14" s="436"/>
      <c r="AH14" s="413"/>
    </row>
    <row r="15" spans="1:34" s="412" customFormat="1" ht="24" customHeight="1">
      <c r="B15" s="428"/>
      <c r="C15" s="428"/>
      <c r="D15" s="429"/>
      <c r="E15" s="428"/>
      <c r="F15" s="430"/>
      <c r="G15" s="429"/>
      <c r="I15" s="441"/>
      <c r="K15" s="435"/>
      <c r="L15" s="435"/>
      <c r="M15" s="442"/>
      <c r="N15" s="435"/>
      <c r="O15" s="443"/>
      <c r="P15" s="435"/>
      <c r="Q15" s="436"/>
      <c r="R15" s="456"/>
      <c r="S15" s="436"/>
      <c r="T15" s="436"/>
      <c r="U15" s="457"/>
      <c r="V15" s="436"/>
      <c r="W15" s="436"/>
      <c r="X15" s="436"/>
      <c r="Y15" s="436"/>
      <c r="Z15" s="436"/>
      <c r="AA15" s="436"/>
      <c r="AH15" s="413"/>
    </row>
    <row r="16" spans="1:34" s="412" customFormat="1" ht="24" customHeight="1">
      <c r="B16" s="428"/>
      <c r="C16" s="428"/>
      <c r="D16" s="429"/>
      <c r="E16" s="428"/>
      <c r="F16" s="430"/>
      <c r="G16" s="429"/>
      <c r="I16" s="441"/>
      <c r="K16" s="435"/>
      <c r="L16" s="435"/>
      <c r="M16" s="442"/>
      <c r="N16" s="435"/>
      <c r="O16" s="443"/>
      <c r="P16" s="435"/>
      <c r="Q16" s="436"/>
      <c r="R16" s="456"/>
      <c r="S16" s="436"/>
      <c r="T16" s="436"/>
      <c r="U16" s="457"/>
      <c r="V16" s="436"/>
      <c r="W16" s="436"/>
      <c r="X16" s="436"/>
      <c r="Y16" s="436"/>
      <c r="Z16" s="436"/>
      <c r="AH16" s="413"/>
    </row>
    <row r="17" spans="1:34" s="412" customFormat="1" ht="52.15" customHeight="1">
      <c r="B17" s="428"/>
      <c r="C17" s="428"/>
      <c r="D17" s="431"/>
      <c r="E17" s="432" t="s">
        <v>310</v>
      </c>
      <c r="F17" s="433"/>
      <c r="G17" s="433"/>
      <c r="H17" s="434"/>
      <c r="I17" s="434"/>
      <c r="J17" s="434"/>
      <c r="K17" s="444"/>
      <c r="L17" s="445"/>
      <c r="M17" s="444"/>
      <c r="N17" s="444"/>
      <c r="O17" s="444"/>
      <c r="P17" s="444"/>
      <c r="Q17" s="459"/>
      <c r="R17" s="459"/>
      <c r="S17" s="459"/>
      <c r="T17" s="459"/>
      <c r="U17" s="460"/>
      <c r="V17" s="436"/>
      <c r="W17" s="436"/>
      <c r="X17" s="436"/>
      <c r="Y17" s="436"/>
      <c r="Z17" s="436"/>
      <c r="AA17" s="436"/>
      <c r="AH17" s="413"/>
    </row>
    <row r="18" spans="1:34" ht="12" customHeight="1">
      <c r="A18" s="412"/>
      <c r="B18" s="428"/>
      <c r="C18" s="428"/>
      <c r="D18" s="428"/>
      <c r="E18" s="428"/>
      <c r="F18" s="428"/>
      <c r="G18" s="428"/>
      <c r="H18" s="412"/>
      <c r="I18" s="412"/>
      <c r="J18" s="412"/>
      <c r="K18" s="435"/>
      <c r="L18" s="435"/>
      <c r="M18" s="435"/>
      <c r="N18" s="435"/>
      <c r="O18" s="435"/>
      <c r="P18" s="435"/>
      <c r="Q18" s="436"/>
      <c r="R18" s="436"/>
      <c r="S18" s="435"/>
      <c r="T18" s="436"/>
      <c r="U18" s="436"/>
      <c r="V18" s="436"/>
      <c r="W18" s="436"/>
      <c r="X18" s="436"/>
      <c r="Y18" s="436"/>
      <c r="Z18" s="436"/>
      <c r="AA18" s="436"/>
      <c r="AB18" s="412"/>
    </row>
    <row r="19" spans="1:34" ht="22.5" customHeight="1">
      <c r="A19" s="412"/>
      <c r="B19" s="428"/>
      <c r="C19" s="428"/>
      <c r="D19" s="435"/>
      <c r="E19" s="435"/>
      <c r="F19" s="435"/>
      <c r="G19" s="435"/>
      <c r="H19" s="435"/>
      <c r="I19" s="435"/>
      <c r="J19" s="435"/>
      <c r="K19" s="435"/>
      <c r="L19" s="435"/>
      <c r="M19" s="435"/>
      <c r="N19" s="435"/>
      <c r="O19" s="435"/>
      <c r="P19" s="435"/>
      <c r="Q19" s="435" t="s">
        <v>314</v>
      </c>
      <c r="R19" s="436"/>
      <c r="S19" s="435"/>
      <c r="T19" s="436"/>
      <c r="U19" s="436"/>
      <c r="V19" s="436"/>
      <c r="W19" s="436"/>
      <c r="X19" s="436"/>
      <c r="Y19" s="436"/>
      <c r="Z19" s="436"/>
      <c r="AA19" s="436"/>
      <c r="AB19" s="412"/>
    </row>
    <row r="20" spans="1:34" ht="22.5" customHeight="1">
      <c r="A20" s="412"/>
      <c r="B20" s="428"/>
      <c r="C20" s="428"/>
      <c r="D20" s="435"/>
      <c r="E20" s="435"/>
      <c r="F20" s="435"/>
      <c r="G20" s="435"/>
      <c r="H20" s="435"/>
      <c r="I20" s="435"/>
      <c r="J20" s="435"/>
      <c r="K20" s="435"/>
      <c r="L20" s="435"/>
      <c r="M20" s="435"/>
      <c r="N20" s="435"/>
      <c r="O20" s="435"/>
      <c r="P20" s="435"/>
      <c r="Q20" s="436"/>
      <c r="R20" s="436"/>
      <c r="S20" s="435"/>
      <c r="T20" s="436"/>
      <c r="U20" s="436"/>
      <c r="V20" s="436"/>
      <c r="W20" s="436"/>
      <c r="X20" s="436"/>
      <c r="Y20" s="436"/>
      <c r="Z20" s="436"/>
      <c r="AA20" s="436"/>
      <c r="AB20" s="412"/>
      <c r="AC20" s="412"/>
    </row>
    <row r="21" spans="1:34" ht="22.5" customHeight="1">
      <c r="A21" s="412"/>
      <c r="B21" s="428"/>
      <c r="C21" s="428"/>
      <c r="D21" s="435"/>
      <c r="E21" s="435"/>
      <c r="F21" s="435"/>
      <c r="G21" s="435"/>
      <c r="H21" s="435"/>
      <c r="I21" s="435"/>
      <c r="J21" s="435"/>
      <c r="K21" s="435" t="s">
        <v>315</v>
      </c>
      <c r="L21" s="446"/>
      <c r="M21" s="435"/>
      <c r="N21" s="435"/>
      <c r="O21" s="447"/>
      <c r="P21" s="447"/>
      <c r="Q21" s="461"/>
      <c r="R21" s="436"/>
      <c r="S21" s="435"/>
      <c r="T21" s="436"/>
      <c r="U21" s="436"/>
      <c r="V21" s="436"/>
      <c r="W21" s="436"/>
      <c r="X21" s="436"/>
      <c r="Y21" s="436"/>
      <c r="Z21" s="436"/>
      <c r="AA21" s="436"/>
      <c r="AB21" s="412"/>
      <c r="AC21" s="412"/>
    </row>
    <row r="22" spans="1:34" ht="21" customHeight="1">
      <c r="A22" s="412"/>
      <c r="B22" s="436"/>
      <c r="C22" s="436"/>
      <c r="D22" s="436"/>
      <c r="E22" s="436"/>
      <c r="F22" s="436"/>
      <c r="G22" s="436"/>
      <c r="H22" s="436"/>
      <c r="I22" s="436"/>
      <c r="J22" s="436"/>
      <c r="K22" s="436"/>
      <c r="L22" s="435"/>
      <c r="M22" s="435"/>
      <c r="N22" s="435"/>
      <c r="O22" s="435"/>
      <c r="P22" s="435"/>
      <c r="Q22" s="435"/>
      <c r="R22" s="435"/>
      <c r="S22" s="436"/>
      <c r="T22" s="436"/>
      <c r="U22" s="436"/>
      <c r="V22" s="436"/>
      <c r="W22" s="436"/>
      <c r="X22" s="436"/>
      <c r="Y22" s="436"/>
      <c r="Z22" s="436"/>
      <c r="AA22" s="436"/>
      <c r="AB22" s="412"/>
      <c r="AC22" s="412"/>
    </row>
    <row r="23" spans="1:34" ht="23.25" customHeight="1">
      <c r="A23" s="412"/>
      <c r="B23" s="436"/>
      <c r="C23" s="436"/>
      <c r="D23" s="436"/>
      <c r="E23" s="436"/>
      <c r="F23" s="436"/>
      <c r="G23" s="436"/>
      <c r="H23" s="436"/>
      <c r="I23" s="436"/>
      <c r="J23" s="436"/>
      <c r="K23" s="436"/>
      <c r="L23" s="436"/>
      <c r="M23" s="436"/>
      <c r="N23" s="436"/>
      <c r="O23" s="436"/>
      <c r="P23" s="436"/>
      <c r="Q23" s="436"/>
      <c r="R23" s="436"/>
      <c r="S23" s="436"/>
      <c r="T23" s="436"/>
      <c r="U23" s="436"/>
      <c r="V23" s="436"/>
      <c r="W23" s="436"/>
      <c r="X23" s="436"/>
      <c r="Y23" s="436"/>
      <c r="Z23" s="436"/>
      <c r="AA23" s="436"/>
      <c r="AB23" s="412"/>
      <c r="AC23" s="412"/>
    </row>
    <row r="24" spans="1:34" ht="22.5" customHeight="1">
      <c r="A24" s="412"/>
      <c r="B24" s="436"/>
      <c r="C24" s="436"/>
      <c r="D24" s="436"/>
      <c r="E24" s="436"/>
      <c r="F24" s="436"/>
      <c r="G24" s="436"/>
      <c r="H24" s="436"/>
      <c r="I24" s="436"/>
      <c r="J24" s="436"/>
      <c r="K24" s="436"/>
      <c r="L24" s="436"/>
      <c r="M24" s="436"/>
      <c r="N24" s="436"/>
      <c r="O24" s="436"/>
      <c r="P24" s="436"/>
      <c r="Q24" s="436"/>
      <c r="R24" s="436"/>
      <c r="S24" s="436"/>
      <c r="T24" s="436"/>
      <c r="U24" s="436"/>
      <c r="V24" s="436"/>
      <c r="W24" s="436"/>
      <c r="X24" s="436"/>
      <c r="Y24" s="436"/>
      <c r="Z24" s="436"/>
      <c r="AA24" s="436"/>
      <c r="AB24" s="412"/>
      <c r="AC24" s="412"/>
    </row>
    <row r="25" spans="1:34" ht="20.25" customHeight="1">
      <c r="A25" s="412"/>
      <c r="B25" s="436"/>
      <c r="C25" s="436"/>
      <c r="D25" s="436"/>
      <c r="E25" s="436"/>
      <c r="F25" s="436"/>
      <c r="G25" s="436"/>
      <c r="H25" s="436"/>
      <c r="I25" s="436"/>
      <c r="J25" s="436"/>
      <c r="K25" s="436"/>
      <c r="L25" s="436"/>
      <c r="M25" s="436"/>
      <c r="N25" s="436"/>
      <c r="O25" s="436"/>
      <c r="P25" s="436"/>
      <c r="Q25" s="436"/>
      <c r="R25" s="436"/>
      <c r="S25" s="436"/>
      <c r="T25" s="436"/>
      <c r="U25" s="436"/>
      <c r="V25" s="436"/>
      <c r="W25" s="436"/>
      <c r="X25" s="436"/>
      <c r="Y25" s="436"/>
      <c r="Z25" s="436"/>
      <c r="AA25" s="436"/>
      <c r="AB25" s="412"/>
      <c r="AC25" s="412"/>
    </row>
    <row r="26" spans="1:34" ht="15.75" customHeight="1">
      <c r="A26" s="412"/>
      <c r="B26" s="412"/>
      <c r="C26" s="412"/>
      <c r="D26" s="412"/>
      <c r="E26" s="412"/>
      <c r="F26" s="412"/>
      <c r="G26" s="412"/>
      <c r="H26" s="437"/>
      <c r="I26" s="448"/>
      <c r="J26" s="412"/>
      <c r="K26" s="412"/>
      <c r="L26" s="412"/>
      <c r="M26" s="412"/>
      <c r="N26" s="412"/>
      <c r="O26" s="412"/>
      <c r="P26" s="412"/>
      <c r="Q26" s="412"/>
      <c r="R26" s="412"/>
      <c r="S26" s="412"/>
      <c r="T26" s="412"/>
      <c r="U26" s="412"/>
      <c r="V26" s="412"/>
      <c r="W26" s="412"/>
      <c r="X26" s="412"/>
      <c r="Y26" s="412"/>
      <c r="Z26" s="412"/>
      <c r="AA26" s="412"/>
      <c r="AB26" s="412"/>
      <c r="AC26" s="412"/>
    </row>
    <row r="27" spans="1:34" ht="63.75" customHeight="1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  <c r="Q27" s="412"/>
      <c r="R27" s="412"/>
      <c r="S27" s="412"/>
      <c r="T27" s="412"/>
      <c r="U27" s="412"/>
      <c r="V27" s="412"/>
      <c r="W27" s="412"/>
      <c r="X27" s="412"/>
      <c r="Y27" s="412"/>
      <c r="Z27" s="412"/>
      <c r="AA27" s="412"/>
      <c r="AB27" s="412"/>
      <c r="AC27" s="412"/>
    </row>
    <row r="28" spans="1:34" ht="57.75" customHeight="1"/>
    <row r="29" spans="1:34" ht="30" customHeight="1"/>
    <row r="30" spans="1:34" ht="30" customHeight="1"/>
    <row r="31" spans="1:34" ht="30" customHeight="1"/>
    <row r="32" spans="1:34" ht="30" customHeight="1"/>
    <row r="33" ht="30" customHeight="1"/>
  </sheetData>
  <sheetProtection selectLockedCells="1"/>
  <phoneticPr fontId="76" type="noConversion"/>
  <pageMargins left="0.78680555555555598" right="0.59027777777777801" top="0.78680555555555598" bottom="0.59027777777777801" header="0.51180555555555596" footer="0.51180555555555596"/>
  <pageSetup paperSize="9" orientation="landscape"/>
  <headerFooter alignWithMargin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0"/>
  <dimension ref="A1:P33"/>
  <sheetViews>
    <sheetView showGridLines="0" tabSelected="1" workbookViewId="0">
      <pane ySplit="1" topLeftCell="A2" activePane="bottomLeft" state="frozen"/>
      <selection pane="bottomLeft" activeCell="C10" sqref="C10"/>
    </sheetView>
  </sheetViews>
  <sheetFormatPr defaultRowHeight="14.25"/>
  <cols>
    <col min="1" max="1" width="5.625" style="396" customWidth="1"/>
    <col min="2" max="2" width="26.375" style="396" customWidth="1"/>
    <col min="3" max="3" width="99.375" style="397" customWidth="1"/>
    <col min="4" max="10" width="9" style="396"/>
    <col min="11" max="11" width="6.25" style="396" customWidth="1"/>
    <col min="12" max="12" width="21" style="396" customWidth="1"/>
    <col min="13" max="13" width="30.5" style="396" customWidth="1"/>
    <col min="14" max="14" width="48.375" style="396" customWidth="1"/>
    <col min="15" max="15" width="15.375" style="396" customWidth="1"/>
    <col min="16" max="16" width="13.625" style="396" customWidth="1"/>
    <col min="17" max="18" width="9" style="396"/>
    <col min="19" max="19" width="20.25" style="396" customWidth="1"/>
    <col min="20" max="16384" width="9" style="396"/>
  </cols>
  <sheetData>
    <row r="1" spans="1:16" ht="33.75" customHeight="1">
      <c r="B1" s="398" t="s">
        <v>316</v>
      </c>
      <c r="C1" s="399"/>
      <c r="D1" s="400"/>
      <c r="O1" s="400"/>
      <c r="P1" s="400"/>
    </row>
    <row r="2" spans="1:16" ht="17.25" customHeight="1">
      <c r="B2" s="401" t="s">
        <v>317</v>
      </c>
      <c r="C2" s="402"/>
    </row>
    <row r="3" spans="1:16">
      <c r="B3" s="403" t="s">
        <v>318</v>
      </c>
      <c r="C3" s="404" t="s">
        <v>319</v>
      </c>
    </row>
    <row r="4" spans="1:16" ht="25.5">
      <c r="B4" s="403" t="s">
        <v>320</v>
      </c>
      <c r="C4" s="405" t="s">
        <v>321</v>
      </c>
      <c r="O4" s="411"/>
      <c r="P4" s="411"/>
    </row>
    <row r="5" spans="1:16" ht="49.5">
      <c r="B5" s="403" t="s">
        <v>322</v>
      </c>
      <c r="C5" s="405" t="s">
        <v>323</v>
      </c>
      <c r="O5" s="411"/>
      <c r="P5" s="411"/>
    </row>
    <row r="6" spans="1:16">
      <c r="B6" s="403" t="s">
        <v>324</v>
      </c>
      <c r="C6" s="405"/>
    </row>
    <row r="7" spans="1:16" ht="48">
      <c r="B7" s="406" t="s">
        <v>325</v>
      </c>
      <c r="C7" s="405" t="s">
        <v>326</v>
      </c>
    </row>
    <row r="8" spans="1:16" ht="21.75" customHeight="1">
      <c r="B8" s="406" t="s">
        <v>327</v>
      </c>
      <c r="C8" s="405" t="s">
        <v>328</v>
      </c>
    </row>
    <row r="9" spans="1:16" ht="21.75" customHeight="1">
      <c r="B9" s="406" t="s">
        <v>329</v>
      </c>
      <c r="C9" s="405" t="s">
        <v>330</v>
      </c>
    </row>
    <row r="10" spans="1:16" ht="21.75" customHeight="1">
      <c r="B10" s="406" t="s">
        <v>331</v>
      </c>
      <c r="C10" s="405" t="s">
        <v>332</v>
      </c>
    </row>
    <row r="11" spans="1:16" ht="21.75" customHeight="1">
      <c r="B11" s="406" t="s">
        <v>333</v>
      </c>
      <c r="C11" s="405" t="s">
        <v>334</v>
      </c>
    </row>
    <row r="12" spans="1:16" ht="36">
      <c r="A12" s="402"/>
      <c r="B12" s="406" t="s">
        <v>335</v>
      </c>
      <c r="C12" s="407" t="s">
        <v>336</v>
      </c>
    </row>
    <row r="13" spans="1:16">
      <c r="B13" s="403" t="s">
        <v>337</v>
      </c>
      <c r="C13" s="405"/>
    </row>
    <row r="14" spans="1:16">
      <c r="B14" s="406" t="s">
        <v>338</v>
      </c>
      <c r="C14" s="405" t="s">
        <v>339</v>
      </c>
    </row>
    <row r="15" spans="1:16">
      <c r="A15" s="402"/>
      <c r="B15" s="406" t="s">
        <v>340</v>
      </c>
      <c r="C15" s="405" t="s">
        <v>341</v>
      </c>
    </row>
    <row r="16" spans="1:16">
      <c r="B16" s="406" t="s">
        <v>342</v>
      </c>
      <c r="C16" s="405" t="s">
        <v>343</v>
      </c>
    </row>
    <row r="17" spans="2:3">
      <c r="B17" s="406" t="s">
        <v>344</v>
      </c>
      <c r="C17" s="405" t="s">
        <v>345</v>
      </c>
    </row>
    <row r="18" spans="2:3">
      <c r="B18" s="406" t="s">
        <v>346</v>
      </c>
      <c r="C18" s="405" t="s">
        <v>347</v>
      </c>
    </row>
    <row r="19" spans="2:3">
      <c r="B19" s="406" t="s">
        <v>348</v>
      </c>
      <c r="C19" s="405" t="s">
        <v>349</v>
      </c>
    </row>
    <row r="20" spans="2:3">
      <c r="B20" s="406" t="s">
        <v>350</v>
      </c>
      <c r="C20" s="405" t="s">
        <v>351</v>
      </c>
    </row>
    <row r="21" spans="2:3">
      <c r="B21" s="403" t="s">
        <v>352</v>
      </c>
      <c r="C21" s="405"/>
    </row>
    <row r="22" spans="2:3">
      <c r="B22" s="406" t="s">
        <v>353</v>
      </c>
      <c r="C22" s="408" t="s">
        <v>354</v>
      </c>
    </row>
    <row r="23" spans="2:3">
      <c r="B23" s="406" t="s">
        <v>355</v>
      </c>
      <c r="C23" s="408" t="s">
        <v>356</v>
      </c>
    </row>
    <row r="24" spans="2:3">
      <c r="B24" s="406" t="s">
        <v>357</v>
      </c>
      <c r="C24" s="408" t="s">
        <v>358</v>
      </c>
    </row>
    <row r="25" spans="2:3">
      <c r="B25" s="406" t="s">
        <v>359</v>
      </c>
      <c r="C25" s="408" t="s">
        <v>360</v>
      </c>
    </row>
    <row r="26" spans="2:3">
      <c r="B26" s="403" t="s">
        <v>361</v>
      </c>
      <c r="C26" s="405"/>
    </row>
    <row r="27" spans="2:3">
      <c r="B27" s="406" t="s">
        <v>362</v>
      </c>
      <c r="C27" s="405" t="s">
        <v>363</v>
      </c>
    </row>
    <row r="28" spans="2:3">
      <c r="B28" s="406" t="s">
        <v>364</v>
      </c>
      <c r="C28" s="405" t="s">
        <v>365</v>
      </c>
    </row>
    <row r="29" spans="2:3">
      <c r="B29" s="406" t="s">
        <v>366</v>
      </c>
      <c r="C29" s="405" t="s">
        <v>367</v>
      </c>
    </row>
    <row r="30" spans="2:3">
      <c r="B30" s="403" t="s">
        <v>368</v>
      </c>
      <c r="C30" s="409" t="s">
        <v>369</v>
      </c>
    </row>
    <row r="31" spans="2:3" ht="22.5">
      <c r="B31" s="403" t="s">
        <v>370</v>
      </c>
      <c r="C31" s="408" t="s">
        <v>371</v>
      </c>
    </row>
    <row r="32" spans="2:3" ht="48">
      <c r="B32" s="410" t="s">
        <v>372</v>
      </c>
      <c r="C32" s="407" t="s">
        <v>373</v>
      </c>
    </row>
    <row r="33" spans="2:2" ht="36" customHeight="1">
      <c r="B33" s="396" t="s">
        <v>374</v>
      </c>
    </row>
  </sheetData>
  <phoneticPr fontId="76" type="noConversion"/>
  <hyperlinks>
    <hyperlink ref="M1" location="目录!A1" display="目录!A1"/>
  </hyperlinks>
  <pageMargins left="0.75" right="0.75" top="1" bottom="1" header="0.5" footer="0.5"/>
  <pageSetup paperSize="9" orientation="portrait" horizontalDpi="300" verticalDpi="300"/>
  <headerFooter alignWithMargin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01"/>
  <dimension ref="A1:AB300"/>
  <sheetViews>
    <sheetView showGridLines="0" workbookViewId="0">
      <selection activeCell="K12" sqref="K12"/>
    </sheetView>
  </sheetViews>
  <sheetFormatPr defaultRowHeight="14.25"/>
  <cols>
    <col min="1" max="1" width="11" style="159" customWidth="1"/>
    <col min="2" max="2" width="29.625" style="157" customWidth="1"/>
    <col min="3" max="3" width="2.625" style="159" customWidth="1"/>
    <col min="4" max="4" width="2.625" style="158" customWidth="1"/>
    <col min="5" max="5" width="2.625" style="159" customWidth="1"/>
    <col min="6" max="6" width="10.75" style="159" customWidth="1"/>
    <col min="7" max="7" width="9.625" style="157" customWidth="1"/>
    <col min="8" max="9" width="3.125" style="159" customWidth="1"/>
    <col min="10" max="10" width="11.625" style="157" customWidth="1"/>
    <col min="11" max="11" width="15.5" style="159" customWidth="1"/>
    <col min="12" max="15" width="9" style="159"/>
    <col min="16" max="16" width="9" style="384"/>
    <col min="17" max="17" width="53.625" style="385" customWidth="1"/>
    <col min="18" max="18" width="9" style="159"/>
    <col min="19" max="19" width="9" style="386"/>
    <col min="20" max="16384" width="9" style="159"/>
  </cols>
  <sheetData>
    <row r="1" spans="1:28">
      <c r="A1" s="158" t="s">
        <v>375</v>
      </c>
      <c r="B1" s="387" t="s">
        <v>1540</v>
      </c>
      <c r="D1" s="159"/>
      <c r="F1" s="159" t="s">
        <v>375</v>
      </c>
      <c r="G1" s="157" t="s">
        <v>376</v>
      </c>
      <c r="J1" s="157" t="s">
        <v>291</v>
      </c>
      <c r="K1" s="391" t="s">
        <v>377</v>
      </c>
      <c r="L1" s="392"/>
      <c r="S1" s="392" t="s">
        <v>378</v>
      </c>
      <c r="T1" s="394"/>
      <c r="U1" s="394"/>
      <c r="V1" s="394"/>
      <c r="W1" s="394"/>
      <c r="X1" s="394"/>
      <c r="Y1" s="394"/>
      <c r="Z1" s="394"/>
      <c r="AA1" s="395"/>
      <c r="AB1" s="395"/>
    </row>
    <row r="2" spans="1:28" ht="16.5" customHeight="1">
      <c r="A2" s="158" t="s">
        <v>379</v>
      </c>
      <c r="B2" s="157" t="s">
        <v>1525</v>
      </c>
      <c r="D2" s="159"/>
      <c r="F2" s="387" t="s">
        <v>286</v>
      </c>
      <c r="G2" s="157" t="s">
        <v>380</v>
      </c>
      <c r="I2" s="393"/>
      <c r="J2" s="157" t="s">
        <v>381</v>
      </c>
      <c r="K2" s="386" t="s">
        <v>382</v>
      </c>
      <c r="L2" s="386"/>
      <c r="M2" s="158"/>
      <c r="S2" s="386">
        <v>2008</v>
      </c>
      <c r="T2" s="394"/>
      <c r="U2" s="394"/>
      <c r="V2" s="394"/>
      <c r="W2" s="394"/>
      <c r="X2" s="394" t="s">
        <v>383</v>
      </c>
      <c r="Y2" s="394"/>
      <c r="Z2" s="394"/>
      <c r="AA2" s="395"/>
      <c r="AB2" s="395"/>
    </row>
    <row r="3" spans="1:28" ht="15.75">
      <c r="A3" s="158" t="s">
        <v>384</v>
      </c>
      <c r="B3" s="388" t="s">
        <v>1530</v>
      </c>
      <c r="D3" s="159"/>
      <c r="F3" s="159" t="s">
        <v>385</v>
      </c>
      <c r="G3" s="388" t="s">
        <v>380</v>
      </c>
      <c r="I3" s="393"/>
      <c r="J3" s="157" t="s">
        <v>386</v>
      </c>
      <c r="K3" s="386" t="s">
        <v>387</v>
      </c>
      <c r="L3" s="386"/>
      <c r="M3" s="158"/>
      <c r="S3" s="386">
        <v>2009</v>
      </c>
      <c r="T3" s="394"/>
      <c r="U3" s="394"/>
      <c r="V3" s="394"/>
      <c r="W3" s="394"/>
      <c r="X3" s="394"/>
      <c r="Y3" s="394"/>
      <c r="Z3" s="394"/>
      <c r="AA3" s="395"/>
      <c r="AB3" s="395"/>
    </row>
    <row r="4" spans="1:28" ht="15.75">
      <c r="A4" s="158" t="s">
        <v>388</v>
      </c>
      <c r="B4" s="388" t="s">
        <v>1529</v>
      </c>
      <c r="F4" s="387" t="s">
        <v>389</v>
      </c>
      <c r="G4" s="546" t="s">
        <v>390</v>
      </c>
      <c r="J4" s="157" t="s">
        <v>391</v>
      </c>
      <c r="K4" s="386" t="s">
        <v>392</v>
      </c>
      <c r="L4" s="386"/>
      <c r="M4" s="158"/>
      <c r="S4" s="386">
        <v>2010</v>
      </c>
      <c r="T4" s="394"/>
      <c r="U4" s="394"/>
      <c r="V4" s="394"/>
      <c r="W4" s="394"/>
      <c r="X4" s="394"/>
      <c r="Y4" s="394"/>
      <c r="Z4" s="394"/>
      <c r="AA4" s="395"/>
      <c r="AB4" s="395"/>
    </row>
    <row r="5" spans="1:28" ht="15.75">
      <c r="A5" s="158" t="s">
        <v>393</v>
      </c>
      <c r="G5" s="388"/>
      <c r="J5" s="157" t="s">
        <v>394</v>
      </c>
      <c r="K5" s="386" t="s">
        <v>395</v>
      </c>
      <c r="L5" s="386"/>
      <c r="M5" s="158"/>
      <c r="S5" s="386">
        <v>2011</v>
      </c>
      <c r="T5" s="394"/>
      <c r="U5" s="394"/>
      <c r="V5" s="394"/>
      <c r="W5" s="394"/>
      <c r="X5" s="394"/>
      <c r="Y5" s="394"/>
      <c r="Z5" s="394"/>
      <c r="AA5" s="395"/>
      <c r="AB5" s="395"/>
    </row>
    <row r="6" spans="1:28" ht="15.75">
      <c r="A6" s="158" t="s">
        <v>396</v>
      </c>
      <c r="C6" s="158"/>
      <c r="E6" s="158"/>
      <c r="F6" s="158"/>
      <c r="G6" s="388"/>
      <c r="H6" s="158"/>
      <c r="J6" s="157" t="s">
        <v>397</v>
      </c>
      <c r="K6" s="159" t="s">
        <v>398</v>
      </c>
      <c r="M6" s="158"/>
      <c r="S6" s="386">
        <v>2012</v>
      </c>
      <c r="T6" s="394"/>
      <c r="U6" s="394"/>
      <c r="V6" s="394"/>
      <c r="W6" s="394"/>
      <c r="X6" s="394"/>
      <c r="Y6" s="394"/>
      <c r="Z6" s="394"/>
      <c r="AA6" s="395"/>
      <c r="AB6" s="395"/>
    </row>
    <row r="7" spans="1:28" ht="15.75">
      <c r="A7" s="386" t="s">
        <v>399</v>
      </c>
      <c r="B7" s="389" t="s">
        <v>1526</v>
      </c>
      <c r="C7" s="158"/>
      <c r="E7" s="158"/>
      <c r="F7" s="158"/>
      <c r="H7" s="158"/>
      <c r="J7" s="157" t="s">
        <v>400</v>
      </c>
      <c r="K7" s="387" t="s">
        <v>401</v>
      </c>
      <c r="M7" s="158"/>
      <c r="S7" s="386">
        <v>2013</v>
      </c>
      <c r="T7" s="394"/>
      <c r="U7" s="394"/>
      <c r="V7" s="394"/>
      <c r="W7" s="394"/>
      <c r="X7" s="394"/>
      <c r="Y7" s="394"/>
      <c r="Z7" s="394"/>
      <c r="AA7" s="395"/>
      <c r="AB7" s="395"/>
    </row>
    <row r="8" spans="1:28">
      <c r="A8" s="386" t="s">
        <v>402</v>
      </c>
      <c r="B8" s="390"/>
      <c r="C8" s="158"/>
      <c r="E8" s="158"/>
      <c r="F8" s="158"/>
      <c r="H8" s="158"/>
      <c r="J8" s="157" t="s">
        <v>403</v>
      </c>
      <c r="K8" s="159" t="s">
        <v>404</v>
      </c>
      <c r="M8" s="158"/>
      <c r="S8" s="386">
        <v>2014</v>
      </c>
      <c r="T8" s="394"/>
      <c r="U8" s="394"/>
      <c r="V8" s="394"/>
      <c r="W8" s="394"/>
      <c r="X8" s="394"/>
      <c r="Y8" s="394"/>
      <c r="Z8" s="394"/>
      <c r="AA8" s="395"/>
      <c r="AB8" s="395"/>
    </row>
    <row r="9" spans="1:28">
      <c r="A9" s="386" t="s">
        <v>405</v>
      </c>
      <c r="B9" s="390" t="s">
        <v>1527</v>
      </c>
      <c r="C9" s="158"/>
      <c r="E9" s="158"/>
      <c r="F9" s="158"/>
      <c r="H9" s="158"/>
      <c r="M9" s="158"/>
      <c r="S9" s="386">
        <v>2015</v>
      </c>
      <c r="T9" s="394"/>
      <c r="U9" s="394"/>
      <c r="V9" s="394"/>
      <c r="W9" s="394"/>
      <c r="X9" s="394"/>
      <c r="Y9" s="394"/>
      <c r="Z9" s="394"/>
      <c r="AA9" s="395"/>
      <c r="AB9" s="395"/>
    </row>
    <row r="10" spans="1:28" ht="15.75">
      <c r="A10" s="386" t="s">
        <v>406</v>
      </c>
      <c r="B10" s="389" t="s">
        <v>1528</v>
      </c>
      <c r="C10" s="158"/>
      <c r="E10" s="158"/>
      <c r="F10" s="158"/>
      <c r="H10" s="158"/>
      <c r="M10" s="158"/>
      <c r="S10" s="386">
        <v>2016</v>
      </c>
      <c r="T10" s="394"/>
      <c r="U10" s="394"/>
      <c r="V10" s="394"/>
      <c r="W10" s="394"/>
      <c r="X10" s="394"/>
      <c r="Y10" s="394"/>
      <c r="Z10" s="394"/>
      <c r="AA10" s="395"/>
      <c r="AB10" s="395"/>
    </row>
    <row r="11" spans="1:28">
      <c r="A11" s="158" t="s">
        <v>407</v>
      </c>
      <c r="B11" s="157" t="s">
        <v>1531</v>
      </c>
      <c r="C11" s="158"/>
      <c r="E11" s="158"/>
      <c r="F11" s="158"/>
      <c r="H11" s="158"/>
      <c r="M11" s="158"/>
      <c r="S11" s="386">
        <v>2017</v>
      </c>
      <c r="T11" s="394"/>
      <c r="U11" s="394"/>
      <c r="V11" s="394"/>
      <c r="W11" s="394"/>
      <c r="X11" s="394"/>
      <c r="Y11" s="394"/>
      <c r="Z11" s="394"/>
      <c r="AA11" s="395"/>
      <c r="AB11" s="395"/>
    </row>
    <row r="12" spans="1:28">
      <c r="A12" s="158" t="s">
        <v>408</v>
      </c>
      <c r="B12" s="157" t="s">
        <v>409</v>
      </c>
      <c r="C12" s="158"/>
      <c r="E12" s="158"/>
      <c r="F12" s="158"/>
      <c r="H12" s="158"/>
      <c r="M12" s="158"/>
      <c r="T12" s="394"/>
      <c r="U12" s="394"/>
      <c r="V12" s="394"/>
      <c r="W12" s="394"/>
      <c r="X12" s="394"/>
      <c r="Y12" s="394"/>
      <c r="Z12" s="394"/>
      <c r="AA12" s="395"/>
      <c r="AB12" s="395"/>
    </row>
    <row r="13" spans="1:28">
      <c r="A13" s="158"/>
      <c r="C13" s="158"/>
      <c r="E13" s="158"/>
      <c r="F13" s="158"/>
      <c r="H13" s="158"/>
      <c r="M13" s="158"/>
      <c r="T13" s="394"/>
      <c r="U13" s="394"/>
      <c r="V13" s="394"/>
      <c r="W13" s="394"/>
      <c r="X13" s="394"/>
      <c r="Y13" s="394"/>
      <c r="Z13" s="394"/>
    </row>
    <row r="14" spans="1:28">
      <c r="A14" s="158"/>
      <c r="C14" s="158"/>
      <c r="E14" s="158"/>
      <c r="F14" s="158"/>
      <c r="H14" s="158"/>
      <c r="M14" s="158"/>
    </row>
    <row r="15" spans="1:28">
      <c r="A15" s="158"/>
      <c r="C15" s="158"/>
      <c r="E15" s="158"/>
      <c r="F15" s="158"/>
      <c r="H15" s="158"/>
    </row>
    <row r="16" spans="1:28">
      <c r="C16" s="158"/>
      <c r="E16" s="158"/>
      <c r="F16" s="158"/>
      <c r="H16" s="158"/>
    </row>
    <row r="17" spans="3:17">
      <c r="C17" s="158"/>
      <c r="E17" s="158"/>
      <c r="F17" s="158"/>
      <c r="H17" s="158"/>
    </row>
    <row r="18" spans="3:17">
      <c r="C18" s="158"/>
      <c r="E18" s="158"/>
      <c r="F18" s="158"/>
      <c r="H18" s="158"/>
    </row>
    <row r="19" spans="3:17">
      <c r="C19" s="158"/>
      <c r="E19" s="158"/>
      <c r="F19" s="158"/>
      <c r="H19" s="158"/>
    </row>
    <row r="20" spans="3:17">
      <c r="C20" s="158"/>
      <c r="E20" s="158"/>
      <c r="F20" s="158"/>
      <c r="H20" s="158"/>
    </row>
    <row r="32" spans="3:17">
      <c r="Q32" s="300"/>
    </row>
    <row r="300" spans="1:1">
      <c r="A300" s="394" t="s">
        <v>383</v>
      </c>
    </row>
  </sheetData>
  <phoneticPr fontId="76" type="noConversion"/>
  <pageMargins left="0.75" right="0.75" top="1" bottom="1" header="0.5" footer="0.5"/>
  <pageSetup paperSize="9" orientation="portrait" verticalDpi="180"/>
  <headerFooter alignWithMargins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02"/>
  <dimension ref="A1:Z163"/>
  <sheetViews>
    <sheetView showGridLines="0" showZeros="0" zoomScale="90" zoomScaleNormal="90" workbookViewId="0">
      <selection activeCell="E3" sqref="E3"/>
    </sheetView>
  </sheetViews>
  <sheetFormatPr defaultColWidth="3.625" defaultRowHeight="11.25"/>
  <cols>
    <col min="1" max="1" width="4" style="8" customWidth="1"/>
    <col min="2" max="2" width="24.75" style="9" customWidth="1"/>
    <col min="3" max="3" width="12.625" style="10" customWidth="1"/>
    <col min="4" max="4" width="16.5" style="8" customWidth="1"/>
    <col min="5" max="5" width="12.375" style="8" customWidth="1"/>
    <col min="6" max="6" width="13.125" style="8" customWidth="1"/>
    <col min="7" max="7" width="11.625" style="8" customWidth="1"/>
    <col min="8" max="8" width="9.75" style="11" customWidth="1"/>
    <col min="9" max="9" width="12.625" style="8" customWidth="1"/>
    <col min="10" max="10" width="12.625" style="12" customWidth="1"/>
    <col min="11" max="11" width="16" style="8" customWidth="1"/>
    <col min="12" max="12" width="3.5" style="8" customWidth="1"/>
    <col min="13" max="13" width="2.25" style="8" customWidth="1"/>
    <col min="14" max="255" width="9" style="8" customWidth="1"/>
    <col min="256" max="16384" width="3.625" style="8"/>
  </cols>
  <sheetData>
    <row r="1" spans="1:26" s="4" customFormat="1" ht="23.1" customHeight="1">
      <c r="B1" s="13"/>
      <c r="C1" s="14"/>
      <c r="E1" s="15" t="s">
        <v>410</v>
      </c>
      <c r="F1" s="16"/>
      <c r="G1" s="16"/>
      <c r="H1" s="17"/>
      <c r="I1" s="16"/>
      <c r="J1" s="15"/>
      <c r="K1" s="16"/>
      <c r="L1" s="16"/>
      <c r="M1" s="52"/>
      <c r="N1" s="53"/>
      <c r="O1" s="53"/>
      <c r="P1" s="53"/>
      <c r="Z1" s="4" t="s">
        <v>1521</v>
      </c>
    </row>
    <row r="2" spans="1:26" s="4" customFormat="1" ht="18.75" customHeight="1">
      <c r="B2" s="18"/>
      <c r="C2" s="19"/>
      <c r="E2" s="20" t="s">
        <v>411</v>
      </c>
      <c r="F2" s="21"/>
      <c r="G2" s="21"/>
      <c r="H2" s="22"/>
      <c r="I2" s="21"/>
      <c r="J2" s="54"/>
      <c r="K2" s="21"/>
      <c r="L2" s="21"/>
      <c r="M2" s="55"/>
      <c r="N2" s="53"/>
      <c r="O2" s="53"/>
      <c r="P2" s="53"/>
    </row>
    <row r="3" spans="1:26" s="5" customFormat="1" ht="24" customHeight="1">
      <c r="B3" s="23" t="str">
        <f>IF(F106&lt;&gt;G106,"借贷不平!差额为：￥"&amp;(F106-G106),"")</f>
        <v/>
      </c>
      <c r="C3" s="24"/>
      <c r="D3" s="25" t="s">
        <v>412</v>
      </c>
      <c r="E3" s="26">
        <v>44227</v>
      </c>
      <c r="F3" s="27"/>
      <c r="H3" s="28" t="s">
        <v>413</v>
      </c>
      <c r="I3" s="56">
        <v>1</v>
      </c>
      <c r="J3" s="57" t="s">
        <v>414</v>
      </c>
      <c r="K3" s="58"/>
      <c r="L3" s="58"/>
      <c r="M3" s="55"/>
      <c r="N3" s="59"/>
      <c r="O3" s="59"/>
      <c r="P3" s="59"/>
    </row>
    <row r="4" spans="1:26" s="6" customFormat="1" ht="17.25" customHeight="1">
      <c r="B4" s="29"/>
      <c r="C4" s="30"/>
      <c r="D4" s="31" t="s">
        <v>415</v>
      </c>
      <c r="E4" s="32" t="s">
        <v>416</v>
      </c>
      <c r="F4" s="589"/>
      <c r="G4" s="589"/>
      <c r="H4" s="33"/>
      <c r="I4" s="60"/>
      <c r="J4" s="60"/>
      <c r="K4" s="61"/>
      <c r="L4" s="21"/>
      <c r="M4" s="55"/>
      <c r="N4" s="62"/>
      <c r="O4" s="62"/>
      <c r="P4" s="62"/>
    </row>
    <row r="5" spans="1:26" s="4" customFormat="1" ht="33" customHeight="1">
      <c r="B5" s="34" t="s">
        <v>417</v>
      </c>
      <c r="C5" s="35" t="s">
        <v>418</v>
      </c>
      <c r="D5" s="36" t="s">
        <v>419</v>
      </c>
      <c r="E5" s="36" t="s">
        <v>23</v>
      </c>
      <c r="F5" s="37" t="s">
        <v>420</v>
      </c>
      <c r="G5" s="37" t="s">
        <v>421</v>
      </c>
      <c r="H5" s="38" t="s">
        <v>297</v>
      </c>
      <c r="I5" s="37" t="s">
        <v>298</v>
      </c>
      <c r="J5" s="63" t="s">
        <v>303</v>
      </c>
      <c r="K5" s="64" t="s">
        <v>304</v>
      </c>
      <c r="L5" s="65"/>
      <c r="M5" s="66"/>
      <c r="N5" s="53"/>
      <c r="O5" s="53"/>
      <c r="P5" s="53"/>
    </row>
    <row r="6" spans="1:26" s="4" customFormat="1" ht="23.1" customHeight="1">
      <c r="A6" s="39">
        <v>1</v>
      </c>
      <c r="B6" s="40"/>
      <c r="C6" s="41" t="s">
        <v>804</v>
      </c>
      <c r="D6" s="42" t="s">
        <v>805</v>
      </c>
      <c r="E6" s="43">
        <v>0</v>
      </c>
      <c r="F6" s="44">
        <v>0</v>
      </c>
      <c r="G6" s="44">
        <v>100</v>
      </c>
      <c r="H6" s="45">
        <v>0</v>
      </c>
      <c r="I6" s="44">
        <v>0</v>
      </c>
      <c r="J6" s="67"/>
      <c r="K6" s="68"/>
      <c r="L6" s="65"/>
      <c r="M6" s="66"/>
      <c r="N6" s="53"/>
      <c r="O6" s="53"/>
      <c r="P6" s="53"/>
    </row>
    <row r="7" spans="1:26" s="4" customFormat="1" ht="23.1" customHeight="1">
      <c r="A7" s="39">
        <v>2</v>
      </c>
      <c r="B7" s="40"/>
      <c r="C7" s="41" t="s">
        <v>980</v>
      </c>
      <c r="D7" s="42" t="s">
        <v>981</v>
      </c>
      <c r="E7" s="43">
        <v>0</v>
      </c>
      <c r="F7" s="44">
        <v>100</v>
      </c>
      <c r="G7" s="44">
        <v>0</v>
      </c>
      <c r="H7" s="45">
        <v>0</v>
      </c>
      <c r="I7" s="44">
        <v>0</v>
      </c>
      <c r="J7" s="67"/>
      <c r="K7" s="68"/>
      <c r="L7" s="65"/>
      <c r="M7" s="66"/>
      <c r="N7" s="53"/>
      <c r="O7" s="53"/>
      <c r="P7" s="53"/>
    </row>
    <row r="8" spans="1:26" s="4" customFormat="1" ht="23.1" customHeight="1">
      <c r="A8" s="39">
        <v>3</v>
      </c>
      <c r="B8" s="40"/>
      <c r="C8" s="41"/>
      <c r="D8" s="42"/>
      <c r="E8" s="43"/>
      <c r="F8" s="44"/>
      <c r="G8" s="44"/>
      <c r="H8" s="45"/>
      <c r="I8" s="44"/>
      <c r="J8" s="67"/>
      <c r="K8" s="68"/>
      <c r="L8" s="65"/>
      <c r="M8" s="66"/>
      <c r="N8" s="53"/>
      <c r="O8" s="53"/>
      <c r="P8" s="53"/>
    </row>
    <row r="9" spans="1:26" s="4" customFormat="1" ht="23.1" customHeight="1">
      <c r="A9" s="39">
        <v>4</v>
      </c>
      <c r="B9" s="40"/>
      <c r="C9" s="41"/>
      <c r="D9" s="42"/>
      <c r="E9" s="43"/>
      <c r="F9" s="44"/>
      <c r="G9" s="44"/>
      <c r="H9" s="45"/>
      <c r="I9" s="44"/>
      <c r="J9" s="67"/>
      <c r="K9" s="68"/>
      <c r="L9" s="65"/>
      <c r="M9" s="66"/>
      <c r="N9" s="53"/>
      <c r="O9" s="53"/>
      <c r="P9" s="53"/>
    </row>
    <row r="10" spans="1:26" s="4" customFormat="1" ht="23.1" customHeight="1">
      <c r="A10" s="39">
        <v>5</v>
      </c>
      <c r="B10" s="40"/>
      <c r="C10" s="41"/>
      <c r="D10" s="42"/>
      <c r="E10" s="43"/>
      <c r="F10" s="44"/>
      <c r="G10" s="44"/>
      <c r="H10" s="45"/>
      <c r="I10" s="44"/>
      <c r="J10" s="67"/>
      <c r="K10" s="68"/>
      <c r="L10" s="65"/>
      <c r="M10" s="66"/>
      <c r="N10" s="53"/>
      <c r="O10" s="53"/>
      <c r="P10" s="53"/>
    </row>
    <row r="11" spans="1:26" s="4" customFormat="1" ht="23.1" customHeight="1">
      <c r="A11" s="39">
        <v>6</v>
      </c>
      <c r="B11" s="40"/>
      <c r="C11" s="41"/>
      <c r="D11" s="42"/>
      <c r="E11" s="43"/>
      <c r="F11" s="44"/>
      <c r="G11" s="44"/>
      <c r="H11" s="45"/>
      <c r="I11" s="44"/>
      <c r="J11" s="67"/>
      <c r="K11" s="68"/>
      <c r="L11" s="65"/>
      <c r="M11" s="66"/>
      <c r="N11" s="53"/>
      <c r="O11" s="53"/>
      <c r="P11" s="53"/>
    </row>
    <row r="12" spans="1:26" s="4" customFormat="1" ht="23.1" customHeight="1">
      <c r="A12" s="39">
        <v>7</v>
      </c>
      <c r="B12" s="40"/>
      <c r="C12" s="41"/>
      <c r="D12" s="42"/>
      <c r="E12" s="43"/>
      <c r="F12" s="44"/>
      <c r="G12" s="44"/>
      <c r="H12" s="45"/>
      <c r="I12" s="44"/>
      <c r="J12" s="67"/>
      <c r="K12" s="68"/>
      <c r="L12" s="65"/>
      <c r="M12" s="66"/>
      <c r="N12" s="53"/>
      <c r="O12" s="53"/>
      <c r="P12" s="53"/>
    </row>
    <row r="13" spans="1:26" s="4" customFormat="1" ht="23.1" customHeight="1">
      <c r="A13" s="39">
        <v>8</v>
      </c>
      <c r="B13" s="40"/>
      <c r="C13" s="41"/>
      <c r="D13" s="42"/>
      <c r="E13" s="43"/>
      <c r="F13" s="44"/>
      <c r="G13" s="44"/>
      <c r="H13" s="45"/>
      <c r="I13" s="44"/>
      <c r="J13" s="67"/>
      <c r="K13" s="68"/>
      <c r="L13" s="65"/>
      <c r="M13" s="66"/>
      <c r="N13" s="53"/>
      <c r="O13" s="53"/>
      <c r="P13" s="53"/>
    </row>
    <row r="14" spans="1:26" s="4" customFormat="1" ht="23.1" customHeight="1">
      <c r="A14" s="39">
        <v>9</v>
      </c>
      <c r="B14" s="40"/>
      <c r="C14" s="41"/>
      <c r="D14" s="42"/>
      <c r="E14" s="43"/>
      <c r="F14" s="44"/>
      <c r="G14" s="44"/>
      <c r="H14" s="45"/>
      <c r="I14" s="44"/>
      <c r="J14" s="67"/>
      <c r="K14" s="68"/>
      <c r="L14" s="65"/>
      <c r="M14" s="66"/>
      <c r="N14" s="53"/>
      <c r="O14" s="53"/>
      <c r="P14" s="53"/>
    </row>
    <row r="15" spans="1:26" s="4" customFormat="1" ht="23.1" customHeight="1">
      <c r="A15" s="39">
        <v>10</v>
      </c>
      <c r="B15" s="40"/>
      <c r="C15" s="41"/>
      <c r="D15" s="42"/>
      <c r="E15" s="43"/>
      <c r="F15" s="44"/>
      <c r="G15" s="44"/>
      <c r="H15" s="45"/>
      <c r="I15" s="44"/>
      <c r="J15" s="67"/>
      <c r="K15" s="68"/>
      <c r="L15" s="65"/>
      <c r="M15" s="66"/>
      <c r="N15" s="53"/>
      <c r="O15" s="53"/>
      <c r="P15" s="53"/>
    </row>
    <row r="16" spans="1:26" s="4" customFormat="1" ht="23.1" hidden="1" customHeight="1">
      <c r="B16" s="46"/>
      <c r="C16" s="47"/>
      <c r="D16" s="48"/>
      <c r="E16" s="49"/>
      <c r="F16" s="50"/>
      <c r="G16" s="50"/>
      <c r="H16" s="51"/>
      <c r="I16" s="50"/>
      <c r="J16" s="69"/>
      <c r="K16" s="70"/>
      <c r="L16" s="65"/>
      <c r="M16" s="66"/>
      <c r="N16" s="53"/>
      <c r="O16" s="53"/>
      <c r="P16" s="53"/>
    </row>
    <row r="17" spans="2:16" s="4" customFormat="1" ht="23.1" hidden="1" customHeight="1">
      <c r="B17" s="46"/>
      <c r="C17" s="47"/>
      <c r="D17" s="48"/>
      <c r="E17" s="49"/>
      <c r="F17" s="50"/>
      <c r="G17" s="50"/>
      <c r="H17" s="51"/>
      <c r="I17" s="50"/>
      <c r="J17" s="69"/>
      <c r="K17" s="70"/>
      <c r="L17" s="65"/>
      <c r="M17" s="66"/>
      <c r="N17" s="53"/>
      <c r="O17" s="53"/>
      <c r="P17" s="53"/>
    </row>
    <row r="18" spans="2:16" s="4" customFormat="1" ht="23.1" hidden="1" customHeight="1">
      <c r="B18" s="46"/>
      <c r="C18" s="47"/>
      <c r="D18" s="48"/>
      <c r="E18" s="49"/>
      <c r="F18" s="50"/>
      <c r="G18" s="50"/>
      <c r="H18" s="51"/>
      <c r="I18" s="50"/>
      <c r="J18" s="69"/>
      <c r="K18" s="70"/>
      <c r="L18" s="65"/>
      <c r="M18" s="66"/>
      <c r="N18" s="53"/>
      <c r="O18" s="53"/>
      <c r="P18" s="53"/>
    </row>
    <row r="19" spans="2:16" s="4" customFormat="1" ht="23.1" hidden="1" customHeight="1">
      <c r="B19" s="46"/>
      <c r="C19" s="47"/>
      <c r="D19" s="48"/>
      <c r="E19" s="49"/>
      <c r="F19" s="50"/>
      <c r="G19" s="50"/>
      <c r="H19" s="51"/>
      <c r="I19" s="50"/>
      <c r="J19" s="69"/>
      <c r="K19" s="70"/>
      <c r="L19" s="65"/>
      <c r="M19" s="66"/>
      <c r="N19" s="53"/>
      <c r="O19" s="53"/>
      <c r="P19" s="53"/>
    </row>
    <row r="20" spans="2:16" s="4" customFormat="1" ht="23.1" hidden="1" customHeight="1">
      <c r="B20" s="46"/>
      <c r="C20" s="47"/>
      <c r="D20" s="48"/>
      <c r="E20" s="49"/>
      <c r="F20" s="50"/>
      <c r="G20" s="50"/>
      <c r="H20" s="51"/>
      <c r="I20" s="50"/>
      <c r="J20" s="69"/>
      <c r="K20" s="70"/>
      <c r="L20" s="65"/>
      <c r="M20" s="66"/>
      <c r="N20" s="53"/>
      <c r="O20" s="53"/>
      <c r="P20" s="53"/>
    </row>
    <row r="21" spans="2:16" s="4" customFormat="1" ht="23.1" hidden="1" customHeight="1">
      <c r="B21" s="46"/>
      <c r="C21" s="47"/>
      <c r="D21" s="48"/>
      <c r="E21" s="49"/>
      <c r="F21" s="50"/>
      <c r="G21" s="50"/>
      <c r="H21" s="51"/>
      <c r="I21" s="50"/>
      <c r="J21" s="69"/>
      <c r="K21" s="70"/>
      <c r="L21" s="65"/>
      <c r="M21" s="66"/>
      <c r="N21" s="53"/>
      <c r="O21" s="53"/>
      <c r="P21" s="53"/>
    </row>
    <row r="22" spans="2:16" s="4" customFormat="1" ht="23.1" hidden="1" customHeight="1">
      <c r="B22" s="46"/>
      <c r="C22" s="47"/>
      <c r="D22" s="48"/>
      <c r="E22" s="49"/>
      <c r="F22" s="50"/>
      <c r="G22" s="50"/>
      <c r="H22" s="51"/>
      <c r="I22" s="50"/>
      <c r="J22" s="69"/>
      <c r="K22" s="70"/>
      <c r="L22" s="65"/>
      <c r="M22" s="66"/>
      <c r="N22" s="53"/>
      <c r="O22" s="53"/>
      <c r="P22" s="53"/>
    </row>
    <row r="23" spans="2:16" s="4" customFormat="1" ht="23.1" hidden="1" customHeight="1">
      <c r="B23" s="46"/>
      <c r="C23" s="47"/>
      <c r="D23" s="48"/>
      <c r="E23" s="49"/>
      <c r="F23" s="50"/>
      <c r="G23" s="50"/>
      <c r="H23" s="51"/>
      <c r="I23" s="50"/>
      <c r="J23" s="69"/>
      <c r="K23" s="70"/>
      <c r="L23" s="65"/>
      <c r="M23" s="66"/>
      <c r="N23" s="53"/>
      <c r="O23" s="53"/>
      <c r="P23" s="53"/>
    </row>
    <row r="24" spans="2:16" s="4" customFormat="1" ht="23.1" hidden="1" customHeight="1">
      <c r="B24" s="46"/>
      <c r="C24" s="47"/>
      <c r="D24" s="48"/>
      <c r="E24" s="49"/>
      <c r="F24" s="50"/>
      <c r="G24" s="50"/>
      <c r="H24" s="51"/>
      <c r="I24" s="50"/>
      <c r="J24" s="69"/>
      <c r="K24" s="70"/>
      <c r="L24" s="65"/>
      <c r="M24" s="66"/>
      <c r="N24" s="53"/>
      <c r="O24" s="53"/>
      <c r="P24" s="53"/>
    </row>
    <row r="25" spans="2:16" s="4" customFormat="1" ht="23.1" hidden="1" customHeight="1">
      <c r="B25" s="46"/>
      <c r="C25" s="47"/>
      <c r="D25" s="48"/>
      <c r="E25" s="49"/>
      <c r="F25" s="50"/>
      <c r="G25" s="50"/>
      <c r="H25" s="51"/>
      <c r="I25" s="50"/>
      <c r="J25" s="69"/>
      <c r="K25" s="70"/>
      <c r="L25" s="65"/>
      <c r="M25" s="66"/>
      <c r="N25" s="53"/>
      <c r="O25" s="53"/>
      <c r="P25" s="53"/>
    </row>
    <row r="26" spans="2:16" s="4" customFormat="1" ht="23.1" hidden="1" customHeight="1">
      <c r="B26" s="46"/>
      <c r="C26" s="47"/>
      <c r="D26" s="48"/>
      <c r="E26" s="49"/>
      <c r="F26" s="50"/>
      <c r="G26" s="50"/>
      <c r="H26" s="51"/>
      <c r="I26" s="50"/>
      <c r="J26" s="69"/>
      <c r="K26" s="70"/>
      <c r="L26" s="65"/>
      <c r="M26" s="66"/>
      <c r="N26" s="53"/>
      <c r="O26" s="53"/>
      <c r="P26" s="53"/>
    </row>
    <row r="27" spans="2:16" s="4" customFormat="1" ht="23.1" hidden="1" customHeight="1">
      <c r="B27" s="46"/>
      <c r="C27" s="47"/>
      <c r="D27" s="48"/>
      <c r="E27" s="49"/>
      <c r="F27" s="50"/>
      <c r="G27" s="50"/>
      <c r="H27" s="51"/>
      <c r="I27" s="50"/>
      <c r="J27" s="69"/>
      <c r="K27" s="70"/>
      <c r="L27" s="65"/>
      <c r="M27" s="66"/>
      <c r="N27" s="53"/>
      <c r="O27" s="53"/>
      <c r="P27" s="53"/>
    </row>
    <row r="28" spans="2:16" s="4" customFormat="1" ht="23.1" hidden="1" customHeight="1">
      <c r="B28" s="46"/>
      <c r="C28" s="47"/>
      <c r="D28" s="48"/>
      <c r="E28" s="49"/>
      <c r="F28" s="50"/>
      <c r="G28" s="50"/>
      <c r="H28" s="51"/>
      <c r="I28" s="50"/>
      <c r="J28" s="69"/>
      <c r="K28" s="70"/>
      <c r="L28" s="65"/>
      <c r="M28" s="66"/>
      <c r="N28" s="53"/>
      <c r="O28" s="53"/>
      <c r="P28" s="53"/>
    </row>
    <row r="29" spans="2:16" s="4" customFormat="1" ht="23.1" hidden="1" customHeight="1">
      <c r="B29" s="46"/>
      <c r="C29" s="47"/>
      <c r="D29" s="48"/>
      <c r="E29" s="49"/>
      <c r="F29" s="50"/>
      <c r="G29" s="50"/>
      <c r="H29" s="51"/>
      <c r="I29" s="50"/>
      <c r="J29" s="69"/>
      <c r="K29" s="70"/>
      <c r="L29" s="65"/>
      <c r="M29" s="66"/>
      <c r="N29" s="53"/>
      <c r="O29" s="53"/>
      <c r="P29" s="53"/>
    </row>
    <row r="30" spans="2:16" s="4" customFormat="1" ht="23.1" hidden="1" customHeight="1">
      <c r="B30" s="46"/>
      <c r="C30" s="47"/>
      <c r="D30" s="48"/>
      <c r="E30" s="49"/>
      <c r="F30" s="50"/>
      <c r="G30" s="50"/>
      <c r="H30" s="51"/>
      <c r="I30" s="50"/>
      <c r="J30" s="69"/>
      <c r="K30" s="70"/>
      <c r="L30" s="65"/>
      <c r="M30" s="66"/>
      <c r="N30" s="53"/>
      <c r="O30" s="53"/>
      <c r="P30" s="53"/>
    </row>
    <row r="31" spans="2:16" s="4" customFormat="1" ht="23.1" hidden="1" customHeight="1">
      <c r="B31" s="46"/>
      <c r="C31" s="47"/>
      <c r="D31" s="48"/>
      <c r="E31" s="49"/>
      <c r="F31" s="50"/>
      <c r="G31" s="50"/>
      <c r="H31" s="51"/>
      <c r="I31" s="50"/>
      <c r="J31" s="69"/>
      <c r="K31" s="70"/>
      <c r="L31" s="65"/>
      <c r="M31" s="66"/>
      <c r="N31" s="53"/>
      <c r="O31" s="53"/>
      <c r="P31" s="53"/>
    </row>
    <row r="32" spans="2:16" s="4" customFormat="1" ht="23.1" hidden="1" customHeight="1">
      <c r="B32" s="46"/>
      <c r="C32" s="47"/>
      <c r="D32" s="48"/>
      <c r="E32" s="49"/>
      <c r="F32" s="50"/>
      <c r="G32" s="50"/>
      <c r="H32" s="51"/>
      <c r="I32" s="50"/>
      <c r="J32" s="69"/>
      <c r="K32" s="70"/>
      <c r="L32" s="65"/>
      <c r="M32" s="66"/>
      <c r="N32" s="53"/>
      <c r="O32" s="53"/>
      <c r="P32" s="53"/>
    </row>
    <row r="33" spans="2:16" s="4" customFormat="1" ht="23.1" hidden="1" customHeight="1">
      <c r="B33" s="46"/>
      <c r="C33" s="47"/>
      <c r="D33" s="48"/>
      <c r="E33" s="49"/>
      <c r="F33" s="50"/>
      <c r="G33" s="50"/>
      <c r="H33" s="51"/>
      <c r="I33" s="50"/>
      <c r="J33" s="69"/>
      <c r="K33" s="70"/>
      <c r="L33" s="65"/>
      <c r="M33" s="66"/>
      <c r="N33" s="53"/>
      <c r="O33" s="53"/>
      <c r="P33" s="53"/>
    </row>
    <row r="34" spans="2:16" s="4" customFormat="1" ht="23.1" hidden="1" customHeight="1">
      <c r="B34" s="46"/>
      <c r="C34" s="47"/>
      <c r="D34" s="48"/>
      <c r="E34" s="49"/>
      <c r="F34" s="50"/>
      <c r="G34" s="50"/>
      <c r="H34" s="51"/>
      <c r="I34" s="50"/>
      <c r="J34" s="69"/>
      <c r="K34" s="70"/>
      <c r="L34" s="65"/>
      <c r="M34" s="66"/>
      <c r="N34" s="53"/>
      <c r="O34" s="53"/>
      <c r="P34" s="53"/>
    </row>
    <row r="35" spans="2:16" s="4" customFormat="1" ht="23.1" hidden="1" customHeight="1">
      <c r="B35" s="46"/>
      <c r="C35" s="47"/>
      <c r="D35" s="48"/>
      <c r="E35" s="49"/>
      <c r="F35" s="50"/>
      <c r="G35" s="50"/>
      <c r="H35" s="51"/>
      <c r="I35" s="50"/>
      <c r="J35" s="69"/>
      <c r="K35" s="70"/>
      <c r="L35" s="65"/>
      <c r="M35" s="66"/>
      <c r="N35" s="53"/>
      <c r="O35" s="53"/>
      <c r="P35" s="53"/>
    </row>
    <row r="36" spans="2:16" s="4" customFormat="1" ht="23.1" hidden="1" customHeight="1">
      <c r="B36" s="46"/>
      <c r="C36" s="47"/>
      <c r="D36" s="48"/>
      <c r="E36" s="49"/>
      <c r="F36" s="50"/>
      <c r="G36" s="50"/>
      <c r="H36" s="51"/>
      <c r="I36" s="50"/>
      <c r="J36" s="69"/>
      <c r="K36" s="70"/>
      <c r="L36" s="65"/>
      <c r="M36" s="66"/>
      <c r="N36" s="53"/>
      <c r="O36" s="53"/>
      <c r="P36" s="53"/>
    </row>
    <row r="37" spans="2:16" s="4" customFormat="1" ht="23.1" hidden="1" customHeight="1">
      <c r="B37" s="46"/>
      <c r="C37" s="47"/>
      <c r="D37" s="48"/>
      <c r="E37" s="49"/>
      <c r="F37" s="50"/>
      <c r="G37" s="50"/>
      <c r="H37" s="51"/>
      <c r="I37" s="50"/>
      <c r="J37" s="69"/>
      <c r="K37" s="70"/>
      <c r="L37" s="65"/>
      <c r="M37" s="66"/>
      <c r="N37" s="53"/>
      <c r="O37" s="53"/>
      <c r="P37" s="53"/>
    </row>
    <row r="38" spans="2:16" s="4" customFormat="1" ht="23.1" hidden="1" customHeight="1">
      <c r="B38" s="46"/>
      <c r="C38" s="47"/>
      <c r="D38" s="48"/>
      <c r="E38" s="49"/>
      <c r="F38" s="50"/>
      <c r="G38" s="50"/>
      <c r="H38" s="51"/>
      <c r="I38" s="50"/>
      <c r="J38" s="69"/>
      <c r="K38" s="70"/>
      <c r="L38" s="65"/>
      <c r="M38" s="66"/>
      <c r="N38" s="53"/>
      <c r="O38" s="53"/>
      <c r="P38" s="53"/>
    </row>
    <row r="39" spans="2:16" s="4" customFormat="1" ht="23.1" hidden="1" customHeight="1">
      <c r="B39" s="46"/>
      <c r="C39" s="47"/>
      <c r="D39" s="48"/>
      <c r="E39" s="49"/>
      <c r="F39" s="50"/>
      <c r="G39" s="50"/>
      <c r="H39" s="51"/>
      <c r="I39" s="50"/>
      <c r="J39" s="69"/>
      <c r="K39" s="70"/>
      <c r="L39" s="65"/>
      <c r="M39" s="66"/>
      <c r="N39" s="53"/>
      <c r="O39" s="53"/>
      <c r="P39" s="53"/>
    </row>
    <row r="40" spans="2:16" s="4" customFormat="1" ht="23.1" hidden="1" customHeight="1">
      <c r="B40" s="46"/>
      <c r="C40" s="47"/>
      <c r="D40" s="48"/>
      <c r="E40" s="49"/>
      <c r="F40" s="50"/>
      <c r="G40" s="50"/>
      <c r="H40" s="51"/>
      <c r="I40" s="50"/>
      <c r="J40" s="69"/>
      <c r="K40" s="70"/>
      <c r="L40" s="65"/>
      <c r="M40" s="66"/>
      <c r="N40" s="53"/>
      <c r="O40" s="53"/>
      <c r="P40" s="53"/>
    </row>
    <row r="41" spans="2:16" s="4" customFormat="1" ht="23.1" hidden="1" customHeight="1">
      <c r="B41" s="46"/>
      <c r="C41" s="47"/>
      <c r="D41" s="48"/>
      <c r="E41" s="49"/>
      <c r="F41" s="50"/>
      <c r="G41" s="50"/>
      <c r="H41" s="51"/>
      <c r="I41" s="50"/>
      <c r="J41" s="69"/>
      <c r="K41" s="70"/>
      <c r="L41" s="65"/>
      <c r="M41" s="66"/>
      <c r="N41" s="53"/>
      <c r="O41" s="53"/>
      <c r="P41" s="53"/>
    </row>
    <row r="42" spans="2:16" s="4" customFormat="1" ht="23.1" hidden="1" customHeight="1">
      <c r="B42" s="46"/>
      <c r="C42" s="47"/>
      <c r="D42" s="48"/>
      <c r="E42" s="49"/>
      <c r="F42" s="50"/>
      <c r="G42" s="50"/>
      <c r="H42" s="51"/>
      <c r="I42" s="50"/>
      <c r="J42" s="69"/>
      <c r="K42" s="70"/>
      <c r="L42" s="65"/>
      <c r="M42" s="66"/>
      <c r="N42" s="53"/>
      <c r="O42" s="53"/>
      <c r="P42" s="53"/>
    </row>
    <row r="43" spans="2:16" s="4" customFormat="1" ht="23.1" hidden="1" customHeight="1">
      <c r="B43" s="46"/>
      <c r="C43" s="47"/>
      <c r="D43" s="48"/>
      <c r="E43" s="49"/>
      <c r="F43" s="50"/>
      <c r="G43" s="50"/>
      <c r="H43" s="51"/>
      <c r="I43" s="50"/>
      <c r="J43" s="69"/>
      <c r="K43" s="70"/>
      <c r="L43" s="65"/>
      <c r="M43" s="66"/>
      <c r="N43" s="53"/>
      <c r="O43" s="53"/>
      <c r="P43" s="53"/>
    </row>
    <row r="44" spans="2:16" s="4" customFormat="1" ht="23.1" hidden="1" customHeight="1">
      <c r="B44" s="46"/>
      <c r="C44" s="47"/>
      <c r="D44" s="48"/>
      <c r="E44" s="49"/>
      <c r="F44" s="50"/>
      <c r="G44" s="50"/>
      <c r="H44" s="51"/>
      <c r="I44" s="50"/>
      <c r="J44" s="69"/>
      <c r="K44" s="70"/>
      <c r="L44" s="65"/>
      <c r="M44" s="66"/>
      <c r="N44" s="53"/>
      <c r="O44" s="53"/>
      <c r="P44" s="53"/>
    </row>
    <row r="45" spans="2:16" s="4" customFormat="1" ht="23.1" hidden="1" customHeight="1">
      <c r="B45" s="46"/>
      <c r="C45" s="47"/>
      <c r="D45" s="48"/>
      <c r="E45" s="49"/>
      <c r="F45" s="50"/>
      <c r="G45" s="50"/>
      <c r="H45" s="51"/>
      <c r="I45" s="50"/>
      <c r="J45" s="69"/>
      <c r="K45" s="70"/>
      <c r="L45" s="65"/>
      <c r="M45" s="66"/>
      <c r="N45" s="53"/>
      <c r="O45" s="53"/>
      <c r="P45" s="53"/>
    </row>
    <row r="46" spans="2:16" s="4" customFormat="1" ht="23.1" hidden="1" customHeight="1">
      <c r="B46" s="46"/>
      <c r="C46" s="47"/>
      <c r="D46" s="48"/>
      <c r="E46" s="49"/>
      <c r="F46" s="50"/>
      <c r="G46" s="50"/>
      <c r="H46" s="51"/>
      <c r="I46" s="50"/>
      <c r="J46" s="69"/>
      <c r="K46" s="70"/>
      <c r="L46" s="65"/>
      <c r="M46" s="66"/>
      <c r="N46" s="53"/>
      <c r="O46" s="53"/>
      <c r="P46" s="53"/>
    </row>
    <row r="47" spans="2:16" s="4" customFormat="1" ht="23.1" hidden="1" customHeight="1">
      <c r="B47" s="46"/>
      <c r="C47" s="47"/>
      <c r="D47" s="48"/>
      <c r="E47" s="49"/>
      <c r="F47" s="50"/>
      <c r="G47" s="50"/>
      <c r="H47" s="51"/>
      <c r="I47" s="50"/>
      <c r="J47" s="69"/>
      <c r="K47" s="70"/>
      <c r="L47" s="65"/>
      <c r="M47" s="66"/>
      <c r="N47" s="53"/>
      <c r="O47" s="53"/>
      <c r="P47" s="53"/>
    </row>
    <row r="48" spans="2:16" s="4" customFormat="1" ht="23.1" hidden="1" customHeight="1">
      <c r="B48" s="46"/>
      <c r="C48" s="47"/>
      <c r="D48" s="48"/>
      <c r="E48" s="49"/>
      <c r="F48" s="50"/>
      <c r="G48" s="50"/>
      <c r="H48" s="51"/>
      <c r="I48" s="50"/>
      <c r="J48" s="69"/>
      <c r="K48" s="70"/>
      <c r="L48" s="65"/>
      <c r="M48" s="66"/>
      <c r="N48" s="53"/>
      <c r="O48" s="53"/>
      <c r="P48" s="53"/>
    </row>
    <row r="49" spans="2:16" s="4" customFormat="1" ht="23.1" hidden="1" customHeight="1">
      <c r="B49" s="46"/>
      <c r="C49" s="47"/>
      <c r="D49" s="48"/>
      <c r="E49" s="49"/>
      <c r="F49" s="50"/>
      <c r="G49" s="50"/>
      <c r="H49" s="51"/>
      <c r="I49" s="50"/>
      <c r="J49" s="69"/>
      <c r="K49" s="70"/>
      <c r="L49" s="65"/>
      <c r="M49" s="66"/>
      <c r="N49" s="53"/>
      <c r="O49" s="53"/>
      <c r="P49" s="53"/>
    </row>
    <row r="50" spans="2:16" s="4" customFormat="1" ht="23.1" hidden="1" customHeight="1">
      <c r="B50" s="46"/>
      <c r="C50" s="47"/>
      <c r="D50" s="48"/>
      <c r="E50" s="49"/>
      <c r="F50" s="50"/>
      <c r="G50" s="50"/>
      <c r="H50" s="51"/>
      <c r="I50" s="50"/>
      <c r="J50" s="69"/>
      <c r="K50" s="70"/>
      <c r="L50" s="65"/>
      <c r="M50" s="66"/>
      <c r="N50" s="53"/>
      <c r="O50" s="53"/>
      <c r="P50" s="53"/>
    </row>
    <row r="51" spans="2:16" s="4" customFormat="1" ht="23.1" hidden="1" customHeight="1">
      <c r="B51" s="46"/>
      <c r="C51" s="47"/>
      <c r="D51" s="48"/>
      <c r="E51" s="49"/>
      <c r="F51" s="50"/>
      <c r="G51" s="50"/>
      <c r="H51" s="51"/>
      <c r="I51" s="50"/>
      <c r="J51" s="69"/>
      <c r="K51" s="70"/>
      <c r="L51" s="65"/>
      <c r="M51" s="66"/>
      <c r="N51" s="53"/>
      <c r="O51" s="53"/>
      <c r="P51" s="53"/>
    </row>
    <row r="52" spans="2:16" s="4" customFormat="1" ht="23.1" hidden="1" customHeight="1">
      <c r="B52" s="46"/>
      <c r="C52" s="47"/>
      <c r="D52" s="48"/>
      <c r="E52" s="49"/>
      <c r="F52" s="50"/>
      <c r="G52" s="50"/>
      <c r="H52" s="51"/>
      <c r="I52" s="50"/>
      <c r="J52" s="69"/>
      <c r="K52" s="70"/>
      <c r="L52" s="65"/>
      <c r="M52" s="66"/>
      <c r="N52" s="53"/>
      <c r="O52" s="53"/>
      <c r="P52" s="53"/>
    </row>
    <row r="53" spans="2:16" s="4" customFormat="1" ht="23.1" hidden="1" customHeight="1">
      <c r="B53" s="46"/>
      <c r="C53" s="47"/>
      <c r="D53" s="48"/>
      <c r="E53" s="49"/>
      <c r="F53" s="50"/>
      <c r="G53" s="50"/>
      <c r="H53" s="51"/>
      <c r="I53" s="50"/>
      <c r="J53" s="69"/>
      <c r="K53" s="70"/>
      <c r="L53" s="65"/>
      <c r="M53" s="66"/>
      <c r="N53" s="53"/>
      <c r="O53" s="53"/>
      <c r="P53" s="53"/>
    </row>
    <row r="54" spans="2:16" s="4" customFormat="1" ht="23.1" hidden="1" customHeight="1">
      <c r="B54" s="46"/>
      <c r="C54" s="47"/>
      <c r="D54" s="48"/>
      <c r="E54" s="49"/>
      <c r="F54" s="50"/>
      <c r="G54" s="50"/>
      <c r="H54" s="51"/>
      <c r="I54" s="50"/>
      <c r="J54" s="69"/>
      <c r="K54" s="70"/>
      <c r="L54" s="65"/>
      <c r="M54" s="66"/>
      <c r="N54" s="53"/>
      <c r="O54" s="53"/>
      <c r="P54" s="53"/>
    </row>
    <row r="55" spans="2:16" s="4" customFormat="1" ht="23.1" hidden="1" customHeight="1">
      <c r="B55" s="46"/>
      <c r="C55" s="47"/>
      <c r="D55" s="48"/>
      <c r="E55" s="49"/>
      <c r="F55" s="50"/>
      <c r="G55" s="50"/>
      <c r="H55" s="51"/>
      <c r="I55" s="50"/>
      <c r="J55" s="69"/>
      <c r="K55" s="70"/>
      <c r="L55" s="65"/>
      <c r="M55" s="66"/>
      <c r="N55" s="53"/>
      <c r="O55" s="53"/>
      <c r="P55" s="53"/>
    </row>
    <row r="56" spans="2:16" s="4" customFormat="1" ht="23.1" hidden="1" customHeight="1">
      <c r="B56" s="46"/>
      <c r="C56" s="47"/>
      <c r="D56" s="48"/>
      <c r="E56" s="49"/>
      <c r="F56" s="50"/>
      <c r="G56" s="50"/>
      <c r="H56" s="51"/>
      <c r="I56" s="50"/>
      <c r="J56" s="69"/>
      <c r="K56" s="70"/>
      <c r="L56" s="65"/>
      <c r="M56" s="66"/>
      <c r="N56" s="53"/>
      <c r="O56" s="53"/>
      <c r="P56" s="53"/>
    </row>
    <row r="57" spans="2:16" s="4" customFormat="1" ht="23.1" hidden="1" customHeight="1">
      <c r="B57" s="46"/>
      <c r="C57" s="47"/>
      <c r="D57" s="48"/>
      <c r="E57" s="49"/>
      <c r="F57" s="50"/>
      <c r="G57" s="50"/>
      <c r="H57" s="51"/>
      <c r="I57" s="50"/>
      <c r="J57" s="69"/>
      <c r="K57" s="70"/>
      <c r="L57" s="65"/>
      <c r="M57" s="66"/>
      <c r="N57" s="53"/>
      <c r="O57" s="53"/>
      <c r="P57" s="53"/>
    </row>
    <row r="58" spans="2:16" s="4" customFormat="1" ht="23.1" hidden="1" customHeight="1">
      <c r="B58" s="46"/>
      <c r="C58" s="47"/>
      <c r="D58" s="48"/>
      <c r="E58" s="49"/>
      <c r="F58" s="50"/>
      <c r="G58" s="50"/>
      <c r="H58" s="51"/>
      <c r="I58" s="50"/>
      <c r="J58" s="69"/>
      <c r="K58" s="70"/>
      <c r="L58" s="65"/>
      <c r="M58" s="66"/>
      <c r="N58" s="53"/>
      <c r="O58" s="53"/>
      <c r="P58" s="53"/>
    </row>
    <row r="59" spans="2:16" s="4" customFormat="1" ht="23.1" hidden="1" customHeight="1">
      <c r="B59" s="46"/>
      <c r="C59" s="47"/>
      <c r="D59" s="48"/>
      <c r="E59" s="49"/>
      <c r="F59" s="50"/>
      <c r="G59" s="50"/>
      <c r="H59" s="51"/>
      <c r="I59" s="50"/>
      <c r="J59" s="69"/>
      <c r="K59" s="70"/>
      <c r="L59" s="65"/>
      <c r="M59" s="66"/>
      <c r="N59" s="53"/>
      <c r="O59" s="53"/>
      <c r="P59" s="53"/>
    </row>
    <row r="60" spans="2:16" s="4" customFormat="1" ht="23.1" hidden="1" customHeight="1">
      <c r="B60" s="46"/>
      <c r="C60" s="47"/>
      <c r="D60" s="48"/>
      <c r="E60" s="49"/>
      <c r="F60" s="50"/>
      <c r="G60" s="50"/>
      <c r="H60" s="51"/>
      <c r="I60" s="50"/>
      <c r="J60" s="69"/>
      <c r="K60" s="70"/>
      <c r="L60" s="65"/>
      <c r="M60" s="66"/>
      <c r="N60" s="53"/>
      <c r="O60" s="53"/>
      <c r="P60" s="53"/>
    </row>
    <row r="61" spans="2:16" s="4" customFormat="1" ht="23.1" hidden="1" customHeight="1">
      <c r="B61" s="46"/>
      <c r="C61" s="47"/>
      <c r="D61" s="48"/>
      <c r="E61" s="49"/>
      <c r="F61" s="50"/>
      <c r="G61" s="50"/>
      <c r="H61" s="51"/>
      <c r="I61" s="50"/>
      <c r="J61" s="69"/>
      <c r="K61" s="70"/>
      <c r="L61" s="65"/>
      <c r="M61" s="66"/>
      <c r="N61" s="53"/>
      <c r="O61" s="53"/>
      <c r="P61" s="53"/>
    </row>
    <row r="62" spans="2:16" s="4" customFormat="1" ht="23.1" hidden="1" customHeight="1">
      <c r="B62" s="46"/>
      <c r="C62" s="47"/>
      <c r="D62" s="48"/>
      <c r="E62" s="49"/>
      <c r="F62" s="50"/>
      <c r="G62" s="50"/>
      <c r="H62" s="51"/>
      <c r="I62" s="50"/>
      <c r="J62" s="69"/>
      <c r="K62" s="70"/>
      <c r="L62" s="65"/>
      <c r="M62" s="66"/>
      <c r="N62" s="53"/>
      <c r="O62" s="53"/>
      <c r="P62" s="53"/>
    </row>
    <row r="63" spans="2:16" s="4" customFormat="1" ht="23.1" hidden="1" customHeight="1">
      <c r="B63" s="46"/>
      <c r="C63" s="47"/>
      <c r="D63" s="48"/>
      <c r="E63" s="49"/>
      <c r="F63" s="50"/>
      <c r="G63" s="50"/>
      <c r="H63" s="51"/>
      <c r="I63" s="50"/>
      <c r="J63" s="69"/>
      <c r="K63" s="70"/>
      <c r="L63" s="65"/>
      <c r="M63" s="66"/>
      <c r="N63" s="53"/>
      <c r="O63" s="53"/>
      <c r="P63" s="53"/>
    </row>
    <row r="64" spans="2:16" s="4" customFormat="1" ht="23.1" hidden="1" customHeight="1">
      <c r="B64" s="46"/>
      <c r="C64" s="47"/>
      <c r="D64" s="48"/>
      <c r="E64" s="49"/>
      <c r="F64" s="50"/>
      <c r="G64" s="50"/>
      <c r="H64" s="51"/>
      <c r="I64" s="50"/>
      <c r="J64" s="69"/>
      <c r="K64" s="70"/>
      <c r="L64" s="65"/>
      <c r="M64" s="66"/>
      <c r="N64" s="53"/>
      <c r="O64" s="53"/>
      <c r="P64" s="53"/>
    </row>
    <row r="65" spans="2:16" s="4" customFormat="1" ht="23.1" hidden="1" customHeight="1">
      <c r="B65" s="46"/>
      <c r="C65" s="47"/>
      <c r="D65" s="48"/>
      <c r="E65" s="49"/>
      <c r="F65" s="50"/>
      <c r="G65" s="50"/>
      <c r="H65" s="51"/>
      <c r="I65" s="50"/>
      <c r="J65" s="69"/>
      <c r="K65" s="70"/>
      <c r="L65" s="65"/>
      <c r="M65" s="66"/>
      <c r="N65" s="53"/>
      <c r="O65" s="53"/>
      <c r="P65" s="53"/>
    </row>
    <row r="66" spans="2:16" s="4" customFormat="1" ht="23.1" hidden="1" customHeight="1">
      <c r="B66" s="46"/>
      <c r="C66" s="47"/>
      <c r="D66" s="48"/>
      <c r="E66" s="49"/>
      <c r="F66" s="50"/>
      <c r="G66" s="50"/>
      <c r="H66" s="51"/>
      <c r="I66" s="50"/>
      <c r="J66" s="69"/>
      <c r="K66" s="70"/>
      <c r="L66" s="65"/>
      <c r="M66" s="66"/>
      <c r="N66" s="53"/>
      <c r="O66" s="53"/>
      <c r="P66" s="53"/>
    </row>
    <row r="67" spans="2:16" s="4" customFormat="1" ht="23.1" hidden="1" customHeight="1">
      <c r="B67" s="46"/>
      <c r="C67" s="47"/>
      <c r="D67" s="48"/>
      <c r="E67" s="49"/>
      <c r="F67" s="50"/>
      <c r="G67" s="50"/>
      <c r="H67" s="51"/>
      <c r="I67" s="50"/>
      <c r="J67" s="69"/>
      <c r="K67" s="70"/>
      <c r="L67" s="65"/>
      <c r="M67" s="66"/>
      <c r="N67" s="53"/>
      <c r="O67" s="53"/>
      <c r="P67" s="53"/>
    </row>
    <row r="68" spans="2:16" s="4" customFormat="1" ht="23.1" hidden="1" customHeight="1">
      <c r="B68" s="46"/>
      <c r="C68" s="47"/>
      <c r="D68" s="48"/>
      <c r="E68" s="49"/>
      <c r="F68" s="50"/>
      <c r="G68" s="50"/>
      <c r="H68" s="51"/>
      <c r="I68" s="50"/>
      <c r="J68" s="69"/>
      <c r="K68" s="70"/>
      <c r="L68" s="65"/>
      <c r="M68" s="66"/>
      <c r="N68" s="53"/>
      <c r="O68" s="53"/>
      <c r="P68" s="53"/>
    </row>
    <row r="69" spans="2:16" s="4" customFormat="1" ht="23.1" hidden="1" customHeight="1">
      <c r="B69" s="46"/>
      <c r="C69" s="47"/>
      <c r="D69" s="48"/>
      <c r="E69" s="49"/>
      <c r="F69" s="50"/>
      <c r="G69" s="50"/>
      <c r="H69" s="51"/>
      <c r="I69" s="50"/>
      <c r="J69" s="69"/>
      <c r="K69" s="70"/>
      <c r="L69" s="65"/>
      <c r="M69" s="66"/>
      <c r="N69" s="53"/>
      <c r="O69" s="53"/>
      <c r="P69" s="53"/>
    </row>
    <row r="70" spans="2:16" s="4" customFormat="1" ht="23.1" hidden="1" customHeight="1">
      <c r="B70" s="46"/>
      <c r="C70" s="47"/>
      <c r="D70" s="48"/>
      <c r="E70" s="49"/>
      <c r="F70" s="50"/>
      <c r="G70" s="50"/>
      <c r="H70" s="51"/>
      <c r="I70" s="50"/>
      <c r="J70" s="69"/>
      <c r="K70" s="70"/>
      <c r="L70" s="65"/>
      <c r="M70" s="66"/>
      <c r="N70" s="53"/>
      <c r="O70" s="53"/>
      <c r="P70" s="53"/>
    </row>
    <row r="71" spans="2:16" s="4" customFormat="1" ht="23.1" hidden="1" customHeight="1">
      <c r="B71" s="46"/>
      <c r="C71" s="47"/>
      <c r="D71" s="48"/>
      <c r="E71" s="49"/>
      <c r="F71" s="50"/>
      <c r="G71" s="50"/>
      <c r="H71" s="51"/>
      <c r="I71" s="50"/>
      <c r="J71" s="69"/>
      <c r="K71" s="70"/>
      <c r="L71" s="65"/>
      <c r="M71" s="66"/>
      <c r="N71" s="53"/>
      <c r="O71" s="53"/>
      <c r="P71" s="53"/>
    </row>
    <row r="72" spans="2:16" s="4" customFormat="1" ht="23.1" hidden="1" customHeight="1">
      <c r="B72" s="46"/>
      <c r="C72" s="47"/>
      <c r="D72" s="48"/>
      <c r="E72" s="49"/>
      <c r="F72" s="50"/>
      <c r="G72" s="50"/>
      <c r="H72" s="51"/>
      <c r="I72" s="50"/>
      <c r="J72" s="69"/>
      <c r="K72" s="70"/>
      <c r="L72" s="65"/>
      <c r="M72" s="66"/>
      <c r="N72" s="53"/>
      <c r="O72" s="53"/>
      <c r="P72" s="53"/>
    </row>
    <row r="73" spans="2:16" s="4" customFormat="1" ht="23.1" hidden="1" customHeight="1">
      <c r="B73" s="46"/>
      <c r="C73" s="47"/>
      <c r="D73" s="48"/>
      <c r="E73" s="49"/>
      <c r="F73" s="50"/>
      <c r="G73" s="50"/>
      <c r="H73" s="51"/>
      <c r="I73" s="50"/>
      <c r="J73" s="69"/>
      <c r="K73" s="70"/>
      <c r="L73" s="65"/>
      <c r="M73" s="66"/>
      <c r="N73" s="53"/>
      <c r="O73" s="53"/>
      <c r="P73" s="53"/>
    </row>
    <row r="74" spans="2:16" s="4" customFormat="1" ht="23.1" hidden="1" customHeight="1">
      <c r="B74" s="46"/>
      <c r="C74" s="47"/>
      <c r="D74" s="48"/>
      <c r="E74" s="49"/>
      <c r="F74" s="50"/>
      <c r="G74" s="50"/>
      <c r="H74" s="51"/>
      <c r="I74" s="50"/>
      <c r="J74" s="69"/>
      <c r="K74" s="70"/>
      <c r="L74" s="65"/>
      <c r="M74" s="66"/>
      <c r="N74" s="53"/>
      <c r="O74" s="53"/>
      <c r="P74" s="53"/>
    </row>
    <row r="75" spans="2:16" s="4" customFormat="1" ht="23.1" hidden="1" customHeight="1">
      <c r="B75" s="46"/>
      <c r="C75" s="47"/>
      <c r="D75" s="48"/>
      <c r="E75" s="49"/>
      <c r="F75" s="50"/>
      <c r="G75" s="50"/>
      <c r="H75" s="51"/>
      <c r="I75" s="50"/>
      <c r="J75" s="69"/>
      <c r="K75" s="70"/>
      <c r="L75" s="65"/>
      <c r="M75" s="66"/>
      <c r="N75" s="53"/>
      <c r="O75" s="53"/>
      <c r="P75" s="53"/>
    </row>
    <row r="76" spans="2:16" s="4" customFormat="1" ht="23.1" hidden="1" customHeight="1">
      <c r="B76" s="46"/>
      <c r="C76" s="47"/>
      <c r="D76" s="48"/>
      <c r="E76" s="49"/>
      <c r="F76" s="50"/>
      <c r="G76" s="50"/>
      <c r="H76" s="51"/>
      <c r="I76" s="50"/>
      <c r="J76" s="69"/>
      <c r="K76" s="70"/>
      <c r="L76" s="65"/>
      <c r="M76" s="66"/>
      <c r="N76" s="53"/>
      <c r="O76" s="53"/>
      <c r="P76" s="53"/>
    </row>
    <row r="77" spans="2:16" s="4" customFormat="1" ht="23.1" hidden="1" customHeight="1">
      <c r="B77" s="46"/>
      <c r="C77" s="47"/>
      <c r="D77" s="48"/>
      <c r="E77" s="49"/>
      <c r="F77" s="50"/>
      <c r="G77" s="50"/>
      <c r="H77" s="51"/>
      <c r="I77" s="50"/>
      <c r="J77" s="69"/>
      <c r="K77" s="70"/>
      <c r="L77" s="65"/>
      <c r="M77" s="66"/>
      <c r="N77" s="53"/>
      <c r="O77" s="53"/>
      <c r="P77" s="53"/>
    </row>
    <row r="78" spans="2:16" s="4" customFormat="1" ht="23.1" hidden="1" customHeight="1">
      <c r="B78" s="46"/>
      <c r="C78" s="47"/>
      <c r="D78" s="48"/>
      <c r="E78" s="49"/>
      <c r="F78" s="50"/>
      <c r="G78" s="50"/>
      <c r="H78" s="51"/>
      <c r="I78" s="50"/>
      <c r="J78" s="69"/>
      <c r="K78" s="70"/>
      <c r="L78" s="65"/>
      <c r="M78" s="66"/>
      <c r="N78" s="53"/>
      <c r="O78" s="53"/>
      <c r="P78" s="53"/>
    </row>
    <row r="79" spans="2:16" s="4" customFormat="1" ht="23.1" hidden="1" customHeight="1">
      <c r="B79" s="46"/>
      <c r="C79" s="47"/>
      <c r="D79" s="48"/>
      <c r="E79" s="49"/>
      <c r="F79" s="50"/>
      <c r="G79" s="50"/>
      <c r="H79" s="51"/>
      <c r="I79" s="50"/>
      <c r="J79" s="69"/>
      <c r="K79" s="70"/>
      <c r="L79" s="65"/>
      <c r="M79" s="66"/>
      <c r="N79" s="53"/>
      <c r="O79" s="53"/>
      <c r="P79" s="53"/>
    </row>
    <row r="80" spans="2:16" s="4" customFormat="1" ht="23.1" hidden="1" customHeight="1">
      <c r="B80" s="46"/>
      <c r="C80" s="47"/>
      <c r="D80" s="48"/>
      <c r="E80" s="49"/>
      <c r="F80" s="50"/>
      <c r="G80" s="50"/>
      <c r="H80" s="51"/>
      <c r="I80" s="50"/>
      <c r="J80" s="69"/>
      <c r="K80" s="70"/>
      <c r="L80" s="65"/>
      <c r="M80" s="66"/>
      <c r="N80" s="53"/>
      <c r="O80" s="53"/>
      <c r="P80" s="53"/>
    </row>
    <row r="81" spans="2:16" s="4" customFormat="1" ht="23.1" hidden="1" customHeight="1">
      <c r="B81" s="46"/>
      <c r="C81" s="47"/>
      <c r="D81" s="48"/>
      <c r="E81" s="49"/>
      <c r="F81" s="50"/>
      <c r="G81" s="50"/>
      <c r="H81" s="51"/>
      <c r="I81" s="50"/>
      <c r="J81" s="69"/>
      <c r="K81" s="70"/>
      <c r="L81" s="65"/>
      <c r="M81" s="66"/>
      <c r="N81" s="53"/>
      <c r="O81" s="53"/>
      <c r="P81" s="53"/>
    </row>
    <row r="82" spans="2:16" s="4" customFormat="1" ht="23.1" hidden="1" customHeight="1">
      <c r="B82" s="46"/>
      <c r="C82" s="47"/>
      <c r="D82" s="48"/>
      <c r="E82" s="49"/>
      <c r="F82" s="50"/>
      <c r="G82" s="50"/>
      <c r="H82" s="51"/>
      <c r="I82" s="50"/>
      <c r="J82" s="69"/>
      <c r="K82" s="70"/>
      <c r="L82" s="65"/>
      <c r="M82" s="66"/>
      <c r="N82" s="53"/>
      <c r="O82" s="53"/>
      <c r="P82" s="53"/>
    </row>
    <row r="83" spans="2:16" s="4" customFormat="1" ht="23.1" hidden="1" customHeight="1">
      <c r="B83" s="46"/>
      <c r="C83" s="47"/>
      <c r="D83" s="48"/>
      <c r="E83" s="49"/>
      <c r="F83" s="50"/>
      <c r="G83" s="50"/>
      <c r="H83" s="51"/>
      <c r="I83" s="50"/>
      <c r="J83" s="69"/>
      <c r="K83" s="70"/>
      <c r="L83" s="65"/>
      <c r="M83" s="66"/>
      <c r="N83" s="53"/>
      <c r="O83" s="53"/>
      <c r="P83" s="53"/>
    </row>
    <row r="84" spans="2:16" s="4" customFormat="1" ht="23.1" hidden="1" customHeight="1">
      <c r="B84" s="46"/>
      <c r="C84" s="47"/>
      <c r="D84" s="48"/>
      <c r="E84" s="49"/>
      <c r="F84" s="50"/>
      <c r="G84" s="50"/>
      <c r="H84" s="51"/>
      <c r="I84" s="50"/>
      <c r="J84" s="69"/>
      <c r="K84" s="70"/>
      <c r="L84" s="65"/>
      <c r="M84" s="66"/>
      <c r="N84" s="53"/>
      <c r="O84" s="53"/>
      <c r="P84" s="53"/>
    </row>
    <row r="85" spans="2:16" s="4" customFormat="1" ht="23.1" hidden="1" customHeight="1">
      <c r="B85" s="46"/>
      <c r="C85" s="47"/>
      <c r="D85" s="48"/>
      <c r="E85" s="49"/>
      <c r="F85" s="50"/>
      <c r="G85" s="50"/>
      <c r="H85" s="51"/>
      <c r="I85" s="50"/>
      <c r="J85" s="69"/>
      <c r="K85" s="70"/>
      <c r="L85" s="65"/>
      <c r="M85" s="66"/>
      <c r="N85" s="53"/>
      <c r="O85" s="53"/>
      <c r="P85" s="53"/>
    </row>
    <row r="86" spans="2:16" s="4" customFormat="1" ht="23.1" hidden="1" customHeight="1">
      <c r="B86" s="46"/>
      <c r="C86" s="47"/>
      <c r="D86" s="48"/>
      <c r="E86" s="49"/>
      <c r="F86" s="50"/>
      <c r="G86" s="50"/>
      <c r="H86" s="51"/>
      <c r="I86" s="50"/>
      <c r="J86" s="69"/>
      <c r="K86" s="70"/>
      <c r="L86" s="65"/>
      <c r="M86" s="66"/>
      <c r="N86" s="53"/>
      <c r="O86" s="53"/>
      <c r="P86" s="53"/>
    </row>
    <row r="87" spans="2:16" s="4" customFormat="1" ht="23.1" hidden="1" customHeight="1">
      <c r="B87" s="46"/>
      <c r="C87" s="47"/>
      <c r="D87" s="48"/>
      <c r="E87" s="49"/>
      <c r="F87" s="50"/>
      <c r="G87" s="50"/>
      <c r="H87" s="51"/>
      <c r="I87" s="50"/>
      <c r="J87" s="69"/>
      <c r="K87" s="70"/>
      <c r="L87" s="65"/>
      <c r="M87" s="66"/>
      <c r="N87" s="53"/>
      <c r="O87" s="53"/>
      <c r="P87" s="53"/>
    </row>
    <row r="88" spans="2:16" s="4" customFormat="1" ht="23.1" hidden="1" customHeight="1">
      <c r="B88" s="46"/>
      <c r="C88" s="47"/>
      <c r="D88" s="48"/>
      <c r="E88" s="49"/>
      <c r="F88" s="50"/>
      <c r="G88" s="50"/>
      <c r="H88" s="51"/>
      <c r="I88" s="50"/>
      <c r="J88" s="69"/>
      <c r="K88" s="70"/>
      <c r="L88" s="65"/>
      <c r="M88" s="66"/>
      <c r="N88" s="53"/>
      <c r="O88" s="53"/>
      <c r="P88" s="53"/>
    </row>
    <row r="89" spans="2:16" s="4" customFormat="1" ht="23.1" hidden="1" customHeight="1">
      <c r="B89" s="46"/>
      <c r="C89" s="47"/>
      <c r="D89" s="48"/>
      <c r="E89" s="49"/>
      <c r="F89" s="50"/>
      <c r="G89" s="50"/>
      <c r="H89" s="51"/>
      <c r="I89" s="50"/>
      <c r="J89" s="69"/>
      <c r="K89" s="70"/>
      <c r="L89" s="65"/>
      <c r="M89" s="66"/>
      <c r="N89" s="53"/>
      <c r="O89" s="53"/>
      <c r="P89" s="53"/>
    </row>
    <row r="90" spans="2:16" s="4" customFormat="1" ht="23.1" hidden="1" customHeight="1">
      <c r="B90" s="46"/>
      <c r="C90" s="47"/>
      <c r="D90" s="48"/>
      <c r="E90" s="49"/>
      <c r="F90" s="50"/>
      <c r="G90" s="50"/>
      <c r="H90" s="51"/>
      <c r="I90" s="50"/>
      <c r="J90" s="69"/>
      <c r="K90" s="70"/>
      <c r="L90" s="65"/>
      <c r="M90" s="66"/>
      <c r="N90" s="53"/>
      <c r="O90" s="53"/>
      <c r="P90" s="53"/>
    </row>
    <row r="91" spans="2:16" s="4" customFormat="1" ht="23.1" hidden="1" customHeight="1">
      <c r="B91" s="46"/>
      <c r="C91" s="47"/>
      <c r="D91" s="48"/>
      <c r="E91" s="49"/>
      <c r="F91" s="50"/>
      <c r="G91" s="50"/>
      <c r="H91" s="51"/>
      <c r="I91" s="50"/>
      <c r="J91" s="69"/>
      <c r="K91" s="70"/>
      <c r="L91" s="65"/>
      <c r="M91" s="66"/>
      <c r="N91" s="53"/>
      <c r="O91" s="53"/>
      <c r="P91" s="53"/>
    </row>
    <row r="92" spans="2:16" s="4" customFormat="1" ht="23.1" hidden="1" customHeight="1">
      <c r="B92" s="46"/>
      <c r="C92" s="47"/>
      <c r="D92" s="48"/>
      <c r="E92" s="49"/>
      <c r="F92" s="50"/>
      <c r="G92" s="50"/>
      <c r="H92" s="51"/>
      <c r="I92" s="50"/>
      <c r="J92" s="69"/>
      <c r="K92" s="70"/>
      <c r="L92" s="65"/>
      <c r="M92" s="66"/>
      <c r="N92" s="53"/>
      <c r="O92" s="53"/>
      <c r="P92" s="53"/>
    </row>
    <row r="93" spans="2:16" s="4" customFormat="1" ht="23.1" hidden="1" customHeight="1">
      <c r="B93" s="46"/>
      <c r="C93" s="47"/>
      <c r="D93" s="48"/>
      <c r="E93" s="49"/>
      <c r="F93" s="50"/>
      <c r="G93" s="50"/>
      <c r="H93" s="51"/>
      <c r="I93" s="50"/>
      <c r="J93" s="69"/>
      <c r="K93" s="70"/>
      <c r="L93" s="65"/>
      <c r="M93" s="66"/>
      <c r="N93" s="53"/>
      <c r="O93" s="53"/>
      <c r="P93" s="53"/>
    </row>
    <row r="94" spans="2:16" s="4" customFormat="1" ht="23.1" hidden="1" customHeight="1">
      <c r="B94" s="46"/>
      <c r="C94" s="47"/>
      <c r="D94" s="48"/>
      <c r="E94" s="49"/>
      <c r="F94" s="50"/>
      <c r="G94" s="50"/>
      <c r="H94" s="51"/>
      <c r="I94" s="50"/>
      <c r="J94" s="69"/>
      <c r="K94" s="70"/>
      <c r="L94" s="65"/>
      <c r="M94" s="66"/>
      <c r="N94" s="53"/>
      <c r="O94" s="53"/>
      <c r="P94" s="53"/>
    </row>
    <row r="95" spans="2:16" s="4" customFormat="1" ht="23.1" hidden="1" customHeight="1">
      <c r="B95" s="46"/>
      <c r="C95" s="47"/>
      <c r="D95" s="48"/>
      <c r="E95" s="49"/>
      <c r="F95" s="50"/>
      <c r="G95" s="50"/>
      <c r="H95" s="51"/>
      <c r="I95" s="50"/>
      <c r="J95" s="69"/>
      <c r="K95" s="70"/>
      <c r="L95" s="65"/>
      <c r="M95" s="66"/>
      <c r="N95" s="53"/>
      <c r="O95" s="53"/>
      <c r="P95" s="53"/>
    </row>
    <row r="96" spans="2:16" s="4" customFormat="1" ht="23.1" hidden="1" customHeight="1">
      <c r="B96" s="46"/>
      <c r="C96" s="47"/>
      <c r="D96" s="48"/>
      <c r="E96" s="49"/>
      <c r="F96" s="50"/>
      <c r="G96" s="50"/>
      <c r="H96" s="51"/>
      <c r="I96" s="50"/>
      <c r="J96" s="69"/>
      <c r="K96" s="70"/>
      <c r="L96" s="65"/>
      <c r="M96" s="66"/>
      <c r="N96" s="53"/>
      <c r="O96" s="53"/>
      <c r="P96" s="53"/>
    </row>
    <row r="97" spans="1:19" s="4" customFormat="1" ht="23.1" hidden="1" customHeight="1">
      <c r="B97" s="46"/>
      <c r="C97" s="47"/>
      <c r="D97" s="48"/>
      <c r="E97" s="49"/>
      <c r="F97" s="50"/>
      <c r="G97" s="50"/>
      <c r="H97" s="51"/>
      <c r="I97" s="50"/>
      <c r="J97" s="69"/>
      <c r="K97" s="70"/>
      <c r="L97" s="65"/>
      <c r="M97" s="66"/>
      <c r="N97" s="53"/>
      <c r="O97" s="53"/>
      <c r="P97" s="53"/>
    </row>
    <row r="98" spans="1:19" s="4" customFormat="1" ht="23.1" hidden="1" customHeight="1">
      <c r="B98" s="46"/>
      <c r="C98" s="47"/>
      <c r="D98" s="48"/>
      <c r="E98" s="49"/>
      <c r="F98" s="50"/>
      <c r="G98" s="50"/>
      <c r="H98" s="51"/>
      <c r="I98" s="50"/>
      <c r="J98" s="69"/>
      <c r="K98" s="70"/>
      <c r="L98" s="65"/>
      <c r="M98" s="66"/>
      <c r="N98" s="53"/>
      <c r="O98" s="53"/>
      <c r="P98" s="53"/>
    </row>
    <row r="99" spans="1:19" s="4" customFormat="1" ht="23.1" hidden="1" customHeight="1">
      <c r="B99" s="46"/>
      <c r="C99" s="47"/>
      <c r="D99" s="48"/>
      <c r="E99" s="49"/>
      <c r="F99" s="50"/>
      <c r="G99" s="50"/>
      <c r="H99" s="51"/>
      <c r="I99" s="50"/>
      <c r="J99" s="69"/>
      <c r="K99" s="70"/>
      <c r="L99" s="65"/>
      <c r="M99" s="66"/>
      <c r="N99" s="53"/>
      <c r="O99" s="53"/>
      <c r="P99" s="53"/>
    </row>
    <row r="100" spans="1:19" s="4" customFormat="1" ht="23.1" hidden="1" customHeight="1">
      <c r="B100" s="46"/>
      <c r="C100" s="47"/>
      <c r="D100" s="48"/>
      <c r="E100" s="49"/>
      <c r="F100" s="50"/>
      <c r="G100" s="50"/>
      <c r="H100" s="51"/>
      <c r="I100" s="50"/>
      <c r="J100" s="69"/>
      <c r="K100" s="70"/>
      <c r="L100" s="65"/>
      <c r="M100" s="66"/>
      <c r="N100" s="53"/>
      <c r="O100" s="53"/>
      <c r="P100" s="53"/>
    </row>
    <row r="101" spans="1:19" s="4" customFormat="1" ht="23.1" hidden="1" customHeight="1">
      <c r="B101" s="46"/>
      <c r="C101" s="47"/>
      <c r="D101" s="48"/>
      <c r="E101" s="49"/>
      <c r="F101" s="50"/>
      <c r="G101" s="50"/>
      <c r="H101" s="51"/>
      <c r="I101" s="50"/>
      <c r="J101" s="69"/>
      <c r="K101" s="70"/>
      <c r="L101" s="65"/>
      <c r="M101" s="66"/>
      <c r="N101" s="53"/>
      <c r="O101" s="53"/>
      <c r="P101" s="53"/>
    </row>
    <row r="102" spans="1:19" s="4" customFormat="1" ht="23.1" hidden="1" customHeight="1">
      <c r="B102" s="46"/>
      <c r="C102" s="47"/>
      <c r="D102" s="48"/>
      <c r="E102" s="49"/>
      <c r="F102" s="50"/>
      <c r="G102" s="50"/>
      <c r="H102" s="51"/>
      <c r="I102" s="50"/>
      <c r="J102" s="69"/>
      <c r="K102" s="70"/>
      <c r="L102" s="65"/>
      <c r="M102" s="66"/>
      <c r="N102" s="53"/>
      <c r="O102" s="53"/>
      <c r="P102" s="53"/>
    </row>
    <row r="103" spans="1:19" s="4" customFormat="1" ht="23.1" hidden="1" customHeight="1">
      <c r="B103" s="46"/>
      <c r="C103" s="47"/>
      <c r="D103" s="48"/>
      <c r="E103" s="49"/>
      <c r="F103" s="50"/>
      <c r="G103" s="50"/>
      <c r="H103" s="51"/>
      <c r="I103" s="50"/>
      <c r="J103" s="69"/>
      <c r="K103" s="70"/>
      <c r="L103" s="65"/>
      <c r="M103" s="66"/>
      <c r="N103" s="53"/>
      <c r="O103" s="53"/>
      <c r="P103" s="53"/>
    </row>
    <row r="104" spans="1:19" s="4" customFormat="1" ht="23.1" hidden="1" customHeight="1">
      <c r="B104" s="46"/>
      <c r="C104" s="47"/>
      <c r="D104" s="48"/>
      <c r="E104" s="49"/>
      <c r="F104" s="50"/>
      <c r="G104" s="50"/>
      <c r="H104" s="51"/>
      <c r="I104" s="50"/>
      <c r="J104" s="69"/>
      <c r="K104" s="70"/>
      <c r="L104" s="65"/>
      <c r="M104" s="66"/>
      <c r="N104" s="53"/>
      <c r="O104" s="53"/>
      <c r="P104" s="53"/>
    </row>
    <row r="105" spans="1:19" s="4" customFormat="1" ht="23.1" hidden="1" customHeight="1">
      <c r="B105" s="46"/>
      <c r="C105" s="47"/>
      <c r="D105" s="48"/>
      <c r="E105" s="49"/>
      <c r="F105" s="50"/>
      <c r="G105" s="50"/>
      <c r="H105" s="51"/>
      <c r="I105" s="50"/>
      <c r="J105" s="69"/>
      <c r="K105" s="70"/>
      <c r="L105" s="65"/>
      <c r="M105" s="66"/>
      <c r="N105" s="53"/>
      <c r="O105" s="53"/>
      <c r="P105" s="53"/>
    </row>
    <row r="106" spans="1:19" s="4" customFormat="1" ht="26.1" customHeight="1">
      <c r="B106" s="71" t="s">
        <v>422</v>
      </c>
      <c r="C106" s="72">
        <v>1</v>
      </c>
      <c r="D106" s="73" t="s">
        <v>423</v>
      </c>
      <c r="E106" s="74">
        <f>SUM(E6:E105)</f>
        <v>0</v>
      </c>
      <c r="F106" s="75">
        <f>ROUND(SUM(F6:F105),2)</f>
        <v>100</v>
      </c>
      <c r="G106" s="75">
        <f>ROUND(SUM(G6:G105),2)</f>
        <v>100</v>
      </c>
      <c r="H106" s="76"/>
      <c r="I106" s="75"/>
      <c r="J106" s="96"/>
      <c r="K106" s="97"/>
      <c r="L106" s="65"/>
      <c r="M106" s="66"/>
      <c r="N106" s="53"/>
      <c r="O106" s="53"/>
      <c r="P106" s="53"/>
    </row>
    <row r="107" spans="1:19" s="7" customFormat="1" ht="22.5" customHeight="1">
      <c r="B107" s="77" t="s">
        <v>424</v>
      </c>
      <c r="C107" s="78" t="s">
        <v>1520</v>
      </c>
      <c r="D107" s="79" t="str">
        <f>MONTH(E3)&amp;"月份现金结余:"</f>
        <v>1月份现金结余:</v>
      </c>
      <c r="E107" s="80">
        <v>-100</v>
      </c>
      <c r="F107" s="81" t="s">
        <v>425</v>
      </c>
      <c r="G107" s="82" t="s">
        <v>1519</v>
      </c>
      <c r="H107" s="83"/>
      <c r="I107" s="82"/>
      <c r="J107" s="382" t="s">
        <v>426</v>
      </c>
      <c r="K107" s="383">
        <v>1</v>
      </c>
      <c r="L107" s="99"/>
      <c r="M107" s="66"/>
      <c r="N107" s="53"/>
      <c r="O107" s="53"/>
      <c r="P107" s="53"/>
      <c r="Q107" s="4"/>
      <c r="R107" s="4"/>
      <c r="S107" s="4"/>
    </row>
    <row r="108" spans="1:19" s="4" customFormat="1" ht="12" customHeight="1">
      <c r="A108" s="84"/>
      <c r="B108" s="85"/>
      <c r="C108" s="86"/>
      <c r="D108" s="87"/>
      <c r="E108" s="87"/>
      <c r="F108" s="87"/>
      <c r="G108" s="87"/>
      <c r="H108" s="88"/>
      <c r="I108" s="87"/>
      <c r="J108" s="100"/>
      <c r="K108" s="84"/>
      <c r="L108" s="84"/>
      <c r="M108" s="101"/>
      <c r="N108" s="53"/>
      <c r="O108" s="53"/>
      <c r="P108" s="53"/>
    </row>
    <row r="109" spans="1:19" s="4" customFormat="1">
      <c r="A109" s="53"/>
      <c r="B109" s="89"/>
      <c r="C109" s="90"/>
      <c r="D109" s="53"/>
      <c r="E109" s="53"/>
      <c r="F109" s="53"/>
      <c r="G109" s="53"/>
      <c r="H109" s="89"/>
      <c r="I109" s="53"/>
      <c r="J109" s="102"/>
      <c r="K109" s="53"/>
      <c r="L109" s="53"/>
      <c r="M109" s="53"/>
      <c r="N109" s="53"/>
      <c r="O109" s="53"/>
      <c r="P109" s="53"/>
    </row>
    <row r="110" spans="1:19" s="4" customFormat="1">
      <c r="A110" s="53"/>
      <c r="B110" s="89"/>
      <c r="C110" s="90"/>
      <c r="D110" s="53"/>
      <c r="E110" s="53"/>
      <c r="F110" s="53"/>
      <c r="G110" s="53"/>
      <c r="H110" s="89"/>
      <c r="I110" s="53"/>
      <c r="J110" s="102"/>
      <c r="K110" s="53"/>
      <c r="L110" s="53"/>
      <c r="M110" s="53"/>
      <c r="N110" s="53"/>
      <c r="O110" s="53"/>
      <c r="P110" s="53"/>
    </row>
    <row r="111" spans="1:19" s="4" customFormat="1">
      <c r="A111" s="53"/>
      <c r="B111" s="89"/>
      <c r="C111" s="90"/>
      <c r="D111" s="53"/>
      <c r="E111" s="53"/>
      <c r="F111" s="53"/>
      <c r="G111" s="53"/>
      <c r="H111" s="89"/>
      <c r="I111" s="53"/>
      <c r="J111" s="102"/>
      <c r="K111" s="53"/>
      <c r="L111" s="53"/>
      <c r="M111" s="53"/>
      <c r="N111" s="53"/>
      <c r="O111" s="53"/>
      <c r="P111" s="53"/>
    </row>
    <row r="112" spans="1:19" s="4" customFormat="1">
      <c r="A112" s="53"/>
      <c r="B112" s="89"/>
      <c r="C112" s="90"/>
      <c r="D112" s="53"/>
      <c r="E112" s="53"/>
      <c r="F112" s="53"/>
      <c r="G112" s="53"/>
      <c r="H112" s="89"/>
      <c r="I112" s="53"/>
      <c r="J112" s="102"/>
      <c r="K112" s="53"/>
      <c r="L112" s="53"/>
      <c r="M112" s="53"/>
      <c r="N112" s="53"/>
      <c r="O112" s="53"/>
      <c r="P112" s="53"/>
    </row>
    <row r="113" spans="1:16" s="4" customFormat="1">
      <c r="A113" s="53"/>
      <c r="B113" s="89"/>
      <c r="C113" s="90"/>
      <c r="D113" s="53"/>
      <c r="E113" s="53"/>
      <c r="F113" s="53"/>
      <c r="G113" s="53"/>
      <c r="H113" s="89"/>
      <c r="I113" s="53"/>
      <c r="J113" s="102"/>
      <c r="K113" s="53"/>
      <c r="L113" s="53"/>
      <c r="M113" s="53"/>
      <c r="N113" s="53"/>
      <c r="O113" s="53"/>
      <c r="P113" s="53"/>
    </row>
    <row r="114" spans="1:16" s="4" customFormat="1">
      <c r="A114" s="53"/>
      <c r="B114" s="89"/>
      <c r="C114" s="90"/>
      <c r="D114" s="53"/>
      <c r="E114" s="53"/>
      <c r="F114" s="53"/>
      <c r="G114" s="53"/>
      <c r="H114" s="89"/>
      <c r="I114" s="53"/>
      <c r="J114" s="102"/>
      <c r="K114" s="53"/>
      <c r="L114" s="53"/>
      <c r="M114" s="53"/>
      <c r="N114" s="53"/>
      <c r="O114" s="53"/>
      <c r="P114" s="53"/>
    </row>
    <row r="115" spans="1:16" s="4" customFormat="1">
      <c r="A115" s="53"/>
      <c r="B115" s="89"/>
      <c r="C115" s="90"/>
      <c r="D115" s="53"/>
      <c r="E115" s="53"/>
      <c r="F115" s="53"/>
      <c r="G115" s="53"/>
      <c r="H115" s="89"/>
      <c r="I115" s="53"/>
      <c r="J115" s="102"/>
      <c r="K115" s="53"/>
      <c r="L115" s="53"/>
      <c r="M115" s="53"/>
      <c r="N115" s="53"/>
      <c r="O115" s="53"/>
      <c r="P115" s="53"/>
    </row>
    <row r="116" spans="1:16" s="4" customFormat="1">
      <c r="A116" s="65"/>
      <c r="B116" s="91"/>
      <c r="C116" s="92"/>
      <c r="D116" s="93"/>
      <c r="G116" s="94"/>
      <c r="H116" s="95"/>
      <c r="I116" s="94"/>
      <c r="J116" s="94"/>
    </row>
    <row r="117" spans="1:16" s="4" customFormat="1">
      <c r="A117" s="65"/>
      <c r="B117" s="91"/>
      <c r="C117" s="92"/>
      <c r="D117" s="93"/>
      <c r="G117" s="94"/>
      <c r="H117" s="95"/>
      <c r="I117" s="94"/>
      <c r="J117" s="94"/>
    </row>
    <row r="118" spans="1:16" s="4" customFormat="1">
      <c r="A118" s="65"/>
      <c r="B118" s="91"/>
      <c r="C118" s="92"/>
      <c r="D118" s="93"/>
      <c r="G118" s="94"/>
      <c r="H118" s="95"/>
      <c r="I118" s="94"/>
      <c r="J118" s="94"/>
    </row>
    <row r="119" spans="1:16" s="4" customFormat="1">
      <c r="A119" s="65"/>
      <c r="B119" s="91"/>
      <c r="C119" s="92"/>
      <c r="D119" s="93"/>
      <c r="G119" s="94"/>
      <c r="H119" s="95"/>
      <c r="I119" s="94"/>
      <c r="J119" s="94"/>
    </row>
    <row r="120" spans="1:16" s="4" customFormat="1">
      <c r="A120" s="65"/>
      <c r="B120" s="91"/>
      <c r="C120" s="92"/>
      <c r="D120" s="93"/>
      <c r="G120" s="94"/>
      <c r="H120" s="95"/>
      <c r="I120" s="94"/>
      <c r="J120" s="94"/>
    </row>
    <row r="121" spans="1:16" s="4" customFormat="1">
      <c r="A121" s="65"/>
      <c r="B121" s="91"/>
      <c r="C121" s="92"/>
      <c r="D121" s="93"/>
      <c r="G121" s="94"/>
      <c r="H121" s="95"/>
      <c r="I121" s="94"/>
      <c r="J121" s="94"/>
    </row>
    <row r="122" spans="1:16" s="4" customFormat="1">
      <c r="A122" s="65"/>
      <c r="B122" s="91"/>
      <c r="C122" s="92"/>
      <c r="D122" s="93"/>
      <c r="G122" s="94"/>
      <c r="H122" s="95"/>
      <c r="I122" s="94"/>
      <c r="J122" s="94"/>
    </row>
    <row r="123" spans="1:16" s="4" customFormat="1">
      <c r="A123" s="65"/>
      <c r="B123" s="91"/>
      <c r="C123" s="92"/>
      <c r="D123" s="93"/>
      <c r="G123" s="94"/>
      <c r="H123" s="95"/>
      <c r="I123" s="94"/>
      <c r="J123" s="94"/>
    </row>
    <row r="124" spans="1:16" s="4" customFormat="1">
      <c r="A124" s="65"/>
      <c r="B124" s="91"/>
      <c r="C124" s="92"/>
      <c r="D124" s="93"/>
      <c r="G124" s="94"/>
      <c r="H124" s="95"/>
      <c r="I124" s="94"/>
      <c r="J124" s="94"/>
    </row>
    <row r="125" spans="1:16" s="4" customFormat="1">
      <c r="A125" s="65"/>
      <c r="B125" s="91"/>
      <c r="C125" s="92"/>
      <c r="D125" s="93"/>
      <c r="G125" s="94"/>
      <c r="H125" s="95"/>
      <c r="I125" s="94"/>
      <c r="J125" s="94"/>
    </row>
    <row r="126" spans="1:16" s="4" customFormat="1">
      <c r="A126" s="65"/>
      <c r="B126" s="91"/>
      <c r="C126" s="92"/>
      <c r="D126" s="93"/>
      <c r="G126" s="94"/>
      <c r="H126" s="95"/>
      <c r="I126" s="94"/>
      <c r="J126" s="94"/>
    </row>
    <row r="127" spans="1:16" s="4" customFormat="1">
      <c r="A127" s="65"/>
      <c r="B127" s="91"/>
      <c r="C127" s="92"/>
      <c r="D127" s="93"/>
      <c r="G127" s="94"/>
      <c r="H127" s="95"/>
      <c r="I127" s="94"/>
      <c r="J127" s="94"/>
    </row>
    <row r="128" spans="1:16" s="4" customFormat="1">
      <c r="A128" s="65"/>
      <c r="B128" s="91"/>
      <c r="C128" s="92"/>
      <c r="D128" s="93"/>
      <c r="G128" s="94"/>
      <c r="H128" s="95"/>
      <c r="I128" s="94"/>
      <c r="J128" s="94"/>
    </row>
    <row r="129" spans="1:10" s="4" customFormat="1">
      <c r="A129" s="65"/>
      <c r="B129" s="91"/>
      <c r="C129" s="92"/>
      <c r="D129" s="93"/>
      <c r="G129" s="94"/>
      <c r="H129" s="95"/>
      <c r="I129" s="94"/>
      <c r="J129" s="94"/>
    </row>
    <row r="130" spans="1:10" s="4" customFormat="1">
      <c r="A130" s="65"/>
      <c r="B130" s="91"/>
      <c r="C130" s="92"/>
      <c r="D130" s="93"/>
      <c r="G130" s="94"/>
      <c r="H130" s="95"/>
      <c r="I130" s="94"/>
      <c r="J130" s="94"/>
    </row>
    <row r="131" spans="1:10" s="4" customFormat="1">
      <c r="A131" s="65"/>
      <c r="B131" s="91"/>
      <c r="C131" s="92"/>
      <c r="D131" s="93"/>
      <c r="G131" s="94"/>
      <c r="H131" s="95"/>
      <c r="I131" s="94"/>
      <c r="J131" s="94"/>
    </row>
    <row r="132" spans="1:10" s="4" customFormat="1">
      <c r="A132" s="65"/>
      <c r="B132" s="91"/>
      <c r="C132" s="92"/>
      <c r="D132" s="93"/>
      <c r="G132" s="94"/>
      <c r="H132" s="95"/>
      <c r="I132" s="94"/>
      <c r="J132" s="94"/>
    </row>
    <row r="133" spans="1:10" s="4" customFormat="1">
      <c r="A133" s="65"/>
      <c r="B133" s="91"/>
      <c r="C133" s="92"/>
      <c r="D133" s="93"/>
      <c r="G133" s="94"/>
      <c r="H133" s="95"/>
      <c r="I133" s="94"/>
      <c r="J133" s="94"/>
    </row>
    <row r="134" spans="1:10" s="4" customFormat="1">
      <c r="A134" s="65"/>
      <c r="B134" s="91"/>
      <c r="C134" s="92"/>
      <c r="D134" s="93"/>
      <c r="G134" s="94"/>
      <c r="H134" s="95"/>
      <c r="I134" s="94"/>
      <c r="J134" s="94"/>
    </row>
    <row r="135" spans="1:10" s="4" customFormat="1">
      <c r="A135" s="65"/>
      <c r="B135" s="91"/>
      <c r="C135" s="92"/>
      <c r="D135" s="93"/>
      <c r="G135" s="94"/>
      <c r="H135" s="95"/>
      <c r="I135" s="94"/>
      <c r="J135" s="94"/>
    </row>
    <row r="136" spans="1:10" s="4" customFormat="1">
      <c r="A136" s="65"/>
      <c r="B136" s="91"/>
      <c r="C136" s="92"/>
      <c r="D136" s="93"/>
      <c r="G136" s="94"/>
      <c r="H136" s="95"/>
      <c r="I136" s="94"/>
      <c r="J136" s="94"/>
    </row>
    <row r="137" spans="1:10" s="4" customFormat="1">
      <c r="A137" s="65"/>
      <c r="B137" s="91"/>
      <c r="C137" s="92"/>
      <c r="D137" s="93"/>
      <c r="G137" s="94"/>
      <c r="H137" s="95"/>
      <c r="I137" s="94"/>
      <c r="J137" s="94"/>
    </row>
    <row r="138" spans="1:10" s="4" customFormat="1">
      <c r="A138" s="65"/>
      <c r="B138" s="91"/>
      <c r="C138" s="92"/>
      <c r="D138" s="93"/>
      <c r="G138" s="94"/>
      <c r="H138" s="95"/>
      <c r="I138" s="94"/>
      <c r="J138" s="94"/>
    </row>
    <row r="139" spans="1:10" s="4" customFormat="1">
      <c r="A139" s="65"/>
      <c r="B139" s="91"/>
      <c r="C139" s="92"/>
      <c r="D139" s="93"/>
      <c r="G139" s="94"/>
      <c r="H139" s="95"/>
      <c r="I139" s="94"/>
      <c r="J139" s="94"/>
    </row>
    <row r="140" spans="1:10" s="4" customFormat="1">
      <c r="A140" s="65"/>
      <c r="B140" s="91"/>
      <c r="C140" s="92"/>
      <c r="D140" s="93"/>
      <c r="G140" s="94"/>
      <c r="H140" s="95"/>
      <c r="I140" s="94"/>
      <c r="J140" s="94"/>
    </row>
    <row r="141" spans="1:10" s="4" customFormat="1">
      <c r="A141" s="65"/>
      <c r="B141" s="91"/>
      <c r="C141" s="92"/>
      <c r="D141" s="93"/>
      <c r="G141" s="94"/>
      <c r="H141" s="95"/>
      <c r="I141" s="94"/>
      <c r="J141" s="94"/>
    </row>
    <row r="142" spans="1:10" s="4" customFormat="1">
      <c r="A142" s="65"/>
      <c r="B142" s="91"/>
      <c r="C142" s="92"/>
      <c r="D142" s="93"/>
      <c r="G142" s="94"/>
      <c r="H142" s="95"/>
      <c r="I142" s="94"/>
      <c r="J142" s="94"/>
    </row>
    <row r="143" spans="1:10" s="4" customFormat="1">
      <c r="A143" s="65"/>
      <c r="B143" s="91"/>
      <c r="C143" s="92"/>
      <c r="D143" s="93"/>
      <c r="G143" s="94"/>
      <c r="H143" s="95"/>
      <c r="I143" s="94"/>
      <c r="J143" s="94"/>
    </row>
    <row r="144" spans="1:10" s="4" customFormat="1">
      <c r="A144" s="65"/>
      <c r="B144" s="91"/>
      <c r="C144" s="92"/>
      <c r="D144" s="93"/>
      <c r="G144" s="94"/>
      <c r="H144" s="95"/>
      <c r="I144" s="94"/>
      <c r="J144" s="94"/>
    </row>
    <row r="145" spans="1:10" s="4" customFormat="1">
      <c r="A145" s="65"/>
      <c r="B145" s="91"/>
      <c r="C145" s="92"/>
      <c r="D145" s="93"/>
      <c r="G145" s="94"/>
      <c r="H145" s="95"/>
      <c r="I145" s="94"/>
      <c r="J145" s="94"/>
    </row>
    <row r="146" spans="1:10" s="4" customFormat="1">
      <c r="A146" s="65"/>
      <c r="B146" s="91"/>
      <c r="C146" s="92"/>
      <c r="D146" s="93"/>
      <c r="G146" s="94"/>
      <c r="H146" s="95"/>
      <c r="I146" s="94"/>
      <c r="J146" s="94"/>
    </row>
    <row r="147" spans="1:10" s="4" customFormat="1">
      <c r="A147" s="65"/>
      <c r="B147" s="91"/>
      <c r="C147" s="92"/>
      <c r="D147" s="93"/>
      <c r="G147" s="94"/>
      <c r="H147" s="95"/>
      <c r="I147" s="94"/>
      <c r="J147" s="94"/>
    </row>
    <row r="148" spans="1:10" s="4" customFormat="1">
      <c r="A148" s="65"/>
      <c r="B148" s="91"/>
      <c r="C148" s="92"/>
      <c r="D148" s="93"/>
      <c r="G148" s="94"/>
      <c r="H148" s="95"/>
      <c r="I148" s="94"/>
      <c r="J148" s="94"/>
    </row>
    <row r="149" spans="1:10" s="4" customFormat="1">
      <c r="A149" s="65"/>
      <c r="B149" s="91"/>
      <c r="C149" s="92"/>
      <c r="D149" s="93"/>
      <c r="G149" s="94"/>
      <c r="H149" s="95"/>
      <c r="I149" s="94"/>
      <c r="J149" s="94"/>
    </row>
    <row r="150" spans="1:10" s="4" customFormat="1">
      <c r="A150" s="65"/>
      <c r="B150" s="91"/>
      <c r="C150" s="92"/>
      <c r="D150" s="93"/>
      <c r="G150" s="94"/>
      <c r="H150" s="95"/>
      <c r="I150" s="94"/>
      <c r="J150" s="94"/>
    </row>
    <row r="151" spans="1:10" s="4" customFormat="1">
      <c r="A151" s="65"/>
      <c r="B151" s="91"/>
      <c r="C151" s="92"/>
      <c r="D151" s="93"/>
      <c r="G151" s="94"/>
      <c r="H151" s="95"/>
      <c r="I151" s="94"/>
      <c r="J151" s="94"/>
    </row>
    <row r="152" spans="1:10" s="4" customFormat="1">
      <c r="A152" s="65"/>
      <c r="B152" s="91"/>
      <c r="C152" s="92"/>
      <c r="D152" s="93"/>
      <c r="G152" s="94"/>
      <c r="H152" s="95"/>
      <c r="I152" s="94"/>
      <c r="J152" s="94"/>
    </row>
    <row r="153" spans="1:10" s="4" customFormat="1">
      <c r="A153" s="65"/>
      <c r="B153" s="91"/>
      <c r="C153" s="92"/>
      <c r="D153" s="93"/>
      <c r="G153" s="94"/>
      <c r="H153" s="95"/>
      <c r="I153" s="94"/>
      <c r="J153" s="94"/>
    </row>
    <row r="154" spans="1:10" s="4" customFormat="1">
      <c r="A154" s="65"/>
      <c r="B154" s="91"/>
      <c r="C154" s="92"/>
      <c r="D154" s="93"/>
      <c r="G154" s="94"/>
      <c r="H154" s="95"/>
      <c r="I154" s="94"/>
      <c r="J154" s="94"/>
    </row>
    <row r="155" spans="1:10" s="4" customFormat="1">
      <c r="A155" s="65"/>
      <c r="B155" s="91"/>
      <c r="C155" s="92"/>
      <c r="D155" s="93"/>
      <c r="G155" s="94"/>
      <c r="H155" s="95"/>
      <c r="I155" s="94"/>
      <c r="J155" s="94"/>
    </row>
    <row r="156" spans="1:10" s="4" customFormat="1">
      <c r="A156" s="65"/>
      <c r="B156" s="91"/>
      <c r="C156" s="92"/>
      <c r="D156" s="93"/>
      <c r="G156" s="94"/>
      <c r="H156" s="95"/>
      <c r="I156" s="94"/>
      <c r="J156" s="94"/>
    </row>
    <row r="157" spans="1:10" s="4" customFormat="1">
      <c r="A157" s="65"/>
      <c r="B157" s="91"/>
      <c r="C157" s="92"/>
      <c r="D157" s="93"/>
      <c r="G157" s="94"/>
      <c r="H157" s="95"/>
      <c r="I157" s="94"/>
      <c r="J157" s="94"/>
    </row>
    <row r="158" spans="1:10" s="4" customFormat="1">
      <c r="A158" s="65"/>
      <c r="B158" s="91"/>
      <c r="C158" s="92"/>
      <c r="D158" s="93"/>
      <c r="G158" s="94"/>
      <c r="H158" s="95"/>
      <c r="I158" s="94"/>
      <c r="J158" s="94"/>
    </row>
    <row r="159" spans="1:10" s="4" customFormat="1">
      <c r="A159" s="65"/>
      <c r="B159" s="91"/>
      <c r="C159" s="92"/>
      <c r="D159" s="93"/>
      <c r="G159" s="94"/>
      <c r="H159" s="95"/>
      <c r="I159" s="94"/>
      <c r="J159" s="94"/>
    </row>
    <row r="160" spans="1:10" s="4" customFormat="1">
      <c r="A160" s="65"/>
      <c r="B160" s="91"/>
      <c r="C160" s="92"/>
      <c r="D160" s="93"/>
      <c r="G160" s="94"/>
      <c r="H160" s="95"/>
      <c r="I160" s="94"/>
      <c r="J160" s="94"/>
    </row>
    <row r="161" spans="1:10" s="4" customFormat="1">
      <c r="A161" s="65"/>
      <c r="B161" s="91"/>
      <c r="C161" s="92"/>
      <c r="D161" s="93"/>
      <c r="G161" s="94"/>
      <c r="H161" s="95"/>
      <c r="I161" s="94"/>
      <c r="J161" s="94"/>
    </row>
    <row r="162" spans="1:10" s="4" customFormat="1">
      <c r="A162" s="65"/>
      <c r="B162" s="91"/>
      <c r="C162" s="92"/>
      <c r="D162" s="93"/>
      <c r="G162" s="94"/>
      <c r="H162" s="95"/>
      <c r="I162" s="94"/>
      <c r="J162" s="94"/>
    </row>
    <row r="163" spans="1:10" s="4" customFormat="1">
      <c r="A163" s="65"/>
      <c r="B163" s="91"/>
      <c r="C163" s="92"/>
      <c r="D163" s="93"/>
      <c r="G163" s="94"/>
      <c r="H163" s="95"/>
      <c r="I163" s="94"/>
      <c r="J163" s="94"/>
    </row>
  </sheetData>
  <sheetProtection sheet="1" formatCells="0" formatColumns="0" formatRows="0" autoFilter="0"/>
  <mergeCells count="1">
    <mergeCell ref="F4:G4"/>
  </mergeCells>
  <phoneticPr fontId="76" type="noConversion"/>
  <dataValidations count="2">
    <dataValidation type="date" allowBlank="1" showErrorMessage="1" error="日期错" sqref="E3">
      <formula1>1</formula1>
      <formula2>73415</formula2>
    </dataValidation>
    <dataValidation allowBlank="1" showErrorMessage="1" prompt="请您选取科目代码" sqref="C108 C116:C163 IV1:IV2"/>
  </dataValidations>
  <printOptions horizontalCentered="1"/>
  <pageMargins left="0.47152777777777799" right="0.196527777777778" top="0.31388888888888899" bottom="0.39305555555555599" header="0.118055555555556" footer="0.31388888888888899"/>
  <pageSetup paperSize="768" scale="88" orientation="portrait" cellComments="atEnd" horizontalDpi="360" verticalDpi="360"/>
  <headerFooter alignWithMargins="0">
    <oddFooter>&amp;L&amp;10核准:               复核:               记帐:               出纳:               制证:NOT2            签收:</oddFooter>
  </headerFooter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2"/>
  <dimension ref="A1:H123"/>
  <sheetViews>
    <sheetView showGridLines="0" workbookViewId="0">
      <selection activeCell="B9" sqref="B9"/>
    </sheetView>
  </sheetViews>
  <sheetFormatPr defaultColWidth="13.25" defaultRowHeight="14.25"/>
  <cols>
    <col min="1" max="1" width="9.75" customWidth="1"/>
    <col min="2" max="2" width="15.875" customWidth="1"/>
    <col min="3" max="3" width="11.875" customWidth="1"/>
    <col min="4" max="4" width="12.625" customWidth="1"/>
    <col min="5" max="5" width="12" customWidth="1"/>
    <col min="6" max="6" width="5.5" customWidth="1"/>
    <col min="7" max="7" width="17.25" customWidth="1"/>
    <col min="8" max="251" width="9" style="365" customWidth="1"/>
    <col min="252" max="252" width="7.25" style="365" customWidth="1"/>
    <col min="253" max="253" width="6.125" style="365" customWidth="1"/>
    <col min="254" max="254" width="8.25" style="365" customWidth="1"/>
    <col min="255" max="255" width="9.875" style="365" customWidth="1"/>
    <col min="256" max="16384" width="13.25" style="365"/>
  </cols>
  <sheetData>
    <row r="1" spans="1:8" s="364" customFormat="1" ht="22.5">
      <c r="A1" s="590" t="s">
        <v>427</v>
      </c>
      <c r="B1" s="590"/>
      <c r="C1" s="590"/>
      <c r="D1" s="590"/>
      <c r="E1" s="590"/>
      <c r="F1" s="590"/>
      <c r="G1" s="590"/>
      <c r="H1" s="366"/>
    </row>
    <row r="2" spans="1:8" s="364" customFormat="1" ht="19.5" customHeight="1">
      <c r="A2" s="375" t="s">
        <v>1539</v>
      </c>
      <c r="B2" s="375"/>
      <c r="C2" s="375"/>
      <c r="D2" s="375"/>
      <c r="E2" s="375"/>
      <c r="F2" s="375"/>
      <c r="G2" s="376"/>
      <c r="H2" s="366"/>
    </row>
    <row r="3" spans="1:8" s="364" customFormat="1" ht="19.5" customHeight="1">
      <c r="A3" s="377" t="s">
        <v>428</v>
      </c>
      <c r="B3" s="377"/>
      <c r="C3" s="377"/>
      <c r="D3" s="377" t="s">
        <v>429</v>
      </c>
      <c r="E3" s="377"/>
      <c r="F3" s="377"/>
      <c r="G3" s="378"/>
      <c r="H3" s="368"/>
    </row>
    <row r="4" spans="1:8" s="364" customFormat="1" ht="15" customHeight="1">
      <c r="A4" s="377"/>
      <c r="B4" s="377"/>
      <c r="C4" s="377"/>
      <c r="D4" s="377"/>
      <c r="E4" s="377"/>
      <c r="F4" s="377"/>
      <c r="G4" s="378"/>
      <c r="H4" s="368"/>
    </row>
    <row r="5" spans="1:8" s="364" customFormat="1" ht="18" customHeight="1">
      <c r="A5" s="379" t="s">
        <v>430</v>
      </c>
      <c r="B5" s="379" t="s">
        <v>303</v>
      </c>
      <c r="C5" s="379" t="s">
        <v>431</v>
      </c>
      <c r="D5" s="379" t="s">
        <v>432</v>
      </c>
      <c r="E5" s="379" t="s">
        <v>433</v>
      </c>
      <c r="F5" s="380" t="s">
        <v>434</v>
      </c>
      <c r="G5" s="381" t="s">
        <v>435</v>
      </c>
      <c r="H5" s="366"/>
    </row>
    <row r="6" spans="1:8">
      <c r="H6" s="374"/>
    </row>
    <row r="7" spans="1:8">
      <c r="H7" s="374"/>
    </row>
    <row r="8" spans="1:8">
      <c r="H8" s="374"/>
    </row>
    <row r="9" spans="1:8">
      <c r="H9" s="374"/>
    </row>
    <row r="10" spans="1:8">
      <c r="H10" s="374"/>
    </row>
    <row r="11" spans="1:8">
      <c r="H11" s="374"/>
    </row>
    <row r="12" spans="1:8">
      <c r="H12" s="374"/>
    </row>
    <row r="13" spans="1:8">
      <c r="H13" s="374"/>
    </row>
    <row r="14" spans="1:8">
      <c r="H14" s="374"/>
    </row>
    <row r="15" spans="1:8">
      <c r="H15" s="374"/>
    </row>
    <row r="16" spans="1:8">
      <c r="H16" s="374"/>
    </row>
    <row r="17" spans="8:8">
      <c r="H17" s="374"/>
    </row>
    <row r="18" spans="8:8">
      <c r="H18" s="374"/>
    </row>
    <row r="19" spans="8:8">
      <c r="H19" s="374"/>
    </row>
    <row r="20" spans="8:8">
      <c r="H20" s="374"/>
    </row>
    <row r="21" spans="8:8">
      <c r="H21" s="374"/>
    </row>
    <row r="22" spans="8:8">
      <c r="H22" s="374"/>
    </row>
    <row r="23" spans="8:8">
      <c r="H23" s="374"/>
    </row>
    <row r="24" spans="8:8">
      <c r="H24" s="374"/>
    </row>
    <row r="25" spans="8:8">
      <c r="H25" s="374"/>
    </row>
    <row r="26" spans="8:8">
      <c r="H26" s="374"/>
    </row>
    <row r="27" spans="8:8">
      <c r="H27" s="374"/>
    </row>
    <row r="28" spans="8:8">
      <c r="H28" s="374"/>
    </row>
    <row r="29" spans="8:8">
      <c r="H29" s="374"/>
    </row>
    <row r="30" spans="8:8">
      <c r="H30" s="374"/>
    </row>
    <row r="31" spans="8:8">
      <c r="H31" s="374"/>
    </row>
    <row r="32" spans="8:8">
      <c r="H32" s="374"/>
    </row>
    <row r="33" spans="8:8">
      <c r="H33" s="374"/>
    </row>
    <row r="34" spans="8:8">
      <c r="H34" s="374"/>
    </row>
    <row r="35" spans="8:8">
      <c r="H35" s="374"/>
    </row>
    <row r="36" spans="8:8">
      <c r="H36" s="374"/>
    </row>
    <row r="37" spans="8:8">
      <c r="H37" s="374"/>
    </row>
    <row r="38" spans="8:8">
      <c r="H38" s="374"/>
    </row>
    <row r="39" spans="8:8">
      <c r="H39" s="374"/>
    </row>
    <row r="40" spans="8:8">
      <c r="H40" s="374"/>
    </row>
    <row r="41" spans="8:8">
      <c r="H41" s="374"/>
    </row>
    <row r="42" spans="8:8">
      <c r="H42" s="374"/>
    </row>
    <row r="43" spans="8:8">
      <c r="H43" s="374"/>
    </row>
    <row r="44" spans="8:8">
      <c r="H44" s="374"/>
    </row>
    <row r="45" spans="8:8">
      <c r="H45" s="374"/>
    </row>
    <row r="46" spans="8:8">
      <c r="H46" s="374"/>
    </row>
    <row r="47" spans="8:8">
      <c r="H47" s="374"/>
    </row>
    <row r="48" spans="8:8">
      <c r="H48" s="374"/>
    </row>
    <row r="49" spans="8:8">
      <c r="H49" s="374"/>
    </row>
    <row r="50" spans="8:8">
      <c r="H50" s="374"/>
    </row>
    <row r="51" spans="8:8">
      <c r="H51" s="374"/>
    </row>
    <row r="52" spans="8:8">
      <c r="H52" s="374"/>
    </row>
    <row r="53" spans="8:8">
      <c r="H53" s="374"/>
    </row>
    <row r="54" spans="8:8">
      <c r="H54" s="374"/>
    </row>
    <row r="55" spans="8:8">
      <c r="H55" s="374"/>
    </row>
    <row r="56" spans="8:8">
      <c r="H56" s="374"/>
    </row>
    <row r="57" spans="8:8">
      <c r="H57" s="374"/>
    </row>
    <row r="58" spans="8:8">
      <c r="H58" s="374"/>
    </row>
    <row r="59" spans="8:8">
      <c r="H59" s="374"/>
    </row>
    <row r="60" spans="8:8">
      <c r="H60" s="374"/>
    </row>
    <row r="61" spans="8:8">
      <c r="H61" s="374"/>
    </row>
    <row r="62" spans="8:8">
      <c r="H62" s="374"/>
    </row>
    <row r="63" spans="8:8">
      <c r="H63" s="374"/>
    </row>
    <row r="64" spans="8:8">
      <c r="H64" s="374"/>
    </row>
    <row r="65" spans="8:8">
      <c r="H65" s="374"/>
    </row>
    <row r="66" spans="8:8">
      <c r="H66" s="374"/>
    </row>
    <row r="67" spans="8:8">
      <c r="H67" s="374"/>
    </row>
    <row r="68" spans="8:8">
      <c r="H68" s="374"/>
    </row>
    <row r="69" spans="8:8">
      <c r="H69" s="374"/>
    </row>
    <row r="70" spans="8:8">
      <c r="H70" s="374"/>
    </row>
    <row r="71" spans="8:8">
      <c r="H71" s="374"/>
    </row>
    <row r="72" spans="8:8">
      <c r="H72" s="374"/>
    </row>
    <row r="73" spans="8:8">
      <c r="H73" s="374"/>
    </row>
    <row r="74" spans="8:8">
      <c r="H74" s="374"/>
    </row>
    <row r="75" spans="8:8">
      <c r="H75" s="374"/>
    </row>
    <row r="76" spans="8:8">
      <c r="H76" s="374"/>
    </row>
    <row r="77" spans="8:8">
      <c r="H77" s="374"/>
    </row>
    <row r="78" spans="8:8">
      <c r="H78" s="374"/>
    </row>
    <row r="79" spans="8:8">
      <c r="H79" s="374"/>
    </row>
    <row r="80" spans="8:8">
      <c r="H80" s="374"/>
    </row>
    <row r="81" spans="8:8">
      <c r="H81" s="374"/>
    </row>
    <row r="82" spans="8:8">
      <c r="H82" s="374"/>
    </row>
    <row r="83" spans="8:8">
      <c r="H83" s="374"/>
    </row>
    <row r="84" spans="8:8">
      <c r="H84" s="374"/>
    </row>
    <row r="85" spans="8:8">
      <c r="H85" s="374"/>
    </row>
    <row r="86" spans="8:8">
      <c r="H86" s="374"/>
    </row>
    <row r="87" spans="8:8">
      <c r="H87" s="374"/>
    </row>
    <row r="88" spans="8:8">
      <c r="H88" s="374"/>
    </row>
    <row r="89" spans="8:8">
      <c r="H89" s="374"/>
    </row>
    <row r="90" spans="8:8">
      <c r="H90" s="374"/>
    </row>
    <row r="91" spans="8:8">
      <c r="H91" s="374"/>
    </row>
    <row r="92" spans="8:8">
      <c r="H92" s="374"/>
    </row>
    <row r="93" spans="8:8">
      <c r="H93" s="374"/>
    </row>
    <row r="94" spans="8:8">
      <c r="H94" s="374"/>
    </row>
    <row r="95" spans="8:8">
      <c r="H95" s="374"/>
    </row>
    <row r="96" spans="8:8">
      <c r="H96" s="374"/>
    </row>
    <row r="97" spans="8:8">
      <c r="H97" s="374"/>
    </row>
    <row r="98" spans="8:8">
      <c r="H98" s="374"/>
    </row>
    <row r="99" spans="8:8">
      <c r="H99" s="374"/>
    </row>
    <row r="100" spans="8:8">
      <c r="H100" s="374"/>
    </row>
    <row r="101" spans="8:8">
      <c r="H101" s="374"/>
    </row>
    <row r="102" spans="8:8">
      <c r="H102" s="374"/>
    </row>
    <row r="103" spans="8:8">
      <c r="H103" s="374"/>
    </row>
    <row r="104" spans="8:8">
      <c r="H104" s="374"/>
    </row>
    <row r="105" spans="8:8">
      <c r="H105" s="374"/>
    </row>
    <row r="106" spans="8:8">
      <c r="H106" s="374"/>
    </row>
    <row r="107" spans="8:8">
      <c r="H107" s="374"/>
    </row>
    <row r="108" spans="8:8">
      <c r="H108" s="374"/>
    </row>
    <row r="109" spans="8:8">
      <c r="H109" s="374"/>
    </row>
    <row r="110" spans="8:8">
      <c r="H110" s="374"/>
    </row>
    <row r="111" spans="8:8">
      <c r="H111" s="374"/>
    </row>
    <row r="112" spans="8:8">
      <c r="H112" s="374"/>
    </row>
    <row r="113" spans="8:8">
      <c r="H113" s="374"/>
    </row>
    <row r="114" spans="8:8">
      <c r="H114" s="374"/>
    </row>
    <row r="115" spans="8:8">
      <c r="H115" s="374"/>
    </row>
    <row r="116" spans="8:8">
      <c r="H116" s="374"/>
    </row>
    <row r="117" spans="8:8">
      <c r="H117" s="374"/>
    </row>
    <row r="118" spans="8:8">
      <c r="H118" s="374"/>
    </row>
    <row r="119" spans="8:8">
      <c r="H119" s="374"/>
    </row>
    <row r="120" spans="8:8">
      <c r="H120" s="374"/>
    </row>
    <row r="121" spans="8:8">
      <c r="H121" s="374"/>
    </row>
    <row r="122" spans="8:8">
      <c r="H122" s="374"/>
    </row>
    <row r="123" spans="8:8">
      <c r="H123" s="374"/>
    </row>
  </sheetData>
  <mergeCells count="1">
    <mergeCell ref="A1:G1"/>
  </mergeCells>
  <phoneticPr fontId="76" type="noConversion"/>
  <pageMargins left="0.7" right="0.7" top="0.75" bottom="0.75" header="0.3" footer="0.3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1"/>
  <dimension ref="A1:L123"/>
  <sheetViews>
    <sheetView showGridLines="0" workbookViewId="0">
      <selection activeCell="F13" sqref="F13"/>
    </sheetView>
  </sheetViews>
  <sheetFormatPr defaultColWidth="7.25" defaultRowHeight="14.25"/>
  <cols>
    <col min="1" max="1" width="4.625" customWidth="1"/>
    <col min="2" max="2" width="6.125" customWidth="1"/>
    <col min="3" max="3" width="8.25" customWidth="1"/>
    <col min="4" max="4" width="9.875" customWidth="1"/>
    <col min="5" max="5" width="13.25" customWidth="1"/>
    <col min="6" max="6" width="11.25" customWidth="1"/>
    <col min="7" max="7" width="13.5" customWidth="1"/>
    <col min="8" max="8" width="11.125" customWidth="1"/>
    <col min="9" max="9" width="9.375" customWidth="1"/>
    <col min="10" max="10" width="4.125" customWidth="1"/>
    <col min="11" max="11" width="17.125" customWidth="1"/>
    <col min="12" max="255" width="9" style="365" customWidth="1"/>
    <col min="256" max="16384" width="7.25" style="365"/>
  </cols>
  <sheetData>
    <row r="1" spans="1:12" s="364" customFormat="1" ht="22.5">
      <c r="A1" s="591" t="s">
        <v>436</v>
      </c>
      <c r="B1" s="591"/>
      <c r="C1" s="591"/>
      <c r="D1" s="591"/>
      <c r="E1" s="591"/>
      <c r="F1" s="591"/>
      <c r="G1" s="591"/>
      <c r="H1" s="591"/>
      <c r="I1" s="591"/>
      <c r="J1" s="591"/>
      <c r="K1" s="591"/>
      <c r="L1" s="366"/>
    </row>
    <row r="2" spans="1:12" s="364" customFormat="1" ht="12">
      <c r="A2" s="366" t="s">
        <v>1538</v>
      </c>
      <c r="B2" s="366"/>
      <c r="C2" s="366"/>
      <c r="D2" s="366"/>
      <c r="E2" s="366"/>
      <c r="F2" s="366"/>
      <c r="G2" s="366"/>
      <c r="H2" s="367"/>
      <c r="I2" s="367"/>
      <c r="J2" s="371"/>
      <c r="K2" s="367"/>
      <c r="L2" s="366"/>
    </row>
    <row r="3" spans="1:12" s="364" customFormat="1" ht="12">
      <c r="A3" s="368" t="s">
        <v>437</v>
      </c>
      <c r="B3" s="368"/>
      <c r="C3" s="368"/>
      <c r="D3" s="368"/>
      <c r="E3" s="368"/>
      <c r="F3" s="368"/>
      <c r="G3" s="368"/>
      <c r="H3" s="369"/>
      <c r="I3" s="369" t="s">
        <v>429</v>
      </c>
      <c r="J3" s="372"/>
      <c r="K3" s="373"/>
      <c r="L3" s="368"/>
    </row>
    <row r="4" spans="1:12" s="364" customFormat="1" ht="14.25" customHeight="1">
      <c r="A4" s="592" t="s">
        <v>438</v>
      </c>
      <c r="B4" s="592"/>
      <c r="C4" s="593" t="s">
        <v>439</v>
      </c>
      <c r="D4" s="592" t="s">
        <v>440</v>
      </c>
      <c r="E4" s="592"/>
      <c r="F4" s="370" t="s">
        <v>303</v>
      </c>
      <c r="G4" s="592" t="s">
        <v>441</v>
      </c>
      <c r="H4" s="594" t="s">
        <v>432</v>
      </c>
      <c r="I4" s="594" t="s">
        <v>433</v>
      </c>
      <c r="J4" s="595" t="s">
        <v>442</v>
      </c>
      <c r="K4" s="594" t="s">
        <v>435</v>
      </c>
      <c r="L4" s="366"/>
    </row>
    <row r="5" spans="1:12" s="364" customFormat="1" ht="12">
      <c r="A5" s="370" t="s">
        <v>12</v>
      </c>
      <c r="B5" s="370" t="s">
        <v>13</v>
      </c>
      <c r="C5" s="593"/>
      <c r="D5" s="370" t="s">
        <v>443</v>
      </c>
      <c r="E5" s="370" t="s">
        <v>444</v>
      </c>
      <c r="F5" s="370" t="s">
        <v>444</v>
      </c>
      <c r="G5" s="592"/>
      <c r="H5" s="594"/>
      <c r="I5" s="594"/>
      <c r="J5" s="595"/>
      <c r="K5" s="594"/>
      <c r="L5" s="366"/>
    </row>
    <row r="6" spans="1:12">
      <c r="L6" s="374"/>
    </row>
    <row r="7" spans="1:12">
      <c r="L7" s="374"/>
    </row>
    <row r="8" spans="1:12">
      <c r="L8" s="374"/>
    </row>
    <row r="9" spans="1:12">
      <c r="L9" s="374"/>
    </row>
    <row r="10" spans="1:12">
      <c r="L10" s="374"/>
    </row>
    <row r="11" spans="1:12">
      <c r="L11" s="374"/>
    </row>
    <row r="12" spans="1:12">
      <c r="L12" s="374"/>
    </row>
    <row r="13" spans="1:12">
      <c r="L13" s="374"/>
    </row>
    <row r="14" spans="1:12">
      <c r="L14" s="374"/>
    </row>
    <row r="15" spans="1:12">
      <c r="L15" s="374"/>
    </row>
    <row r="16" spans="1:12">
      <c r="L16" s="374"/>
    </row>
    <row r="17" spans="12:12">
      <c r="L17" s="374"/>
    </row>
    <row r="18" spans="12:12">
      <c r="L18" s="374"/>
    </row>
    <row r="19" spans="12:12">
      <c r="L19" s="374"/>
    </row>
    <row r="20" spans="12:12">
      <c r="L20" s="374"/>
    </row>
    <row r="21" spans="12:12">
      <c r="L21" s="374"/>
    </row>
    <row r="22" spans="12:12">
      <c r="L22" s="374"/>
    </row>
    <row r="23" spans="12:12">
      <c r="L23" s="374"/>
    </row>
    <row r="24" spans="12:12">
      <c r="L24" s="374"/>
    </row>
    <row r="25" spans="12:12">
      <c r="L25" s="374"/>
    </row>
    <row r="26" spans="12:12">
      <c r="L26" s="374"/>
    </row>
    <row r="27" spans="12:12">
      <c r="L27" s="374"/>
    </row>
    <row r="28" spans="12:12">
      <c r="L28" s="374"/>
    </row>
    <row r="29" spans="12:12">
      <c r="L29" s="374"/>
    </row>
    <row r="30" spans="12:12">
      <c r="L30" s="374"/>
    </row>
    <row r="31" spans="12:12">
      <c r="L31" s="374"/>
    </row>
    <row r="32" spans="12:12">
      <c r="L32" s="374"/>
    </row>
    <row r="33" spans="12:12">
      <c r="L33" s="374"/>
    </row>
    <row r="34" spans="12:12">
      <c r="L34" s="374"/>
    </row>
    <row r="35" spans="12:12">
      <c r="L35" s="374"/>
    </row>
    <row r="36" spans="12:12">
      <c r="L36" s="374"/>
    </row>
    <row r="37" spans="12:12">
      <c r="L37" s="374"/>
    </row>
    <row r="38" spans="12:12">
      <c r="L38" s="374"/>
    </row>
    <row r="39" spans="12:12">
      <c r="L39" s="374"/>
    </row>
    <row r="40" spans="12:12">
      <c r="L40" s="374"/>
    </row>
    <row r="41" spans="12:12">
      <c r="L41" s="374"/>
    </row>
    <row r="42" spans="12:12">
      <c r="L42" s="374"/>
    </row>
    <row r="43" spans="12:12">
      <c r="L43" s="374"/>
    </row>
    <row r="44" spans="12:12">
      <c r="L44" s="374"/>
    </row>
    <row r="45" spans="12:12">
      <c r="L45" s="374"/>
    </row>
    <row r="46" spans="12:12">
      <c r="L46" s="374"/>
    </row>
    <row r="47" spans="12:12">
      <c r="L47" s="374"/>
    </row>
    <row r="48" spans="12:12">
      <c r="L48" s="374"/>
    </row>
    <row r="49" spans="12:12">
      <c r="L49" s="374"/>
    </row>
    <row r="50" spans="12:12">
      <c r="L50" s="374"/>
    </row>
    <row r="51" spans="12:12">
      <c r="L51" s="374"/>
    </row>
    <row r="52" spans="12:12">
      <c r="L52" s="374"/>
    </row>
    <row r="53" spans="12:12">
      <c r="L53" s="374"/>
    </row>
    <row r="54" spans="12:12">
      <c r="L54" s="374"/>
    </row>
    <row r="55" spans="12:12">
      <c r="L55" s="374"/>
    </row>
    <row r="56" spans="12:12">
      <c r="L56" s="374"/>
    </row>
    <row r="57" spans="12:12">
      <c r="L57" s="374"/>
    </row>
    <row r="58" spans="12:12">
      <c r="L58" s="374"/>
    </row>
    <row r="59" spans="12:12">
      <c r="L59" s="374"/>
    </row>
    <row r="60" spans="12:12">
      <c r="L60" s="374"/>
    </row>
    <row r="61" spans="12:12">
      <c r="L61" s="374"/>
    </row>
    <row r="62" spans="12:12">
      <c r="L62" s="374"/>
    </row>
    <row r="63" spans="12:12">
      <c r="L63" s="374"/>
    </row>
    <row r="64" spans="12:12">
      <c r="L64" s="374"/>
    </row>
    <row r="65" spans="12:12">
      <c r="L65" s="374"/>
    </row>
    <row r="66" spans="12:12">
      <c r="L66" s="374"/>
    </row>
    <row r="67" spans="12:12">
      <c r="L67" s="374"/>
    </row>
    <row r="68" spans="12:12">
      <c r="L68" s="374"/>
    </row>
    <row r="69" spans="12:12">
      <c r="L69" s="374"/>
    </row>
    <row r="70" spans="12:12">
      <c r="L70" s="374"/>
    </row>
    <row r="71" spans="12:12">
      <c r="L71" s="374"/>
    </row>
    <row r="72" spans="12:12">
      <c r="L72" s="374"/>
    </row>
    <row r="73" spans="12:12">
      <c r="L73" s="374"/>
    </row>
    <row r="74" spans="12:12">
      <c r="L74" s="374"/>
    </row>
    <row r="75" spans="12:12">
      <c r="L75" s="374"/>
    </row>
    <row r="76" spans="12:12">
      <c r="L76" s="374"/>
    </row>
    <row r="77" spans="12:12">
      <c r="L77" s="374"/>
    </row>
    <row r="78" spans="12:12">
      <c r="L78" s="374"/>
    </row>
    <row r="79" spans="12:12">
      <c r="L79" s="374"/>
    </row>
    <row r="80" spans="12:12">
      <c r="L80" s="374"/>
    </row>
    <row r="81" spans="12:12">
      <c r="L81" s="374"/>
    </row>
    <row r="82" spans="12:12">
      <c r="L82" s="374"/>
    </row>
    <row r="83" spans="12:12">
      <c r="L83" s="374"/>
    </row>
    <row r="84" spans="12:12">
      <c r="L84" s="374"/>
    </row>
    <row r="85" spans="12:12">
      <c r="L85" s="374"/>
    </row>
    <row r="86" spans="12:12">
      <c r="L86" s="374"/>
    </row>
    <row r="87" spans="12:12">
      <c r="L87" s="374"/>
    </row>
    <row r="88" spans="12:12">
      <c r="L88" s="374"/>
    </row>
    <row r="89" spans="12:12">
      <c r="L89" s="374"/>
    </row>
    <row r="90" spans="12:12">
      <c r="L90" s="374"/>
    </row>
    <row r="91" spans="12:12">
      <c r="L91" s="374"/>
    </row>
    <row r="92" spans="12:12">
      <c r="L92" s="374"/>
    </row>
    <row r="93" spans="12:12">
      <c r="L93" s="374"/>
    </row>
    <row r="94" spans="12:12">
      <c r="L94" s="374"/>
    </row>
    <row r="95" spans="12:12">
      <c r="L95" s="374"/>
    </row>
    <row r="96" spans="12:12">
      <c r="L96" s="374"/>
    </row>
    <row r="97" spans="12:12">
      <c r="L97" s="374"/>
    </row>
    <row r="98" spans="12:12">
      <c r="L98" s="374"/>
    </row>
    <row r="99" spans="12:12">
      <c r="L99" s="374"/>
    </row>
    <row r="100" spans="12:12">
      <c r="L100" s="374"/>
    </row>
    <row r="101" spans="12:12">
      <c r="L101" s="374"/>
    </row>
    <row r="102" spans="12:12">
      <c r="L102" s="374"/>
    </row>
    <row r="103" spans="12:12">
      <c r="L103" s="374"/>
    </row>
    <row r="104" spans="12:12">
      <c r="L104" s="374"/>
    </row>
    <row r="105" spans="12:12">
      <c r="L105" s="374"/>
    </row>
    <row r="106" spans="12:12">
      <c r="L106" s="374"/>
    </row>
    <row r="107" spans="12:12">
      <c r="L107" s="374"/>
    </row>
    <row r="108" spans="12:12">
      <c r="L108" s="374"/>
    </row>
    <row r="109" spans="12:12">
      <c r="L109" s="374"/>
    </row>
    <row r="110" spans="12:12">
      <c r="L110" s="374"/>
    </row>
    <row r="111" spans="12:12">
      <c r="L111" s="374"/>
    </row>
    <row r="112" spans="12:12">
      <c r="L112" s="374"/>
    </row>
    <row r="113" spans="12:12">
      <c r="L113" s="374"/>
    </row>
    <row r="114" spans="12:12">
      <c r="L114" s="374"/>
    </row>
    <row r="115" spans="12:12">
      <c r="L115" s="374"/>
    </row>
    <row r="116" spans="12:12">
      <c r="L116" s="374"/>
    </row>
    <row r="117" spans="12:12">
      <c r="L117" s="374"/>
    </row>
    <row r="118" spans="12:12">
      <c r="L118" s="374"/>
    </row>
    <row r="119" spans="12:12">
      <c r="L119" s="374"/>
    </row>
    <row r="120" spans="12:12">
      <c r="L120" s="374"/>
    </row>
    <row r="121" spans="12:12">
      <c r="L121" s="374"/>
    </row>
    <row r="122" spans="12:12">
      <c r="L122" s="374"/>
    </row>
    <row r="123" spans="12:12">
      <c r="L123" s="374"/>
    </row>
  </sheetData>
  <mergeCells count="9">
    <mergeCell ref="A1:K1"/>
    <mergeCell ref="A4:B4"/>
    <mergeCell ref="D4:E4"/>
    <mergeCell ref="C4:C5"/>
    <mergeCell ref="G4:G5"/>
    <mergeCell ref="H4:H5"/>
    <mergeCell ref="I4:I5"/>
    <mergeCell ref="J4:J5"/>
    <mergeCell ref="K4:K5"/>
  </mergeCells>
  <phoneticPr fontId="76" type="noConversion"/>
  <pageMargins left="0.7" right="0.7" top="0.75" bottom="0.75" header="0.3" footer="0.3"/>
  <pageSetup paperSize="9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0"/>
  <dimension ref="A1:L500"/>
  <sheetViews>
    <sheetView showGridLines="0" zoomScale="90" zoomScaleNormal="90" workbookViewId="0">
      <pane xSplit="1" ySplit="2" topLeftCell="B3" activePane="bottomRight" state="frozen"/>
      <selection pane="topRight"/>
      <selection pane="bottomLeft"/>
      <selection pane="bottomRight" activeCell="D8" sqref="D8"/>
    </sheetView>
  </sheetViews>
  <sheetFormatPr defaultRowHeight="14.25"/>
  <cols>
    <col min="1" max="1" width="17" style="361" customWidth="1"/>
    <col min="2" max="2" width="13" style="361" customWidth="1"/>
    <col min="3" max="3" width="13.375" style="361" customWidth="1"/>
    <col min="4" max="4" width="9" style="361"/>
    <col min="5" max="5" width="10.625" style="361" customWidth="1"/>
    <col min="6" max="250" width="9" style="361"/>
    <col min="251" max="251" width="17" style="361" customWidth="1"/>
    <col min="252" max="252" width="9.75" style="361" customWidth="1"/>
    <col min="253" max="253" width="12.125" style="361" customWidth="1"/>
    <col min="254" max="255" width="13.375" style="361" customWidth="1"/>
    <col min="256" max="16384" width="9" style="361"/>
  </cols>
  <sheetData>
    <row r="1" spans="1:12" ht="21" customHeight="1">
      <c r="A1" s="362" t="s">
        <v>445</v>
      </c>
      <c r="B1" s="362">
        <v>1</v>
      </c>
      <c r="C1" s="362"/>
      <c r="D1" s="362">
        <v>2</v>
      </c>
      <c r="E1" s="362"/>
      <c r="F1" s="362">
        <v>3</v>
      </c>
      <c r="G1" s="362"/>
      <c r="H1" s="362">
        <v>4</v>
      </c>
      <c r="I1" s="362"/>
      <c r="J1" s="362">
        <v>5</v>
      </c>
      <c r="K1" s="362"/>
      <c r="L1" s="362">
        <v>6</v>
      </c>
    </row>
    <row r="2" spans="1:12" ht="21.75" customHeight="1">
      <c r="A2" s="362" t="s">
        <v>446</v>
      </c>
      <c r="B2" s="362" t="s">
        <v>447</v>
      </c>
      <c r="C2" s="362"/>
      <c r="D2" s="362" t="s">
        <v>448</v>
      </c>
      <c r="E2" s="362"/>
      <c r="F2" s="362"/>
      <c r="G2" s="362"/>
      <c r="H2" s="362"/>
      <c r="I2" s="362"/>
      <c r="J2" s="362"/>
      <c r="K2" s="362"/>
      <c r="L2" s="362"/>
    </row>
    <row r="3" spans="1:12">
      <c r="A3" s="362" t="s">
        <v>449</v>
      </c>
      <c r="B3" s="334" t="s">
        <v>450</v>
      </c>
      <c r="C3" s="363">
        <v>0</v>
      </c>
      <c r="D3" s="334" t="s">
        <v>451</v>
      </c>
      <c r="E3" s="363">
        <v>0</v>
      </c>
      <c r="F3" s="334"/>
      <c r="G3" s="363">
        <v>0</v>
      </c>
      <c r="H3" s="334"/>
      <c r="I3" s="363">
        <v>0</v>
      </c>
      <c r="J3" s="334"/>
      <c r="K3" s="363">
        <v>0</v>
      </c>
      <c r="L3" s="334"/>
    </row>
    <row r="4" spans="1:12">
      <c r="A4" s="362" t="s">
        <v>452</v>
      </c>
      <c r="B4" s="334" t="s">
        <v>453</v>
      </c>
      <c r="C4" s="363">
        <v>0</v>
      </c>
      <c r="D4" s="334" t="s">
        <v>454</v>
      </c>
      <c r="E4" s="363">
        <v>0</v>
      </c>
      <c r="F4" s="334"/>
      <c r="G4" s="363">
        <v>0</v>
      </c>
      <c r="H4" s="334"/>
      <c r="I4" s="363">
        <v>0</v>
      </c>
      <c r="J4" s="334"/>
      <c r="K4" s="363">
        <v>0</v>
      </c>
      <c r="L4" s="334"/>
    </row>
    <row r="5" spans="1:12">
      <c r="A5" s="362" t="s">
        <v>455</v>
      </c>
      <c r="B5" s="334" t="s">
        <v>456</v>
      </c>
      <c r="C5" s="363">
        <v>0</v>
      </c>
      <c r="D5" s="334" t="s">
        <v>457</v>
      </c>
      <c r="E5" s="363">
        <v>0</v>
      </c>
      <c r="F5" s="334"/>
      <c r="G5" s="363">
        <v>0</v>
      </c>
      <c r="H5" s="334"/>
      <c r="I5" s="363">
        <v>0</v>
      </c>
      <c r="J5" s="334"/>
      <c r="K5" s="363">
        <v>0</v>
      </c>
      <c r="L5" s="334"/>
    </row>
    <row r="6" spans="1:12">
      <c r="A6" s="362" t="s">
        <v>458</v>
      </c>
      <c r="B6" s="334"/>
      <c r="C6" s="363">
        <v>0</v>
      </c>
      <c r="D6" s="334"/>
      <c r="E6" s="363">
        <v>0</v>
      </c>
      <c r="F6" s="334"/>
      <c r="G6" s="363">
        <v>0</v>
      </c>
      <c r="H6" s="334"/>
      <c r="I6" s="363">
        <v>0</v>
      </c>
      <c r="J6" s="334"/>
      <c r="K6" s="363">
        <v>0</v>
      </c>
      <c r="L6" s="334"/>
    </row>
    <row r="7" spans="1:12">
      <c r="A7" s="362" t="s">
        <v>459</v>
      </c>
      <c r="B7" s="334"/>
      <c r="C7" s="363">
        <v>0</v>
      </c>
      <c r="D7" s="334"/>
      <c r="E7" s="363">
        <v>0</v>
      </c>
      <c r="F7" s="334"/>
      <c r="G7" s="363">
        <v>0</v>
      </c>
      <c r="H7" s="334"/>
      <c r="I7" s="363">
        <v>0</v>
      </c>
      <c r="J7" s="334"/>
      <c r="K7" s="363">
        <v>0</v>
      </c>
      <c r="L7" s="334"/>
    </row>
    <row r="8" spans="1:12">
      <c r="A8" s="362" t="s">
        <v>460</v>
      </c>
      <c r="B8" s="334"/>
      <c r="C8" s="363">
        <v>0</v>
      </c>
      <c r="D8" s="334"/>
      <c r="E8" s="363">
        <v>0</v>
      </c>
      <c r="F8" s="334"/>
      <c r="G8" s="363">
        <v>0</v>
      </c>
      <c r="H8" s="334"/>
      <c r="I8" s="363">
        <v>0</v>
      </c>
      <c r="J8" s="334"/>
      <c r="K8" s="363">
        <v>0</v>
      </c>
      <c r="L8" s="334"/>
    </row>
    <row r="9" spans="1:12">
      <c r="A9" s="362" t="s">
        <v>461</v>
      </c>
      <c r="B9" s="334"/>
      <c r="C9" s="363">
        <v>0</v>
      </c>
      <c r="D9" s="334"/>
      <c r="E9" s="363">
        <v>0</v>
      </c>
      <c r="F9" s="334"/>
      <c r="G9" s="363">
        <v>0</v>
      </c>
      <c r="H9" s="334"/>
      <c r="I9" s="363">
        <v>0</v>
      </c>
      <c r="J9" s="334"/>
      <c r="K9" s="363">
        <v>0</v>
      </c>
      <c r="L9" s="334"/>
    </row>
    <row r="10" spans="1:12">
      <c r="A10" s="362" t="s">
        <v>462</v>
      </c>
      <c r="B10" s="334"/>
      <c r="C10" s="363">
        <v>0</v>
      </c>
      <c r="D10" s="334"/>
      <c r="E10" s="363">
        <v>0</v>
      </c>
      <c r="F10" s="334"/>
      <c r="G10" s="363">
        <v>0</v>
      </c>
      <c r="H10" s="334"/>
      <c r="I10" s="363">
        <v>0</v>
      </c>
      <c r="J10" s="334"/>
      <c r="K10" s="363">
        <v>0</v>
      </c>
      <c r="L10" s="334"/>
    </row>
    <row r="11" spans="1:12">
      <c r="A11" s="362" t="s">
        <v>463</v>
      </c>
      <c r="B11" s="334"/>
      <c r="C11" s="363">
        <v>0</v>
      </c>
      <c r="D11" s="334"/>
      <c r="E11" s="363">
        <v>0</v>
      </c>
      <c r="F11" s="334"/>
      <c r="G11" s="363">
        <v>0</v>
      </c>
      <c r="H11" s="334"/>
      <c r="I11" s="363">
        <v>0</v>
      </c>
      <c r="J11" s="334"/>
      <c r="K11" s="363">
        <v>0</v>
      </c>
      <c r="L11" s="334"/>
    </row>
    <row r="12" spans="1:12">
      <c r="A12" s="362" t="s">
        <v>464</v>
      </c>
      <c r="B12" s="334"/>
      <c r="C12" s="363">
        <v>0</v>
      </c>
      <c r="D12" s="334"/>
      <c r="E12" s="363">
        <v>0</v>
      </c>
      <c r="F12" s="334"/>
      <c r="G12" s="363">
        <v>0</v>
      </c>
      <c r="H12" s="334"/>
      <c r="I12" s="363">
        <v>0</v>
      </c>
      <c r="J12" s="334"/>
      <c r="K12" s="363">
        <v>0</v>
      </c>
      <c r="L12" s="334"/>
    </row>
    <row r="13" spans="1:12">
      <c r="A13" s="362" t="s">
        <v>465</v>
      </c>
      <c r="B13" s="334"/>
      <c r="C13" s="363">
        <v>0</v>
      </c>
      <c r="D13" s="334"/>
      <c r="E13" s="363">
        <v>0</v>
      </c>
      <c r="F13" s="334"/>
      <c r="G13" s="363">
        <v>0</v>
      </c>
      <c r="H13" s="334"/>
      <c r="I13" s="363">
        <v>0</v>
      </c>
      <c r="J13" s="334"/>
      <c r="K13" s="363">
        <v>0</v>
      </c>
      <c r="L13" s="334"/>
    </row>
    <row r="14" spans="1:12">
      <c r="A14" s="362" t="s">
        <v>466</v>
      </c>
      <c r="B14" s="334"/>
      <c r="C14" s="363">
        <v>0</v>
      </c>
      <c r="D14" s="334"/>
      <c r="E14" s="363">
        <v>0</v>
      </c>
      <c r="F14" s="334"/>
      <c r="G14" s="363">
        <v>0</v>
      </c>
      <c r="H14" s="334"/>
      <c r="I14" s="363">
        <v>0</v>
      </c>
      <c r="J14" s="334"/>
      <c r="K14" s="363">
        <v>0</v>
      </c>
      <c r="L14" s="334"/>
    </row>
    <row r="15" spans="1:12">
      <c r="A15" s="362" t="s">
        <v>467</v>
      </c>
      <c r="B15" s="334"/>
      <c r="C15" s="363">
        <v>0</v>
      </c>
      <c r="D15" s="334"/>
      <c r="E15" s="363">
        <v>0</v>
      </c>
      <c r="F15" s="334"/>
      <c r="G15" s="363">
        <v>0</v>
      </c>
      <c r="H15" s="334"/>
      <c r="I15" s="363">
        <v>0</v>
      </c>
      <c r="J15" s="334"/>
      <c r="K15" s="363">
        <v>0</v>
      </c>
      <c r="L15" s="334"/>
    </row>
    <row r="16" spans="1:12">
      <c r="A16" s="362" t="s">
        <v>468</v>
      </c>
      <c r="B16" s="334"/>
      <c r="C16" s="363">
        <v>0</v>
      </c>
      <c r="D16" s="334"/>
      <c r="E16" s="363">
        <v>0</v>
      </c>
      <c r="F16" s="334"/>
      <c r="G16" s="363">
        <v>0</v>
      </c>
      <c r="H16" s="334"/>
      <c r="I16" s="363">
        <v>0</v>
      </c>
      <c r="J16" s="334"/>
      <c r="K16" s="363">
        <v>0</v>
      </c>
      <c r="L16" s="334"/>
    </row>
    <row r="17" spans="1:12">
      <c r="A17" s="362" t="s">
        <v>469</v>
      </c>
      <c r="B17" s="334"/>
      <c r="C17" s="363">
        <v>0</v>
      </c>
      <c r="D17" s="334"/>
      <c r="E17" s="363">
        <v>0</v>
      </c>
      <c r="F17" s="334"/>
      <c r="G17" s="363">
        <v>0</v>
      </c>
      <c r="H17" s="334"/>
      <c r="I17" s="363">
        <v>0</v>
      </c>
      <c r="J17" s="334"/>
      <c r="K17" s="363">
        <v>0</v>
      </c>
      <c r="L17" s="334"/>
    </row>
    <row r="18" spans="1:12">
      <c r="A18" s="362" t="s">
        <v>470</v>
      </c>
      <c r="B18" s="334"/>
      <c r="C18" s="363">
        <v>0</v>
      </c>
      <c r="D18" s="334"/>
      <c r="E18" s="363">
        <v>0</v>
      </c>
      <c r="F18" s="334"/>
      <c r="G18" s="363">
        <v>0</v>
      </c>
      <c r="H18" s="334"/>
      <c r="I18" s="363">
        <v>0</v>
      </c>
      <c r="J18" s="334"/>
      <c r="K18" s="363">
        <v>0</v>
      </c>
      <c r="L18" s="334"/>
    </row>
    <row r="19" spans="1:12">
      <c r="A19" s="362" t="s">
        <v>471</v>
      </c>
      <c r="B19" s="334"/>
      <c r="C19" s="363">
        <v>0</v>
      </c>
      <c r="D19" s="334"/>
      <c r="E19" s="363">
        <v>0</v>
      </c>
      <c r="F19" s="334"/>
      <c r="G19" s="363">
        <v>0</v>
      </c>
      <c r="H19" s="334"/>
      <c r="I19" s="363">
        <v>0</v>
      </c>
      <c r="J19" s="334"/>
      <c r="K19" s="363">
        <v>0</v>
      </c>
      <c r="L19" s="334"/>
    </row>
    <row r="20" spans="1:12">
      <c r="A20" s="362" t="s">
        <v>472</v>
      </c>
      <c r="B20" s="334"/>
      <c r="C20" s="363">
        <v>0</v>
      </c>
      <c r="D20" s="334"/>
      <c r="E20" s="363">
        <v>0</v>
      </c>
      <c r="F20" s="334"/>
      <c r="G20" s="363">
        <v>0</v>
      </c>
      <c r="H20" s="334"/>
      <c r="I20" s="363">
        <v>0</v>
      </c>
      <c r="J20" s="334"/>
      <c r="K20" s="363">
        <v>0</v>
      </c>
      <c r="L20" s="334"/>
    </row>
    <row r="21" spans="1:12">
      <c r="A21" s="362" t="s">
        <v>473</v>
      </c>
      <c r="B21" s="334"/>
      <c r="C21" s="363">
        <v>0</v>
      </c>
      <c r="D21" s="334"/>
      <c r="E21" s="363">
        <v>0</v>
      </c>
      <c r="F21" s="334"/>
      <c r="G21" s="363">
        <v>0</v>
      </c>
      <c r="H21" s="334"/>
      <c r="I21" s="363">
        <v>0</v>
      </c>
      <c r="J21" s="334"/>
      <c r="K21" s="363">
        <v>0</v>
      </c>
      <c r="L21" s="334"/>
    </row>
    <row r="22" spans="1:12">
      <c r="A22" s="362" t="s">
        <v>474</v>
      </c>
      <c r="B22" s="334"/>
      <c r="C22" s="363">
        <v>0</v>
      </c>
      <c r="D22" s="334"/>
      <c r="E22" s="363">
        <v>0</v>
      </c>
      <c r="F22" s="334"/>
      <c r="G22" s="363">
        <v>0</v>
      </c>
      <c r="H22" s="334"/>
      <c r="I22" s="363">
        <v>0</v>
      </c>
      <c r="J22" s="334"/>
      <c r="K22" s="363">
        <v>0</v>
      </c>
      <c r="L22" s="334"/>
    </row>
    <row r="23" spans="1:12">
      <c r="A23" s="362" t="s">
        <v>475</v>
      </c>
      <c r="B23" s="334"/>
      <c r="C23" s="363">
        <v>0</v>
      </c>
      <c r="D23" s="334"/>
      <c r="E23" s="363">
        <v>0</v>
      </c>
      <c r="F23" s="334"/>
      <c r="G23" s="363">
        <v>0</v>
      </c>
      <c r="H23" s="334"/>
      <c r="I23" s="363">
        <v>0</v>
      </c>
      <c r="J23" s="334"/>
      <c r="K23" s="363">
        <v>0</v>
      </c>
      <c r="L23" s="334"/>
    </row>
    <row r="24" spans="1:12">
      <c r="A24" s="362" t="s">
        <v>476</v>
      </c>
      <c r="B24" s="334"/>
      <c r="C24" s="363">
        <v>0</v>
      </c>
      <c r="D24" s="334"/>
      <c r="E24" s="363">
        <v>0</v>
      </c>
      <c r="F24" s="334"/>
      <c r="G24" s="363">
        <v>0</v>
      </c>
      <c r="H24" s="334"/>
      <c r="I24" s="363">
        <v>0</v>
      </c>
      <c r="J24" s="334"/>
      <c r="K24" s="363">
        <v>0</v>
      </c>
      <c r="L24" s="334"/>
    </row>
    <row r="25" spans="1:12">
      <c r="A25" s="362" t="s">
        <v>477</v>
      </c>
      <c r="B25" s="334"/>
      <c r="C25" s="363">
        <v>0</v>
      </c>
      <c r="D25" s="334"/>
      <c r="E25" s="363">
        <v>0</v>
      </c>
      <c r="F25" s="334"/>
      <c r="G25" s="363">
        <v>0</v>
      </c>
      <c r="H25" s="334"/>
      <c r="I25" s="363">
        <v>0</v>
      </c>
      <c r="J25" s="334"/>
      <c r="K25" s="363">
        <v>0</v>
      </c>
      <c r="L25" s="334"/>
    </row>
    <row r="26" spans="1:12">
      <c r="A26" s="362" t="s">
        <v>478</v>
      </c>
      <c r="B26" s="334"/>
      <c r="C26" s="363">
        <v>0</v>
      </c>
      <c r="D26" s="334"/>
      <c r="E26" s="363">
        <v>0</v>
      </c>
      <c r="F26" s="334"/>
      <c r="G26" s="363">
        <v>0</v>
      </c>
      <c r="H26" s="334"/>
      <c r="I26" s="363">
        <v>0</v>
      </c>
      <c r="J26" s="334"/>
      <c r="K26" s="363">
        <v>0</v>
      </c>
      <c r="L26" s="334"/>
    </row>
    <row r="27" spans="1:12">
      <c r="A27" s="362" t="s">
        <v>479</v>
      </c>
      <c r="B27" s="334"/>
      <c r="C27" s="363">
        <v>0</v>
      </c>
      <c r="D27" s="334"/>
      <c r="E27" s="363">
        <v>0</v>
      </c>
      <c r="F27" s="334"/>
      <c r="G27" s="363">
        <v>0</v>
      </c>
      <c r="H27" s="334"/>
      <c r="I27" s="363">
        <v>0</v>
      </c>
      <c r="J27" s="334"/>
      <c r="K27" s="363">
        <v>0</v>
      </c>
      <c r="L27" s="334"/>
    </row>
    <row r="28" spans="1:12">
      <c r="A28" s="362" t="s">
        <v>480</v>
      </c>
      <c r="B28" s="334"/>
      <c r="C28" s="363">
        <v>0</v>
      </c>
      <c r="D28" s="334"/>
      <c r="E28" s="363">
        <v>0</v>
      </c>
      <c r="F28" s="334"/>
      <c r="G28" s="363">
        <v>0</v>
      </c>
      <c r="H28" s="334"/>
      <c r="I28" s="363">
        <v>0</v>
      </c>
      <c r="J28" s="334"/>
      <c r="K28" s="363">
        <v>0</v>
      </c>
      <c r="L28" s="334"/>
    </row>
    <row r="29" spans="1:12">
      <c r="A29" s="362" t="s">
        <v>481</v>
      </c>
      <c r="B29" s="334"/>
      <c r="C29" s="363">
        <v>0</v>
      </c>
      <c r="D29" s="334"/>
      <c r="E29" s="363">
        <v>0</v>
      </c>
      <c r="F29" s="334"/>
      <c r="G29" s="363">
        <v>0</v>
      </c>
      <c r="H29" s="334"/>
      <c r="I29" s="363">
        <v>0</v>
      </c>
      <c r="J29" s="334"/>
      <c r="K29" s="363">
        <v>0</v>
      </c>
      <c r="L29" s="334"/>
    </row>
    <row r="30" spans="1:12">
      <c r="A30" s="362" t="s">
        <v>482</v>
      </c>
      <c r="B30" s="334"/>
      <c r="C30" s="363">
        <v>0</v>
      </c>
      <c r="D30" s="334"/>
      <c r="E30" s="363">
        <v>0</v>
      </c>
      <c r="F30" s="334"/>
      <c r="G30" s="363">
        <v>0</v>
      </c>
      <c r="H30" s="334"/>
      <c r="I30" s="363">
        <v>0</v>
      </c>
      <c r="J30" s="334"/>
      <c r="K30" s="363">
        <v>0</v>
      </c>
      <c r="L30" s="334"/>
    </row>
    <row r="31" spans="1:12">
      <c r="A31" s="362" t="s">
        <v>483</v>
      </c>
      <c r="B31" s="334"/>
      <c r="C31" s="363">
        <v>0</v>
      </c>
      <c r="D31" s="334"/>
      <c r="E31" s="363">
        <v>0</v>
      </c>
      <c r="F31" s="334"/>
      <c r="G31" s="363">
        <v>0</v>
      </c>
      <c r="H31" s="334"/>
      <c r="I31" s="363">
        <v>0</v>
      </c>
      <c r="J31" s="334"/>
      <c r="K31" s="363">
        <v>0</v>
      </c>
      <c r="L31" s="334"/>
    </row>
    <row r="32" spans="1:12">
      <c r="A32" s="362" t="s">
        <v>484</v>
      </c>
      <c r="B32" s="334"/>
      <c r="C32" s="363">
        <v>0</v>
      </c>
      <c r="D32" s="334"/>
      <c r="E32" s="363">
        <v>0</v>
      </c>
      <c r="F32" s="334"/>
      <c r="G32" s="363">
        <v>0</v>
      </c>
      <c r="H32" s="334"/>
      <c r="I32" s="363">
        <v>0</v>
      </c>
      <c r="J32" s="334"/>
      <c r="K32" s="363">
        <v>0</v>
      </c>
      <c r="L32" s="334"/>
    </row>
    <row r="33" spans="1:12">
      <c r="A33" s="362" t="s">
        <v>485</v>
      </c>
      <c r="B33" s="334"/>
      <c r="C33" s="363">
        <v>0</v>
      </c>
      <c r="D33" s="334"/>
      <c r="E33" s="363">
        <v>0</v>
      </c>
      <c r="F33" s="334"/>
      <c r="G33" s="363">
        <v>0</v>
      </c>
      <c r="H33" s="334"/>
      <c r="I33" s="363">
        <v>0</v>
      </c>
      <c r="J33" s="334"/>
      <c r="K33" s="363">
        <v>0</v>
      </c>
      <c r="L33" s="334"/>
    </row>
    <row r="34" spans="1:12">
      <c r="A34" s="362" t="s">
        <v>486</v>
      </c>
      <c r="B34" s="334"/>
      <c r="C34" s="363">
        <v>0</v>
      </c>
      <c r="D34" s="334"/>
      <c r="E34" s="363">
        <v>0</v>
      </c>
      <c r="F34" s="334"/>
      <c r="G34" s="363">
        <v>0</v>
      </c>
      <c r="H34" s="334"/>
      <c r="I34" s="363">
        <v>0</v>
      </c>
      <c r="J34" s="334"/>
      <c r="K34" s="363">
        <v>0</v>
      </c>
      <c r="L34" s="334"/>
    </row>
    <row r="35" spans="1:12">
      <c r="A35" s="362" t="s">
        <v>487</v>
      </c>
      <c r="B35" s="334"/>
      <c r="C35" s="363">
        <v>0</v>
      </c>
      <c r="D35" s="334"/>
      <c r="E35" s="363">
        <v>0</v>
      </c>
      <c r="F35" s="334"/>
      <c r="G35" s="363">
        <v>0</v>
      </c>
      <c r="H35" s="334"/>
      <c r="I35" s="363">
        <v>0</v>
      </c>
      <c r="J35" s="334"/>
      <c r="K35" s="363">
        <v>0</v>
      </c>
      <c r="L35" s="334"/>
    </row>
    <row r="36" spans="1:12">
      <c r="A36" s="362" t="s">
        <v>488</v>
      </c>
      <c r="B36" s="334"/>
      <c r="C36" s="363">
        <v>0</v>
      </c>
      <c r="D36" s="334"/>
      <c r="E36" s="363">
        <v>0</v>
      </c>
      <c r="F36" s="334"/>
      <c r="G36" s="363">
        <v>0</v>
      </c>
      <c r="H36" s="334"/>
      <c r="I36" s="363">
        <v>0</v>
      </c>
      <c r="J36" s="334"/>
      <c r="K36" s="363">
        <v>0</v>
      </c>
      <c r="L36" s="334"/>
    </row>
    <row r="37" spans="1:12">
      <c r="A37" s="362" t="s">
        <v>489</v>
      </c>
      <c r="B37" s="334"/>
      <c r="C37" s="363">
        <v>0</v>
      </c>
      <c r="D37" s="334"/>
      <c r="E37" s="363">
        <v>0</v>
      </c>
      <c r="F37" s="334"/>
      <c r="G37" s="363">
        <v>0</v>
      </c>
      <c r="H37" s="334"/>
      <c r="I37" s="363">
        <v>0</v>
      </c>
      <c r="J37" s="334"/>
      <c r="K37" s="363">
        <v>0</v>
      </c>
      <c r="L37" s="334"/>
    </row>
    <row r="38" spans="1:12">
      <c r="A38" s="362" t="s">
        <v>490</v>
      </c>
      <c r="B38" s="334"/>
      <c r="C38" s="363">
        <v>0</v>
      </c>
      <c r="D38" s="334"/>
      <c r="E38" s="363">
        <v>0</v>
      </c>
      <c r="F38" s="334"/>
      <c r="G38" s="363">
        <v>0</v>
      </c>
      <c r="H38" s="334"/>
      <c r="I38" s="363">
        <v>0</v>
      </c>
      <c r="J38" s="334"/>
      <c r="K38" s="363">
        <v>0</v>
      </c>
      <c r="L38" s="334"/>
    </row>
    <row r="39" spans="1:12">
      <c r="A39" s="362" t="s">
        <v>491</v>
      </c>
      <c r="B39" s="334"/>
      <c r="C39" s="363">
        <v>0</v>
      </c>
      <c r="D39" s="334"/>
      <c r="E39" s="363">
        <v>0</v>
      </c>
      <c r="F39" s="334"/>
      <c r="G39" s="363">
        <v>0</v>
      </c>
      <c r="H39" s="334"/>
      <c r="I39" s="363">
        <v>0</v>
      </c>
      <c r="J39" s="334"/>
      <c r="K39" s="363">
        <v>0</v>
      </c>
      <c r="L39" s="334"/>
    </row>
    <row r="40" spans="1:12">
      <c r="A40" s="362" t="s">
        <v>492</v>
      </c>
      <c r="B40" s="334"/>
      <c r="C40" s="363">
        <v>0</v>
      </c>
      <c r="D40" s="334"/>
      <c r="E40" s="363">
        <v>0</v>
      </c>
      <c r="F40" s="334"/>
      <c r="G40" s="363">
        <v>0</v>
      </c>
      <c r="H40" s="334"/>
      <c r="I40" s="363">
        <v>0</v>
      </c>
      <c r="J40" s="334"/>
      <c r="K40" s="363">
        <v>0</v>
      </c>
      <c r="L40" s="334"/>
    </row>
    <row r="41" spans="1:12">
      <c r="A41" s="362" t="s">
        <v>493</v>
      </c>
      <c r="B41" s="334"/>
      <c r="C41" s="363">
        <v>0</v>
      </c>
      <c r="D41" s="334"/>
      <c r="E41" s="363">
        <v>0</v>
      </c>
      <c r="F41" s="334"/>
      <c r="G41" s="363">
        <v>0</v>
      </c>
      <c r="H41" s="334"/>
      <c r="I41" s="363">
        <v>0</v>
      </c>
      <c r="J41" s="334"/>
      <c r="K41" s="363">
        <v>0</v>
      </c>
      <c r="L41" s="334"/>
    </row>
    <row r="42" spans="1:12">
      <c r="A42" s="362" t="s">
        <v>494</v>
      </c>
      <c r="B42" s="334"/>
      <c r="C42" s="363">
        <v>0</v>
      </c>
      <c r="D42" s="334"/>
      <c r="E42" s="363">
        <v>0</v>
      </c>
      <c r="F42" s="334"/>
      <c r="G42" s="363">
        <v>0</v>
      </c>
      <c r="H42" s="334"/>
      <c r="I42" s="363">
        <v>0</v>
      </c>
      <c r="J42" s="334"/>
      <c r="K42" s="363">
        <v>0</v>
      </c>
      <c r="L42" s="334"/>
    </row>
    <row r="43" spans="1:12">
      <c r="A43" s="362" t="s">
        <v>495</v>
      </c>
      <c r="B43" s="334"/>
      <c r="C43" s="363">
        <v>0</v>
      </c>
      <c r="D43" s="334"/>
      <c r="E43" s="363">
        <v>0</v>
      </c>
      <c r="F43" s="334"/>
      <c r="G43" s="363">
        <v>0</v>
      </c>
      <c r="H43" s="334"/>
      <c r="I43" s="363">
        <v>0</v>
      </c>
      <c r="J43" s="334"/>
      <c r="K43" s="363">
        <v>0</v>
      </c>
      <c r="L43" s="334"/>
    </row>
    <row r="44" spans="1:12">
      <c r="A44" s="362" t="s">
        <v>496</v>
      </c>
      <c r="B44" s="334"/>
      <c r="C44" s="363">
        <v>0</v>
      </c>
      <c r="D44" s="334"/>
      <c r="E44" s="363">
        <v>0</v>
      </c>
      <c r="F44" s="334"/>
      <c r="G44" s="363">
        <v>0</v>
      </c>
      <c r="H44" s="334"/>
      <c r="I44" s="363">
        <v>0</v>
      </c>
      <c r="J44" s="334"/>
      <c r="K44" s="363">
        <v>0</v>
      </c>
      <c r="L44" s="334"/>
    </row>
    <row r="45" spans="1:12">
      <c r="A45" s="362" t="s">
        <v>497</v>
      </c>
      <c r="B45" s="334"/>
      <c r="C45" s="363">
        <v>0</v>
      </c>
      <c r="D45" s="334"/>
      <c r="E45" s="363">
        <v>0</v>
      </c>
      <c r="F45" s="334"/>
      <c r="G45" s="363">
        <v>0</v>
      </c>
      <c r="H45" s="334"/>
      <c r="I45" s="363">
        <v>0</v>
      </c>
      <c r="J45" s="334"/>
      <c r="K45" s="363">
        <v>0</v>
      </c>
      <c r="L45" s="334"/>
    </row>
    <row r="46" spans="1:12">
      <c r="A46" s="362" t="s">
        <v>498</v>
      </c>
      <c r="B46" s="334"/>
      <c r="C46" s="363">
        <v>0</v>
      </c>
      <c r="D46" s="334"/>
      <c r="E46" s="363">
        <v>0</v>
      </c>
      <c r="F46" s="334"/>
      <c r="G46" s="363">
        <v>0</v>
      </c>
      <c r="H46" s="334"/>
      <c r="I46" s="363">
        <v>0</v>
      </c>
      <c r="J46" s="334"/>
      <c r="K46" s="363">
        <v>0</v>
      </c>
      <c r="L46" s="334"/>
    </row>
    <row r="47" spans="1:12">
      <c r="A47" s="362" t="s">
        <v>499</v>
      </c>
      <c r="B47" s="334"/>
      <c r="C47" s="363">
        <v>0</v>
      </c>
      <c r="D47" s="334"/>
      <c r="E47" s="363">
        <v>0</v>
      </c>
      <c r="F47" s="334"/>
      <c r="G47" s="363">
        <v>0</v>
      </c>
      <c r="H47" s="334"/>
      <c r="I47" s="363">
        <v>0</v>
      </c>
      <c r="J47" s="334"/>
      <c r="K47" s="363">
        <v>0</v>
      </c>
      <c r="L47" s="334"/>
    </row>
    <row r="48" spans="1:12">
      <c r="A48" s="362" t="s">
        <v>500</v>
      </c>
      <c r="B48" s="334"/>
      <c r="C48" s="363">
        <v>0</v>
      </c>
      <c r="D48" s="334"/>
      <c r="E48" s="363">
        <v>0</v>
      </c>
      <c r="F48" s="334"/>
      <c r="G48" s="363">
        <v>0</v>
      </c>
      <c r="H48" s="334"/>
      <c r="I48" s="363">
        <v>0</v>
      </c>
      <c r="J48" s="334"/>
      <c r="K48" s="363">
        <v>0</v>
      </c>
      <c r="L48" s="334"/>
    </row>
    <row r="49" spans="1:12">
      <c r="A49" s="362" t="s">
        <v>501</v>
      </c>
      <c r="B49" s="334"/>
      <c r="C49" s="363">
        <v>0</v>
      </c>
      <c r="D49" s="334"/>
      <c r="E49" s="363">
        <v>0</v>
      </c>
      <c r="F49" s="334"/>
      <c r="G49" s="363">
        <v>0</v>
      </c>
      <c r="H49" s="334"/>
      <c r="I49" s="363">
        <v>0</v>
      </c>
      <c r="J49" s="334"/>
      <c r="K49" s="363">
        <v>0</v>
      </c>
      <c r="L49" s="334"/>
    </row>
    <row r="50" spans="1:12">
      <c r="A50" s="362" t="s">
        <v>502</v>
      </c>
      <c r="B50" s="334"/>
      <c r="C50" s="363">
        <v>0</v>
      </c>
      <c r="D50" s="334"/>
      <c r="E50" s="363">
        <v>0</v>
      </c>
      <c r="F50" s="334"/>
      <c r="G50" s="363">
        <v>0</v>
      </c>
      <c r="H50" s="334"/>
      <c r="I50" s="363">
        <v>0</v>
      </c>
      <c r="J50" s="334"/>
      <c r="K50" s="363">
        <v>0</v>
      </c>
      <c r="L50" s="334"/>
    </row>
    <row r="51" spans="1:12">
      <c r="A51" s="362" t="s">
        <v>503</v>
      </c>
      <c r="B51" s="334"/>
      <c r="C51" s="363">
        <v>0</v>
      </c>
      <c r="D51" s="334"/>
      <c r="E51" s="363">
        <v>0</v>
      </c>
      <c r="F51" s="334"/>
      <c r="G51" s="363">
        <v>0</v>
      </c>
      <c r="H51" s="334"/>
      <c r="I51" s="363">
        <v>0</v>
      </c>
      <c r="J51" s="334"/>
      <c r="K51" s="363">
        <v>0</v>
      </c>
      <c r="L51" s="334"/>
    </row>
    <row r="52" spans="1:12">
      <c r="A52" s="362" t="s">
        <v>504</v>
      </c>
      <c r="B52" s="334"/>
      <c r="C52" s="363">
        <v>0</v>
      </c>
      <c r="D52" s="334"/>
      <c r="E52" s="363">
        <v>0</v>
      </c>
      <c r="F52" s="334"/>
      <c r="G52" s="363">
        <v>0</v>
      </c>
      <c r="H52" s="334"/>
      <c r="I52" s="363">
        <v>0</v>
      </c>
      <c r="J52" s="334"/>
      <c r="K52" s="363">
        <v>0</v>
      </c>
      <c r="L52" s="334"/>
    </row>
    <row r="53" spans="1:12">
      <c r="A53" s="362" t="s">
        <v>505</v>
      </c>
      <c r="B53" s="334"/>
      <c r="C53" s="363">
        <v>0</v>
      </c>
      <c r="D53" s="334"/>
      <c r="E53" s="363">
        <v>0</v>
      </c>
      <c r="F53" s="334"/>
      <c r="G53" s="363">
        <v>0</v>
      </c>
      <c r="H53" s="334"/>
      <c r="I53" s="363">
        <v>0</v>
      </c>
      <c r="J53" s="334"/>
      <c r="K53" s="363">
        <v>0</v>
      </c>
      <c r="L53" s="334"/>
    </row>
    <row r="54" spans="1:12">
      <c r="A54" s="362" t="s">
        <v>506</v>
      </c>
      <c r="B54" s="334"/>
      <c r="C54" s="363">
        <v>0</v>
      </c>
      <c r="D54" s="334"/>
      <c r="E54" s="363">
        <v>0</v>
      </c>
      <c r="F54" s="334"/>
      <c r="G54" s="363">
        <v>0</v>
      </c>
      <c r="H54" s="334"/>
      <c r="I54" s="363">
        <v>0</v>
      </c>
      <c r="J54" s="334"/>
      <c r="K54" s="363">
        <v>0</v>
      </c>
      <c r="L54" s="334"/>
    </row>
    <row r="55" spans="1:12">
      <c r="A55" s="362" t="s">
        <v>507</v>
      </c>
      <c r="B55" s="334"/>
      <c r="C55" s="363">
        <v>0</v>
      </c>
      <c r="D55" s="334"/>
      <c r="E55" s="363">
        <v>0</v>
      </c>
      <c r="F55" s="334"/>
      <c r="G55" s="363">
        <v>0</v>
      </c>
      <c r="H55" s="334"/>
      <c r="I55" s="363">
        <v>0</v>
      </c>
      <c r="J55" s="334"/>
      <c r="K55" s="363">
        <v>0</v>
      </c>
      <c r="L55" s="334"/>
    </row>
    <row r="56" spans="1:12">
      <c r="A56" s="362" t="s">
        <v>508</v>
      </c>
      <c r="B56" s="334"/>
      <c r="C56" s="363">
        <v>0</v>
      </c>
      <c r="D56" s="334"/>
      <c r="E56" s="363">
        <v>0</v>
      </c>
      <c r="F56" s="334"/>
      <c r="G56" s="363">
        <v>0</v>
      </c>
      <c r="H56" s="334"/>
      <c r="I56" s="363">
        <v>0</v>
      </c>
      <c r="J56" s="334"/>
      <c r="K56" s="363">
        <v>0</v>
      </c>
      <c r="L56" s="334"/>
    </row>
    <row r="57" spans="1:12">
      <c r="A57" s="362" t="s">
        <v>509</v>
      </c>
      <c r="B57" s="334"/>
      <c r="C57" s="363">
        <v>0</v>
      </c>
      <c r="D57" s="334"/>
      <c r="E57" s="363">
        <v>0</v>
      </c>
      <c r="F57" s="334"/>
      <c r="G57" s="363">
        <v>0</v>
      </c>
      <c r="H57" s="334"/>
      <c r="I57" s="363">
        <v>0</v>
      </c>
      <c r="J57" s="334"/>
      <c r="K57" s="363">
        <v>0</v>
      </c>
      <c r="L57" s="334"/>
    </row>
    <row r="58" spans="1:12">
      <c r="A58" s="362" t="s">
        <v>510</v>
      </c>
      <c r="B58" s="334"/>
      <c r="C58" s="363">
        <v>0</v>
      </c>
      <c r="D58" s="334"/>
      <c r="E58" s="363">
        <v>0</v>
      </c>
      <c r="F58" s="334"/>
      <c r="G58" s="363">
        <v>0</v>
      </c>
      <c r="H58" s="334"/>
      <c r="I58" s="363">
        <v>0</v>
      </c>
      <c r="J58" s="334"/>
      <c r="K58" s="363">
        <v>0</v>
      </c>
      <c r="L58" s="334"/>
    </row>
    <row r="59" spans="1:12">
      <c r="A59" s="362" t="s">
        <v>511</v>
      </c>
      <c r="B59" s="334"/>
      <c r="C59" s="363">
        <v>0</v>
      </c>
      <c r="D59" s="334"/>
      <c r="E59" s="363">
        <v>0</v>
      </c>
      <c r="F59" s="334"/>
      <c r="G59" s="363">
        <v>0</v>
      </c>
      <c r="H59" s="334"/>
      <c r="I59" s="363">
        <v>0</v>
      </c>
      <c r="J59" s="334"/>
      <c r="K59" s="363">
        <v>0</v>
      </c>
      <c r="L59" s="334"/>
    </row>
    <row r="60" spans="1:12">
      <c r="A60" s="362" t="s">
        <v>512</v>
      </c>
      <c r="B60" s="334"/>
      <c r="C60" s="363">
        <v>0</v>
      </c>
      <c r="D60" s="334"/>
      <c r="E60" s="363">
        <v>0</v>
      </c>
      <c r="F60" s="334"/>
      <c r="G60" s="363">
        <v>0</v>
      </c>
      <c r="H60" s="334"/>
      <c r="I60" s="363">
        <v>0</v>
      </c>
      <c r="J60" s="334"/>
      <c r="K60" s="363">
        <v>0</v>
      </c>
      <c r="L60" s="334"/>
    </row>
    <row r="61" spans="1:12">
      <c r="A61" s="362" t="s">
        <v>513</v>
      </c>
      <c r="B61" s="334"/>
      <c r="C61" s="363">
        <v>0</v>
      </c>
      <c r="D61" s="334"/>
      <c r="E61" s="363">
        <v>0</v>
      </c>
      <c r="F61" s="334"/>
      <c r="G61" s="363">
        <v>0</v>
      </c>
      <c r="H61" s="334"/>
      <c r="I61" s="363">
        <v>0</v>
      </c>
      <c r="J61" s="334"/>
      <c r="K61" s="363">
        <v>0</v>
      </c>
      <c r="L61" s="334"/>
    </row>
    <row r="62" spans="1:12">
      <c r="A62" s="362" t="s">
        <v>514</v>
      </c>
      <c r="B62" s="334"/>
      <c r="C62" s="363">
        <v>0</v>
      </c>
      <c r="D62" s="334"/>
      <c r="E62" s="363">
        <v>0</v>
      </c>
      <c r="F62" s="334"/>
      <c r="G62" s="363">
        <v>0</v>
      </c>
      <c r="H62" s="334"/>
      <c r="I62" s="363">
        <v>0</v>
      </c>
      <c r="J62" s="334"/>
      <c r="K62" s="363">
        <v>0</v>
      </c>
      <c r="L62" s="334"/>
    </row>
    <row r="63" spans="1:12">
      <c r="A63" s="362" t="s">
        <v>515</v>
      </c>
      <c r="B63" s="334"/>
      <c r="C63" s="363">
        <v>0</v>
      </c>
      <c r="D63" s="334"/>
      <c r="E63" s="363">
        <v>0</v>
      </c>
      <c r="F63" s="334"/>
      <c r="G63" s="363">
        <v>0</v>
      </c>
      <c r="H63" s="334"/>
      <c r="I63" s="363">
        <v>0</v>
      </c>
      <c r="J63" s="334"/>
      <c r="K63" s="363">
        <v>0</v>
      </c>
      <c r="L63" s="334"/>
    </row>
    <row r="64" spans="1:12">
      <c r="A64" s="362" t="s">
        <v>516</v>
      </c>
      <c r="B64" s="334"/>
      <c r="C64" s="363">
        <v>0</v>
      </c>
      <c r="D64" s="334"/>
      <c r="E64" s="363">
        <v>0</v>
      </c>
      <c r="F64" s="334"/>
      <c r="G64" s="363">
        <v>0</v>
      </c>
      <c r="H64" s="334"/>
      <c r="I64" s="363">
        <v>0</v>
      </c>
      <c r="J64" s="334"/>
      <c r="K64" s="363">
        <v>0</v>
      </c>
      <c r="L64" s="334"/>
    </row>
    <row r="65" spans="1:12">
      <c r="A65" s="362" t="s">
        <v>517</v>
      </c>
      <c r="B65" s="334"/>
      <c r="C65" s="363">
        <v>0</v>
      </c>
      <c r="D65" s="334"/>
      <c r="E65" s="363">
        <v>0</v>
      </c>
      <c r="F65" s="334"/>
      <c r="G65" s="363">
        <v>0</v>
      </c>
      <c r="H65" s="334"/>
      <c r="I65" s="363">
        <v>0</v>
      </c>
      <c r="J65" s="334"/>
      <c r="K65" s="363">
        <v>0</v>
      </c>
      <c r="L65" s="334"/>
    </row>
    <row r="66" spans="1:12">
      <c r="A66" s="362" t="s">
        <v>518</v>
      </c>
      <c r="B66" s="334"/>
      <c r="C66" s="363">
        <v>0</v>
      </c>
      <c r="D66" s="334"/>
      <c r="E66" s="363">
        <v>0</v>
      </c>
      <c r="F66" s="334"/>
      <c r="G66" s="363">
        <v>0</v>
      </c>
      <c r="H66" s="334"/>
      <c r="I66" s="363">
        <v>0</v>
      </c>
      <c r="J66" s="334"/>
      <c r="K66" s="363">
        <v>0</v>
      </c>
      <c r="L66" s="334"/>
    </row>
    <row r="67" spans="1:12">
      <c r="A67" s="362" t="s">
        <v>519</v>
      </c>
      <c r="B67" s="334"/>
      <c r="C67" s="363">
        <v>0</v>
      </c>
      <c r="D67" s="334"/>
      <c r="E67" s="363">
        <v>0</v>
      </c>
      <c r="F67" s="334"/>
      <c r="G67" s="363">
        <v>0</v>
      </c>
      <c r="H67" s="334"/>
      <c r="I67" s="363">
        <v>0</v>
      </c>
      <c r="J67" s="334"/>
      <c r="K67" s="363">
        <v>0</v>
      </c>
      <c r="L67" s="334"/>
    </row>
    <row r="68" spans="1:12">
      <c r="A68" s="362" t="s">
        <v>520</v>
      </c>
      <c r="B68" s="334"/>
      <c r="C68" s="363">
        <v>0</v>
      </c>
      <c r="D68" s="334"/>
      <c r="E68" s="363">
        <v>0</v>
      </c>
      <c r="F68" s="334"/>
      <c r="G68" s="363">
        <v>0</v>
      </c>
      <c r="H68" s="334"/>
      <c r="I68" s="363">
        <v>0</v>
      </c>
      <c r="J68" s="334"/>
      <c r="K68" s="363">
        <v>0</v>
      </c>
      <c r="L68" s="334"/>
    </row>
    <row r="69" spans="1:12">
      <c r="A69" s="362" t="s">
        <v>521</v>
      </c>
      <c r="B69" s="334"/>
      <c r="C69" s="363">
        <v>0</v>
      </c>
      <c r="D69" s="334"/>
      <c r="E69" s="363">
        <v>0</v>
      </c>
      <c r="F69" s="334"/>
      <c r="G69" s="363">
        <v>0</v>
      </c>
      <c r="H69" s="334"/>
      <c r="I69" s="363">
        <v>0</v>
      </c>
      <c r="J69" s="334"/>
      <c r="K69" s="363">
        <v>0</v>
      </c>
      <c r="L69" s="334"/>
    </row>
    <row r="70" spans="1:12">
      <c r="A70" s="362" t="s">
        <v>522</v>
      </c>
      <c r="B70" s="334"/>
      <c r="C70" s="363">
        <v>0</v>
      </c>
      <c r="D70" s="334"/>
      <c r="E70" s="363">
        <v>0</v>
      </c>
      <c r="F70" s="334"/>
      <c r="G70" s="363">
        <v>0</v>
      </c>
      <c r="H70" s="334"/>
      <c r="I70" s="363">
        <v>0</v>
      </c>
      <c r="J70" s="334"/>
      <c r="K70" s="363">
        <v>0</v>
      </c>
      <c r="L70" s="334"/>
    </row>
    <row r="71" spans="1:12">
      <c r="A71" s="362" t="s">
        <v>523</v>
      </c>
      <c r="B71" s="334"/>
      <c r="C71" s="363">
        <v>0</v>
      </c>
      <c r="D71" s="334"/>
      <c r="E71" s="363">
        <v>0</v>
      </c>
      <c r="F71" s="334"/>
      <c r="G71" s="363">
        <v>0</v>
      </c>
      <c r="H71" s="334"/>
      <c r="I71" s="363">
        <v>0</v>
      </c>
      <c r="J71" s="334"/>
      <c r="K71" s="363">
        <v>0</v>
      </c>
      <c r="L71" s="334"/>
    </row>
    <row r="72" spans="1:12">
      <c r="A72" s="362" t="s">
        <v>524</v>
      </c>
      <c r="B72" s="334"/>
      <c r="C72" s="363">
        <v>0</v>
      </c>
      <c r="D72" s="334"/>
      <c r="E72" s="363">
        <v>0</v>
      </c>
      <c r="F72" s="334"/>
      <c r="G72" s="363">
        <v>0</v>
      </c>
      <c r="H72" s="334"/>
      <c r="I72" s="363">
        <v>0</v>
      </c>
      <c r="J72" s="334"/>
      <c r="K72" s="363">
        <v>0</v>
      </c>
      <c r="L72" s="334"/>
    </row>
    <row r="73" spans="1:12">
      <c r="A73" s="362" t="s">
        <v>525</v>
      </c>
      <c r="B73" s="334"/>
      <c r="C73" s="363">
        <v>0</v>
      </c>
      <c r="D73" s="334"/>
      <c r="E73" s="363">
        <v>0</v>
      </c>
      <c r="F73" s="334"/>
      <c r="G73" s="363">
        <v>0</v>
      </c>
      <c r="H73" s="334"/>
      <c r="I73" s="363">
        <v>0</v>
      </c>
      <c r="J73" s="334"/>
      <c r="K73" s="363">
        <v>0</v>
      </c>
      <c r="L73" s="334"/>
    </row>
    <row r="74" spans="1:12">
      <c r="A74" s="362" t="s">
        <v>526</v>
      </c>
      <c r="B74" s="334"/>
      <c r="C74" s="363">
        <v>0</v>
      </c>
      <c r="D74" s="334"/>
      <c r="E74" s="363">
        <v>0</v>
      </c>
      <c r="F74" s="334"/>
      <c r="G74" s="363">
        <v>0</v>
      </c>
      <c r="H74" s="334"/>
      <c r="I74" s="363">
        <v>0</v>
      </c>
      <c r="J74" s="334"/>
      <c r="K74" s="363">
        <v>0</v>
      </c>
      <c r="L74" s="334"/>
    </row>
    <row r="75" spans="1:12">
      <c r="A75" s="362" t="s">
        <v>527</v>
      </c>
      <c r="B75" s="334"/>
      <c r="C75" s="363">
        <v>0</v>
      </c>
      <c r="D75" s="334"/>
      <c r="E75" s="363">
        <v>0</v>
      </c>
      <c r="F75" s="334"/>
      <c r="G75" s="363">
        <v>0</v>
      </c>
      <c r="H75" s="334"/>
      <c r="I75" s="363">
        <v>0</v>
      </c>
      <c r="J75" s="334"/>
      <c r="K75" s="363">
        <v>0</v>
      </c>
      <c r="L75" s="334"/>
    </row>
    <row r="76" spans="1:12">
      <c r="A76" s="362" t="s">
        <v>528</v>
      </c>
      <c r="B76" s="334"/>
      <c r="C76" s="363">
        <v>0</v>
      </c>
      <c r="D76" s="334"/>
      <c r="E76" s="363">
        <v>0</v>
      </c>
      <c r="F76" s="334"/>
      <c r="G76" s="363">
        <v>0</v>
      </c>
      <c r="H76" s="334"/>
      <c r="I76" s="363">
        <v>0</v>
      </c>
      <c r="J76" s="334"/>
      <c r="K76" s="363">
        <v>0</v>
      </c>
      <c r="L76" s="334"/>
    </row>
    <row r="77" spans="1:12">
      <c r="A77" s="362" t="s">
        <v>529</v>
      </c>
      <c r="B77" s="334"/>
      <c r="C77" s="363">
        <v>0</v>
      </c>
      <c r="D77" s="334"/>
      <c r="E77" s="363">
        <v>0</v>
      </c>
      <c r="F77" s="334"/>
      <c r="G77" s="363">
        <v>0</v>
      </c>
      <c r="H77" s="334"/>
      <c r="I77" s="363">
        <v>0</v>
      </c>
      <c r="J77" s="334"/>
      <c r="K77" s="363">
        <v>0</v>
      </c>
      <c r="L77" s="334"/>
    </row>
    <row r="78" spans="1:12">
      <c r="A78" s="362" t="s">
        <v>530</v>
      </c>
      <c r="B78" s="334"/>
      <c r="C78" s="363">
        <v>0</v>
      </c>
      <c r="D78" s="334"/>
      <c r="E78" s="363">
        <v>0</v>
      </c>
      <c r="F78" s="334"/>
      <c r="G78" s="363">
        <v>0</v>
      </c>
      <c r="H78" s="334"/>
      <c r="I78" s="363">
        <v>0</v>
      </c>
      <c r="J78" s="334"/>
      <c r="K78" s="363">
        <v>0</v>
      </c>
      <c r="L78" s="334"/>
    </row>
    <row r="79" spans="1:12">
      <c r="A79" s="362" t="s">
        <v>531</v>
      </c>
      <c r="B79" s="334"/>
      <c r="C79" s="363">
        <v>0</v>
      </c>
      <c r="D79" s="334"/>
      <c r="E79" s="363">
        <v>0</v>
      </c>
      <c r="F79" s="334"/>
      <c r="G79" s="363">
        <v>0</v>
      </c>
      <c r="H79" s="334"/>
      <c r="I79" s="363">
        <v>0</v>
      </c>
      <c r="J79" s="334"/>
      <c r="K79" s="363">
        <v>0</v>
      </c>
      <c r="L79" s="334"/>
    </row>
    <row r="80" spans="1:12">
      <c r="A80" s="362" t="s">
        <v>532</v>
      </c>
      <c r="B80" s="334"/>
      <c r="C80" s="363">
        <v>0</v>
      </c>
      <c r="D80" s="334"/>
      <c r="E80" s="363">
        <v>0</v>
      </c>
      <c r="F80" s="334"/>
      <c r="G80" s="363">
        <v>0</v>
      </c>
      <c r="H80" s="334"/>
      <c r="I80" s="363">
        <v>0</v>
      </c>
      <c r="J80" s="334"/>
      <c r="K80" s="363">
        <v>0</v>
      </c>
      <c r="L80" s="334"/>
    </row>
    <row r="81" spans="1:12">
      <c r="A81" s="362" t="s">
        <v>533</v>
      </c>
      <c r="B81" s="334"/>
      <c r="C81" s="363">
        <v>0</v>
      </c>
      <c r="D81" s="334"/>
      <c r="E81" s="363">
        <v>0</v>
      </c>
      <c r="F81" s="334"/>
      <c r="G81" s="363">
        <v>0</v>
      </c>
      <c r="H81" s="334"/>
      <c r="I81" s="363">
        <v>0</v>
      </c>
      <c r="J81" s="334"/>
      <c r="K81" s="363">
        <v>0</v>
      </c>
      <c r="L81" s="334"/>
    </row>
    <row r="82" spans="1:12">
      <c r="A82" s="362" t="s">
        <v>534</v>
      </c>
      <c r="B82" s="334"/>
      <c r="C82" s="363">
        <v>0</v>
      </c>
      <c r="D82" s="334"/>
      <c r="E82" s="363">
        <v>0</v>
      </c>
      <c r="F82" s="334"/>
      <c r="G82" s="363">
        <v>0</v>
      </c>
      <c r="H82" s="334"/>
      <c r="I82" s="363">
        <v>0</v>
      </c>
      <c r="J82" s="334"/>
      <c r="K82" s="363">
        <v>0</v>
      </c>
      <c r="L82" s="334"/>
    </row>
    <row r="83" spans="1:12">
      <c r="A83" s="362" t="s">
        <v>535</v>
      </c>
      <c r="B83" s="334"/>
      <c r="C83" s="363">
        <v>0</v>
      </c>
      <c r="D83" s="334"/>
      <c r="E83" s="363">
        <v>0</v>
      </c>
      <c r="F83" s="334"/>
      <c r="G83" s="363">
        <v>0</v>
      </c>
      <c r="H83" s="334"/>
      <c r="I83" s="363">
        <v>0</v>
      </c>
      <c r="J83" s="334"/>
      <c r="K83" s="363">
        <v>0</v>
      </c>
      <c r="L83" s="334"/>
    </row>
    <row r="84" spans="1:12">
      <c r="A84" s="362" t="s">
        <v>536</v>
      </c>
      <c r="B84" s="334"/>
      <c r="C84" s="363">
        <v>0</v>
      </c>
      <c r="D84" s="334"/>
      <c r="E84" s="363">
        <v>0</v>
      </c>
      <c r="F84" s="334"/>
      <c r="G84" s="363">
        <v>0</v>
      </c>
      <c r="H84" s="334"/>
      <c r="I84" s="363">
        <v>0</v>
      </c>
      <c r="J84" s="334"/>
      <c r="K84" s="363">
        <v>0</v>
      </c>
      <c r="L84" s="334"/>
    </row>
    <row r="85" spans="1:12">
      <c r="A85" s="362" t="s">
        <v>537</v>
      </c>
      <c r="B85" s="334"/>
      <c r="C85" s="363">
        <v>0</v>
      </c>
      <c r="D85" s="334"/>
      <c r="E85" s="363">
        <v>0</v>
      </c>
      <c r="F85" s="334"/>
      <c r="G85" s="363">
        <v>0</v>
      </c>
      <c r="H85" s="334"/>
      <c r="I85" s="363">
        <v>0</v>
      </c>
      <c r="J85" s="334"/>
      <c r="K85" s="363">
        <v>0</v>
      </c>
      <c r="L85" s="334"/>
    </row>
    <row r="86" spans="1:12">
      <c r="A86" s="362" t="s">
        <v>538</v>
      </c>
      <c r="B86" s="334"/>
      <c r="C86" s="363">
        <v>0</v>
      </c>
      <c r="D86" s="334"/>
      <c r="E86" s="363">
        <v>0</v>
      </c>
      <c r="F86" s="334"/>
      <c r="G86" s="363">
        <v>0</v>
      </c>
      <c r="H86" s="334"/>
      <c r="I86" s="363">
        <v>0</v>
      </c>
      <c r="J86" s="334"/>
      <c r="K86" s="363">
        <v>0</v>
      </c>
      <c r="L86" s="334"/>
    </row>
    <row r="87" spans="1:12">
      <c r="A87" s="362" t="s">
        <v>539</v>
      </c>
      <c r="B87" s="334"/>
      <c r="C87" s="363">
        <v>0</v>
      </c>
      <c r="D87" s="334"/>
      <c r="E87" s="363">
        <v>0</v>
      </c>
      <c r="F87" s="334"/>
      <c r="G87" s="363">
        <v>0</v>
      </c>
      <c r="H87" s="334"/>
      <c r="I87" s="363">
        <v>0</v>
      </c>
      <c r="J87" s="334"/>
      <c r="K87" s="363">
        <v>0</v>
      </c>
      <c r="L87" s="334"/>
    </row>
    <row r="88" spans="1:12">
      <c r="A88" s="362" t="s">
        <v>540</v>
      </c>
      <c r="B88" s="334"/>
      <c r="C88" s="363">
        <v>0</v>
      </c>
      <c r="D88" s="334"/>
      <c r="E88" s="363">
        <v>0</v>
      </c>
      <c r="F88" s="334"/>
      <c r="G88" s="363">
        <v>0</v>
      </c>
      <c r="H88" s="334"/>
      <c r="I88" s="363">
        <v>0</v>
      </c>
      <c r="J88" s="334"/>
      <c r="K88" s="363">
        <v>0</v>
      </c>
      <c r="L88" s="334"/>
    </row>
    <row r="89" spans="1:12">
      <c r="A89" s="362" t="s">
        <v>541</v>
      </c>
      <c r="B89" s="334"/>
      <c r="C89" s="363">
        <v>0</v>
      </c>
      <c r="D89" s="334"/>
      <c r="E89" s="363">
        <v>0</v>
      </c>
      <c r="F89" s="334"/>
      <c r="G89" s="363">
        <v>0</v>
      </c>
      <c r="H89" s="334"/>
      <c r="I89" s="363">
        <v>0</v>
      </c>
      <c r="J89" s="334"/>
      <c r="K89" s="363">
        <v>0</v>
      </c>
      <c r="L89" s="334"/>
    </row>
    <row r="90" spans="1:12">
      <c r="A90" s="362" t="s">
        <v>542</v>
      </c>
      <c r="B90" s="334"/>
      <c r="C90" s="363">
        <v>0</v>
      </c>
      <c r="D90" s="334"/>
      <c r="E90" s="363">
        <v>0</v>
      </c>
      <c r="F90" s="334"/>
      <c r="G90" s="363">
        <v>0</v>
      </c>
      <c r="H90" s="334"/>
      <c r="I90" s="363">
        <v>0</v>
      </c>
      <c r="J90" s="334"/>
      <c r="K90" s="363">
        <v>0</v>
      </c>
      <c r="L90" s="334"/>
    </row>
    <row r="91" spans="1:12">
      <c r="A91" s="362" t="s">
        <v>543</v>
      </c>
      <c r="B91" s="334"/>
      <c r="C91" s="363">
        <v>0</v>
      </c>
      <c r="D91" s="334"/>
      <c r="E91" s="363">
        <v>0</v>
      </c>
      <c r="F91" s="334"/>
      <c r="G91" s="363">
        <v>0</v>
      </c>
      <c r="H91" s="334"/>
      <c r="I91" s="363">
        <v>0</v>
      </c>
      <c r="J91" s="334"/>
      <c r="K91" s="363">
        <v>0</v>
      </c>
      <c r="L91" s="334"/>
    </row>
    <row r="92" spans="1:12">
      <c r="A92" s="362" t="s">
        <v>544</v>
      </c>
      <c r="B92" s="334"/>
      <c r="C92" s="363">
        <v>0</v>
      </c>
      <c r="D92" s="334"/>
      <c r="E92" s="363">
        <v>0</v>
      </c>
      <c r="F92" s="334"/>
      <c r="G92" s="363">
        <v>0</v>
      </c>
      <c r="H92" s="334"/>
      <c r="I92" s="363">
        <v>0</v>
      </c>
      <c r="J92" s="334"/>
      <c r="K92" s="363">
        <v>0</v>
      </c>
      <c r="L92" s="334"/>
    </row>
    <row r="93" spans="1:12">
      <c r="A93" s="362" t="s">
        <v>545</v>
      </c>
      <c r="B93" s="334"/>
      <c r="C93" s="363">
        <v>0</v>
      </c>
      <c r="D93" s="334"/>
      <c r="E93" s="363">
        <v>0</v>
      </c>
      <c r="F93" s="334"/>
      <c r="G93" s="363">
        <v>0</v>
      </c>
      <c r="H93" s="334"/>
      <c r="I93" s="363">
        <v>0</v>
      </c>
      <c r="J93" s="334"/>
      <c r="K93" s="363">
        <v>0</v>
      </c>
      <c r="L93" s="334"/>
    </row>
    <row r="94" spans="1:12">
      <c r="A94" s="362" t="s">
        <v>546</v>
      </c>
      <c r="B94" s="334"/>
      <c r="C94" s="363">
        <v>0</v>
      </c>
      <c r="D94" s="334"/>
      <c r="E94" s="363">
        <v>0</v>
      </c>
      <c r="F94" s="334"/>
      <c r="G94" s="363">
        <v>0</v>
      </c>
      <c r="H94" s="334"/>
      <c r="I94" s="363">
        <v>0</v>
      </c>
      <c r="J94" s="334"/>
      <c r="K94" s="363">
        <v>0</v>
      </c>
      <c r="L94" s="334"/>
    </row>
    <row r="95" spans="1:12">
      <c r="A95" s="362" t="s">
        <v>547</v>
      </c>
      <c r="B95" s="334"/>
      <c r="C95" s="363">
        <v>0</v>
      </c>
      <c r="D95" s="334"/>
      <c r="E95" s="363">
        <v>0</v>
      </c>
      <c r="F95" s="334"/>
      <c r="G95" s="363">
        <v>0</v>
      </c>
      <c r="H95" s="334"/>
      <c r="I95" s="363">
        <v>0</v>
      </c>
      <c r="J95" s="334"/>
      <c r="K95" s="363">
        <v>0</v>
      </c>
      <c r="L95" s="334"/>
    </row>
    <row r="96" spans="1:12">
      <c r="A96" s="362" t="s">
        <v>548</v>
      </c>
      <c r="B96" s="334"/>
      <c r="C96" s="363">
        <v>0</v>
      </c>
      <c r="D96" s="334"/>
      <c r="E96" s="363">
        <v>0</v>
      </c>
      <c r="F96" s="334"/>
      <c r="G96" s="363">
        <v>0</v>
      </c>
      <c r="H96" s="334"/>
      <c r="I96" s="363">
        <v>0</v>
      </c>
      <c r="J96" s="334"/>
      <c r="K96" s="363">
        <v>0</v>
      </c>
      <c r="L96" s="334"/>
    </row>
    <row r="97" spans="1:12">
      <c r="A97" s="362" t="s">
        <v>549</v>
      </c>
      <c r="B97" s="334"/>
      <c r="C97" s="363">
        <v>0</v>
      </c>
      <c r="D97" s="334"/>
      <c r="E97" s="363">
        <v>0</v>
      </c>
      <c r="F97" s="334"/>
      <c r="G97" s="363">
        <v>0</v>
      </c>
      <c r="H97" s="334"/>
      <c r="I97" s="363">
        <v>0</v>
      </c>
      <c r="J97" s="334"/>
      <c r="K97" s="363">
        <v>0</v>
      </c>
      <c r="L97" s="334"/>
    </row>
    <row r="98" spans="1:12">
      <c r="A98" s="362" t="s">
        <v>550</v>
      </c>
      <c r="B98" s="334"/>
      <c r="C98" s="363">
        <v>0</v>
      </c>
      <c r="D98" s="334"/>
      <c r="E98" s="363">
        <v>0</v>
      </c>
      <c r="F98" s="334"/>
      <c r="G98" s="363">
        <v>0</v>
      </c>
      <c r="H98" s="334"/>
      <c r="I98" s="363">
        <v>0</v>
      </c>
      <c r="J98" s="334"/>
      <c r="K98" s="363">
        <v>0</v>
      </c>
      <c r="L98" s="334"/>
    </row>
    <row r="99" spans="1:12">
      <c r="A99" s="362" t="s">
        <v>551</v>
      </c>
      <c r="B99" s="334"/>
      <c r="C99" s="363">
        <v>0</v>
      </c>
      <c r="D99" s="334"/>
      <c r="E99" s="363">
        <v>0</v>
      </c>
      <c r="F99" s="334"/>
      <c r="G99" s="363">
        <v>0</v>
      </c>
      <c r="H99" s="334"/>
      <c r="I99" s="363">
        <v>0</v>
      </c>
      <c r="J99" s="334"/>
      <c r="K99" s="363">
        <v>0</v>
      </c>
      <c r="L99" s="334"/>
    </row>
    <row r="100" spans="1:12">
      <c r="A100" s="362" t="s">
        <v>552</v>
      </c>
      <c r="B100" s="334"/>
      <c r="C100" s="363">
        <v>0</v>
      </c>
      <c r="D100" s="334"/>
      <c r="E100" s="363">
        <v>0</v>
      </c>
      <c r="F100" s="334"/>
      <c r="G100" s="363">
        <v>0</v>
      </c>
      <c r="H100" s="334"/>
      <c r="I100" s="363">
        <v>0</v>
      </c>
      <c r="J100" s="334"/>
      <c r="K100" s="363">
        <v>0</v>
      </c>
      <c r="L100" s="334"/>
    </row>
    <row r="101" spans="1:12">
      <c r="A101" s="362" t="s">
        <v>553</v>
      </c>
      <c r="B101" s="334"/>
      <c r="C101" s="363">
        <v>0</v>
      </c>
      <c r="D101" s="334"/>
      <c r="E101" s="363">
        <v>0</v>
      </c>
      <c r="F101" s="334"/>
      <c r="G101" s="363">
        <v>0</v>
      </c>
      <c r="H101" s="334"/>
      <c r="I101" s="363">
        <v>0</v>
      </c>
      <c r="J101" s="334"/>
      <c r="K101" s="363">
        <v>0</v>
      </c>
      <c r="L101" s="334"/>
    </row>
    <row r="102" spans="1:12">
      <c r="A102" s="362" t="s">
        <v>554</v>
      </c>
      <c r="B102" s="334"/>
      <c r="C102" s="363">
        <v>0</v>
      </c>
      <c r="D102" s="334"/>
      <c r="E102" s="363">
        <v>0</v>
      </c>
      <c r="F102" s="334"/>
      <c r="G102" s="363">
        <v>0</v>
      </c>
      <c r="H102" s="334"/>
      <c r="I102" s="363">
        <v>0</v>
      </c>
      <c r="J102" s="334"/>
      <c r="K102" s="363">
        <v>0</v>
      </c>
      <c r="L102" s="334"/>
    </row>
    <row r="103" spans="1:12">
      <c r="A103" s="362" t="s">
        <v>555</v>
      </c>
      <c r="B103" s="334"/>
      <c r="C103" s="363">
        <v>0</v>
      </c>
      <c r="D103" s="334"/>
      <c r="E103" s="363">
        <v>0</v>
      </c>
      <c r="F103" s="334"/>
      <c r="G103" s="363">
        <v>0</v>
      </c>
      <c r="H103" s="334"/>
      <c r="I103" s="363">
        <v>0</v>
      </c>
      <c r="J103" s="334"/>
      <c r="K103" s="363">
        <v>0</v>
      </c>
      <c r="L103" s="334"/>
    </row>
    <row r="104" spans="1:12">
      <c r="A104" s="362" t="s">
        <v>556</v>
      </c>
      <c r="B104" s="334"/>
      <c r="C104" s="363">
        <v>0</v>
      </c>
      <c r="D104" s="334"/>
      <c r="E104" s="363">
        <v>0</v>
      </c>
      <c r="F104" s="334"/>
      <c r="G104" s="363">
        <v>0</v>
      </c>
      <c r="H104" s="334"/>
      <c r="I104" s="363">
        <v>0</v>
      </c>
      <c r="J104" s="334"/>
      <c r="K104" s="363">
        <v>0</v>
      </c>
      <c r="L104" s="334"/>
    </row>
    <row r="105" spans="1:12">
      <c r="A105" s="362" t="s">
        <v>557</v>
      </c>
      <c r="B105" s="334"/>
      <c r="C105" s="363">
        <v>0</v>
      </c>
      <c r="D105" s="334"/>
      <c r="E105" s="363">
        <v>0</v>
      </c>
      <c r="F105" s="334"/>
      <c r="G105" s="363">
        <v>0</v>
      </c>
      <c r="H105" s="334"/>
      <c r="I105" s="363">
        <v>0</v>
      </c>
      <c r="J105" s="334"/>
      <c r="K105" s="363">
        <v>0</v>
      </c>
      <c r="L105" s="334"/>
    </row>
    <row r="106" spans="1:12">
      <c r="A106" s="362" t="s">
        <v>558</v>
      </c>
      <c r="B106" s="334"/>
      <c r="C106" s="363">
        <v>0</v>
      </c>
      <c r="D106" s="334"/>
      <c r="E106" s="363">
        <v>0</v>
      </c>
      <c r="F106" s="334"/>
      <c r="G106" s="363">
        <v>0</v>
      </c>
      <c r="H106" s="334"/>
      <c r="I106" s="363">
        <v>0</v>
      </c>
      <c r="J106" s="334"/>
      <c r="K106" s="363">
        <v>0</v>
      </c>
      <c r="L106" s="334"/>
    </row>
    <row r="107" spans="1:12">
      <c r="A107" s="362" t="s">
        <v>559</v>
      </c>
      <c r="B107" s="334"/>
      <c r="C107" s="363">
        <v>0</v>
      </c>
      <c r="D107" s="334"/>
      <c r="E107" s="363">
        <v>0</v>
      </c>
      <c r="F107" s="334"/>
      <c r="G107" s="363">
        <v>0</v>
      </c>
      <c r="H107" s="334"/>
      <c r="I107" s="363">
        <v>0</v>
      </c>
      <c r="J107" s="334"/>
      <c r="K107" s="363">
        <v>0</v>
      </c>
      <c r="L107" s="334"/>
    </row>
    <row r="108" spans="1:12">
      <c r="A108" s="362" t="s">
        <v>560</v>
      </c>
      <c r="B108" s="334"/>
      <c r="C108" s="363">
        <v>0</v>
      </c>
      <c r="D108" s="334"/>
      <c r="E108" s="363">
        <v>0</v>
      </c>
      <c r="F108" s="334"/>
      <c r="G108" s="363">
        <v>0</v>
      </c>
      <c r="H108" s="334"/>
      <c r="I108" s="363">
        <v>0</v>
      </c>
      <c r="J108" s="334"/>
      <c r="K108" s="363">
        <v>0</v>
      </c>
      <c r="L108" s="334"/>
    </row>
    <row r="109" spans="1:12">
      <c r="A109" s="362" t="s">
        <v>561</v>
      </c>
      <c r="B109" s="334"/>
      <c r="C109" s="363">
        <v>0</v>
      </c>
      <c r="D109" s="334"/>
      <c r="E109" s="363">
        <v>0</v>
      </c>
      <c r="F109" s="334"/>
      <c r="G109" s="363">
        <v>0</v>
      </c>
      <c r="H109" s="334"/>
      <c r="I109" s="363">
        <v>0</v>
      </c>
      <c r="J109" s="334"/>
      <c r="K109" s="363">
        <v>0</v>
      </c>
      <c r="L109" s="334"/>
    </row>
    <row r="110" spans="1:12">
      <c r="A110" s="362" t="s">
        <v>562</v>
      </c>
      <c r="B110" s="334"/>
      <c r="C110" s="363">
        <v>0</v>
      </c>
      <c r="D110" s="334"/>
      <c r="E110" s="363">
        <v>0</v>
      </c>
      <c r="F110" s="334"/>
      <c r="G110" s="363">
        <v>0</v>
      </c>
      <c r="H110" s="334"/>
      <c r="I110" s="363">
        <v>0</v>
      </c>
      <c r="J110" s="334"/>
      <c r="K110" s="363">
        <v>0</v>
      </c>
      <c r="L110" s="334"/>
    </row>
    <row r="111" spans="1:12">
      <c r="A111" s="362" t="s">
        <v>563</v>
      </c>
      <c r="B111" s="334"/>
      <c r="C111" s="363">
        <v>0</v>
      </c>
      <c r="D111" s="334"/>
      <c r="E111" s="363">
        <v>0</v>
      </c>
      <c r="F111" s="334"/>
      <c r="G111" s="363">
        <v>0</v>
      </c>
      <c r="H111" s="334"/>
      <c r="I111" s="363">
        <v>0</v>
      </c>
      <c r="J111" s="334"/>
      <c r="K111" s="363">
        <v>0</v>
      </c>
      <c r="L111" s="334"/>
    </row>
    <row r="112" spans="1:12">
      <c r="A112" s="362" t="s">
        <v>564</v>
      </c>
      <c r="B112" s="334"/>
      <c r="C112" s="363">
        <v>0</v>
      </c>
      <c r="D112" s="334"/>
      <c r="E112" s="363">
        <v>0</v>
      </c>
      <c r="F112" s="334"/>
      <c r="G112" s="363">
        <v>0</v>
      </c>
      <c r="H112" s="334"/>
      <c r="I112" s="363">
        <v>0</v>
      </c>
      <c r="J112" s="334"/>
      <c r="K112" s="363">
        <v>0</v>
      </c>
      <c r="L112" s="334"/>
    </row>
    <row r="113" spans="1:12">
      <c r="A113" s="362" t="s">
        <v>565</v>
      </c>
      <c r="B113" s="334"/>
      <c r="C113" s="363">
        <v>0</v>
      </c>
      <c r="D113" s="334"/>
      <c r="E113" s="363">
        <v>0</v>
      </c>
      <c r="F113" s="334"/>
      <c r="G113" s="363">
        <v>0</v>
      </c>
      <c r="H113" s="334"/>
      <c r="I113" s="363">
        <v>0</v>
      </c>
      <c r="J113" s="334"/>
      <c r="K113" s="363">
        <v>0</v>
      </c>
      <c r="L113" s="334"/>
    </row>
    <row r="114" spans="1:12">
      <c r="A114" s="362" t="s">
        <v>566</v>
      </c>
      <c r="B114" s="334"/>
      <c r="C114" s="363">
        <v>0</v>
      </c>
      <c r="D114" s="334"/>
      <c r="E114" s="363">
        <v>0</v>
      </c>
      <c r="F114" s="334"/>
      <c r="G114" s="363">
        <v>0</v>
      </c>
      <c r="H114" s="334"/>
      <c r="I114" s="363">
        <v>0</v>
      </c>
      <c r="J114" s="334"/>
      <c r="K114" s="363">
        <v>0</v>
      </c>
      <c r="L114" s="334"/>
    </row>
    <row r="115" spans="1:12">
      <c r="A115" s="362" t="s">
        <v>567</v>
      </c>
      <c r="B115" s="334"/>
      <c r="C115" s="363">
        <v>0</v>
      </c>
      <c r="D115" s="334"/>
      <c r="E115" s="363">
        <v>0</v>
      </c>
      <c r="F115" s="334"/>
      <c r="G115" s="363">
        <v>0</v>
      </c>
      <c r="H115" s="334"/>
      <c r="I115" s="363">
        <v>0</v>
      </c>
      <c r="J115" s="334"/>
      <c r="K115" s="363">
        <v>0</v>
      </c>
      <c r="L115" s="334"/>
    </row>
    <row r="116" spans="1:12">
      <c r="A116" s="362" t="s">
        <v>568</v>
      </c>
      <c r="B116" s="334"/>
      <c r="C116" s="363">
        <v>0</v>
      </c>
      <c r="D116" s="334"/>
      <c r="E116" s="363">
        <v>0</v>
      </c>
      <c r="F116" s="334"/>
      <c r="G116" s="363">
        <v>0</v>
      </c>
      <c r="H116" s="334"/>
      <c r="I116" s="363">
        <v>0</v>
      </c>
      <c r="J116" s="334"/>
      <c r="K116" s="363">
        <v>0</v>
      </c>
      <c r="L116" s="334"/>
    </row>
    <row r="117" spans="1:12">
      <c r="A117" s="362" t="s">
        <v>569</v>
      </c>
      <c r="B117" s="334"/>
      <c r="C117" s="363">
        <v>0</v>
      </c>
      <c r="D117" s="334"/>
      <c r="E117" s="363">
        <v>0</v>
      </c>
      <c r="F117" s="334"/>
      <c r="G117" s="363">
        <v>0</v>
      </c>
      <c r="H117" s="334"/>
      <c r="I117" s="363">
        <v>0</v>
      </c>
      <c r="J117" s="334"/>
      <c r="K117" s="363">
        <v>0</v>
      </c>
      <c r="L117" s="334"/>
    </row>
    <row r="118" spans="1:12">
      <c r="A118" s="362" t="s">
        <v>570</v>
      </c>
      <c r="B118" s="334"/>
      <c r="C118" s="363">
        <v>0</v>
      </c>
      <c r="D118" s="334"/>
      <c r="E118" s="363">
        <v>0</v>
      </c>
      <c r="F118" s="334"/>
      <c r="G118" s="363">
        <v>0</v>
      </c>
      <c r="H118" s="334"/>
      <c r="I118" s="363">
        <v>0</v>
      </c>
      <c r="J118" s="334"/>
      <c r="K118" s="363">
        <v>0</v>
      </c>
      <c r="L118" s="334"/>
    </row>
    <row r="119" spans="1:12">
      <c r="A119" s="362" t="s">
        <v>571</v>
      </c>
      <c r="B119" s="334"/>
      <c r="C119" s="363">
        <v>0</v>
      </c>
      <c r="D119" s="334"/>
      <c r="E119" s="363">
        <v>0</v>
      </c>
      <c r="F119" s="334"/>
      <c r="G119" s="363">
        <v>0</v>
      </c>
      <c r="H119" s="334"/>
      <c r="I119" s="363">
        <v>0</v>
      </c>
      <c r="J119" s="334"/>
      <c r="K119" s="363">
        <v>0</v>
      </c>
      <c r="L119" s="334"/>
    </row>
    <row r="120" spans="1:12">
      <c r="A120" s="362" t="s">
        <v>572</v>
      </c>
      <c r="B120" s="334"/>
      <c r="C120" s="363">
        <v>0</v>
      </c>
      <c r="D120" s="334"/>
      <c r="E120" s="363">
        <v>0</v>
      </c>
      <c r="F120" s="334"/>
      <c r="G120" s="363">
        <v>0</v>
      </c>
      <c r="H120" s="334"/>
      <c r="I120" s="363">
        <v>0</v>
      </c>
      <c r="J120" s="334"/>
      <c r="K120" s="363">
        <v>0</v>
      </c>
      <c r="L120" s="334"/>
    </row>
    <row r="121" spans="1:12">
      <c r="A121" s="362" t="s">
        <v>573</v>
      </c>
      <c r="B121" s="334"/>
      <c r="C121" s="363">
        <v>0</v>
      </c>
      <c r="D121" s="334"/>
      <c r="E121" s="363">
        <v>0</v>
      </c>
      <c r="F121" s="334"/>
      <c r="G121" s="363">
        <v>0</v>
      </c>
      <c r="H121" s="334"/>
      <c r="I121" s="363">
        <v>0</v>
      </c>
      <c r="J121" s="334"/>
      <c r="K121" s="363">
        <v>0</v>
      </c>
      <c r="L121" s="334"/>
    </row>
    <row r="122" spans="1:12">
      <c r="A122" s="362" t="s">
        <v>574</v>
      </c>
      <c r="B122" s="334"/>
      <c r="C122" s="363">
        <v>0</v>
      </c>
      <c r="D122" s="334"/>
      <c r="E122" s="363">
        <v>0</v>
      </c>
      <c r="F122" s="334"/>
      <c r="G122" s="363">
        <v>0</v>
      </c>
      <c r="H122" s="334"/>
      <c r="I122" s="363">
        <v>0</v>
      </c>
      <c r="J122" s="334"/>
      <c r="K122" s="363">
        <v>0</v>
      </c>
      <c r="L122" s="334"/>
    </row>
    <row r="123" spans="1:12">
      <c r="A123" s="362" t="s">
        <v>575</v>
      </c>
      <c r="B123" s="334"/>
      <c r="C123" s="363">
        <v>0</v>
      </c>
      <c r="D123" s="334"/>
      <c r="E123" s="363">
        <v>0</v>
      </c>
      <c r="F123" s="334"/>
      <c r="G123" s="363">
        <v>0</v>
      </c>
      <c r="H123" s="334"/>
      <c r="I123" s="363">
        <v>0</v>
      </c>
      <c r="J123" s="334"/>
      <c r="K123" s="363">
        <v>0</v>
      </c>
      <c r="L123" s="334"/>
    </row>
    <row r="124" spans="1:12">
      <c r="A124" s="362" t="s">
        <v>576</v>
      </c>
      <c r="B124" s="334"/>
      <c r="C124" s="363">
        <v>0</v>
      </c>
      <c r="D124" s="334"/>
      <c r="E124" s="363">
        <v>0</v>
      </c>
      <c r="F124" s="334"/>
      <c r="G124" s="363">
        <v>0</v>
      </c>
      <c r="H124" s="334"/>
      <c r="I124" s="363">
        <v>0</v>
      </c>
      <c r="J124" s="334"/>
      <c r="K124" s="363">
        <v>0</v>
      </c>
      <c r="L124" s="334"/>
    </row>
    <row r="125" spans="1:12">
      <c r="A125" s="362" t="s">
        <v>577</v>
      </c>
      <c r="B125" s="334"/>
      <c r="C125" s="363">
        <v>0</v>
      </c>
      <c r="D125" s="334"/>
      <c r="E125" s="363">
        <v>0</v>
      </c>
      <c r="F125" s="334"/>
      <c r="G125" s="363">
        <v>0</v>
      </c>
      <c r="H125" s="334"/>
      <c r="I125" s="363">
        <v>0</v>
      </c>
      <c r="J125" s="334"/>
      <c r="K125" s="363">
        <v>0</v>
      </c>
      <c r="L125" s="334"/>
    </row>
    <row r="126" spans="1:12">
      <c r="A126" s="362" t="s">
        <v>578</v>
      </c>
      <c r="B126" s="334"/>
      <c r="C126" s="363">
        <v>0</v>
      </c>
      <c r="D126" s="334"/>
      <c r="E126" s="363">
        <v>0</v>
      </c>
      <c r="F126" s="334"/>
      <c r="G126" s="363">
        <v>0</v>
      </c>
      <c r="H126" s="334"/>
      <c r="I126" s="363">
        <v>0</v>
      </c>
      <c r="J126" s="334"/>
      <c r="K126" s="363">
        <v>0</v>
      </c>
      <c r="L126" s="334"/>
    </row>
    <row r="127" spans="1:12">
      <c r="A127" s="362" t="s">
        <v>579</v>
      </c>
      <c r="B127" s="334"/>
      <c r="C127" s="363">
        <v>0</v>
      </c>
      <c r="D127" s="334"/>
      <c r="E127" s="363">
        <v>0</v>
      </c>
      <c r="F127" s="334"/>
      <c r="G127" s="363">
        <v>0</v>
      </c>
      <c r="H127" s="334"/>
      <c r="I127" s="363">
        <v>0</v>
      </c>
      <c r="J127" s="334"/>
      <c r="K127" s="363">
        <v>0</v>
      </c>
      <c r="L127" s="334"/>
    </row>
    <row r="128" spans="1:12">
      <c r="A128" s="362" t="s">
        <v>580</v>
      </c>
      <c r="B128" s="334"/>
      <c r="C128" s="363">
        <v>0</v>
      </c>
      <c r="D128" s="334"/>
      <c r="E128" s="363">
        <v>0</v>
      </c>
      <c r="F128" s="334"/>
      <c r="G128" s="363">
        <v>0</v>
      </c>
      <c r="H128" s="334"/>
      <c r="I128" s="363">
        <v>0</v>
      </c>
      <c r="J128" s="334"/>
      <c r="K128" s="363">
        <v>0</v>
      </c>
      <c r="L128" s="334"/>
    </row>
    <row r="129" spans="1:12">
      <c r="A129" s="362" t="s">
        <v>581</v>
      </c>
      <c r="B129" s="334"/>
      <c r="C129" s="363">
        <v>0</v>
      </c>
      <c r="D129" s="334"/>
      <c r="E129" s="363">
        <v>0</v>
      </c>
      <c r="F129" s="334"/>
      <c r="G129" s="363">
        <v>0</v>
      </c>
      <c r="H129" s="334"/>
      <c r="I129" s="363">
        <v>0</v>
      </c>
      <c r="J129" s="334"/>
      <c r="K129" s="363">
        <v>0</v>
      </c>
      <c r="L129" s="334"/>
    </row>
    <row r="130" spans="1:12">
      <c r="A130" s="362" t="s">
        <v>582</v>
      </c>
      <c r="B130" s="334"/>
      <c r="C130" s="363">
        <v>0</v>
      </c>
      <c r="D130" s="334"/>
      <c r="E130" s="363">
        <v>0</v>
      </c>
      <c r="F130" s="334"/>
      <c r="G130" s="363">
        <v>0</v>
      </c>
      <c r="H130" s="334"/>
      <c r="I130" s="363">
        <v>0</v>
      </c>
      <c r="J130" s="334"/>
      <c r="K130" s="363">
        <v>0</v>
      </c>
      <c r="L130" s="334"/>
    </row>
    <row r="131" spans="1:12">
      <c r="A131" s="362" t="s">
        <v>583</v>
      </c>
      <c r="B131" s="334"/>
      <c r="C131" s="363">
        <v>0</v>
      </c>
      <c r="D131" s="334"/>
      <c r="E131" s="363">
        <v>0</v>
      </c>
      <c r="F131" s="334"/>
      <c r="G131" s="363">
        <v>0</v>
      </c>
      <c r="H131" s="334"/>
      <c r="I131" s="363">
        <v>0</v>
      </c>
      <c r="J131" s="334"/>
      <c r="K131" s="363">
        <v>0</v>
      </c>
      <c r="L131" s="334"/>
    </row>
    <row r="132" spans="1:12">
      <c r="A132" s="362" t="s">
        <v>584</v>
      </c>
      <c r="B132" s="334"/>
      <c r="C132" s="363">
        <v>0</v>
      </c>
      <c r="D132" s="334"/>
      <c r="E132" s="363">
        <v>0</v>
      </c>
      <c r="F132" s="334"/>
      <c r="G132" s="363">
        <v>0</v>
      </c>
      <c r="H132" s="334"/>
      <c r="I132" s="363">
        <v>0</v>
      </c>
      <c r="J132" s="334"/>
      <c r="K132" s="363">
        <v>0</v>
      </c>
      <c r="L132" s="334"/>
    </row>
    <row r="133" spans="1:12">
      <c r="A133" s="362" t="s">
        <v>585</v>
      </c>
      <c r="B133" s="334"/>
      <c r="C133" s="363">
        <v>0</v>
      </c>
      <c r="D133" s="334"/>
      <c r="E133" s="363">
        <v>0</v>
      </c>
      <c r="F133" s="334"/>
      <c r="G133" s="363">
        <v>0</v>
      </c>
      <c r="H133" s="334"/>
      <c r="I133" s="363">
        <v>0</v>
      </c>
      <c r="J133" s="334"/>
      <c r="K133" s="363">
        <v>0</v>
      </c>
      <c r="L133" s="334"/>
    </row>
    <row r="134" spans="1:12">
      <c r="A134" s="362" t="s">
        <v>586</v>
      </c>
      <c r="B134" s="334"/>
      <c r="C134" s="363">
        <v>0</v>
      </c>
      <c r="D134" s="334"/>
      <c r="E134" s="363">
        <v>0</v>
      </c>
      <c r="F134" s="334"/>
      <c r="G134" s="363">
        <v>0</v>
      </c>
      <c r="H134" s="334"/>
      <c r="I134" s="363">
        <v>0</v>
      </c>
      <c r="J134" s="334"/>
      <c r="K134" s="363">
        <v>0</v>
      </c>
      <c r="L134" s="334"/>
    </row>
    <row r="135" spans="1:12">
      <c r="A135" s="362" t="s">
        <v>587</v>
      </c>
      <c r="B135" s="334"/>
      <c r="C135" s="363">
        <v>0</v>
      </c>
      <c r="D135" s="334"/>
      <c r="E135" s="363">
        <v>0</v>
      </c>
      <c r="F135" s="334"/>
      <c r="G135" s="363">
        <v>0</v>
      </c>
      <c r="H135" s="334"/>
      <c r="I135" s="363">
        <v>0</v>
      </c>
      <c r="J135" s="334"/>
      <c r="K135" s="363">
        <v>0</v>
      </c>
      <c r="L135" s="334"/>
    </row>
    <row r="136" spans="1:12">
      <c r="A136" s="362" t="s">
        <v>588</v>
      </c>
      <c r="B136" s="334"/>
      <c r="C136" s="363">
        <v>0</v>
      </c>
      <c r="D136" s="334"/>
      <c r="E136" s="363">
        <v>0</v>
      </c>
      <c r="F136" s="334"/>
      <c r="G136" s="363">
        <v>0</v>
      </c>
      <c r="H136" s="334"/>
      <c r="I136" s="363">
        <v>0</v>
      </c>
      <c r="J136" s="334"/>
      <c r="K136" s="363">
        <v>0</v>
      </c>
      <c r="L136" s="334"/>
    </row>
    <row r="137" spans="1:12">
      <c r="A137" s="362" t="s">
        <v>589</v>
      </c>
      <c r="B137" s="334"/>
      <c r="C137" s="363">
        <v>0</v>
      </c>
      <c r="D137" s="334"/>
      <c r="E137" s="363">
        <v>0</v>
      </c>
      <c r="F137" s="334"/>
      <c r="G137" s="363">
        <v>0</v>
      </c>
      <c r="H137" s="334"/>
      <c r="I137" s="363">
        <v>0</v>
      </c>
      <c r="J137" s="334"/>
      <c r="K137" s="363">
        <v>0</v>
      </c>
      <c r="L137" s="334"/>
    </row>
    <row r="138" spans="1:12">
      <c r="A138" s="362" t="s">
        <v>590</v>
      </c>
      <c r="B138" s="334"/>
      <c r="C138" s="363">
        <v>0</v>
      </c>
      <c r="D138" s="334"/>
      <c r="E138" s="363">
        <v>0</v>
      </c>
      <c r="F138" s="334"/>
      <c r="G138" s="363">
        <v>0</v>
      </c>
      <c r="H138" s="334"/>
      <c r="I138" s="363">
        <v>0</v>
      </c>
      <c r="J138" s="334"/>
      <c r="K138" s="363">
        <v>0</v>
      </c>
      <c r="L138" s="334"/>
    </row>
    <row r="139" spans="1:12">
      <c r="A139" s="362" t="s">
        <v>591</v>
      </c>
      <c r="B139" s="334"/>
      <c r="C139" s="363">
        <v>0</v>
      </c>
      <c r="D139" s="334"/>
      <c r="E139" s="363">
        <v>0</v>
      </c>
      <c r="F139" s="334"/>
      <c r="G139" s="363">
        <v>0</v>
      </c>
      <c r="H139" s="334"/>
      <c r="I139" s="363">
        <v>0</v>
      </c>
      <c r="J139" s="334"/>
      <c r="K139" s="363">
        <v>0</v>
      </c>
      <c r="L139" s="334"/>
    </row>
    <row r="140" spans="1:12">
      <c r="A140" s="362" t="s">
        <v>592</v>
      </c>
      <c r="B140" s="334"/>
      <c r="C140" s="363">
        <v>0</v>
      </c>
      <c r="D140" s="334"/>
      <c r="E140" s="363">
        <v>0</v>
      </c>
      <c r="F140" s="334"/>
      <c r="G140" s="363">
        <v>0</v>
      </c>
      <c r="H140" s="334"/>
      <c r="I140" s="363">
        <v>0</v>
      </c>
      <c r="J140" s="334"/>
      <c r="K140" s="363">
        <v>0</v>
      </c>
      <c r="L140" s="334"/>
    </row>
    <row r="141" spans="1:12">
      <c r="A141" s="362" t="s">
        <v>593</v>
      </c>
      <c r="B141" s="334"/>
      <c r="C141" s="363">
        <v>0</v>
      </c>
      <c r="D141" s="334"/>
      <c r="E141" s="363">
        <v>0</v>
      </c>
      <c r="F141" s="334"/>
      <c r="G141" s="363">
        <v>0</v>
      </c>
      <c r="H141" s="334"/>
      <c r="I141" s="363">
        <v>0</v>
      </c>
      <c r="J141" s="334"/>
      <c r="K141" s="363">
        <v>0</v>
      </c>
      <c r="L141" s="334"/>
    </row>
    <row r="142" spans="1:12">
      <c r="A142" s="362" t="s">
        <v>594</v>
      </c>
      <c r="B142" s="334"/>
      <c r="C142" s="363">
        <v>0</v>
      </c>
      <c r="D142" s="334"/>
      <c r="E142" s="363">
        <v>0</v>
      </c>
      <c r="F142" s="334"/>
      <c r="G142" s="363">
        <v>0</v>
      </c>
      <c r="H142" s="334"/>
      <c r="I142" s="363">
        <v>0</v>
      </c>
      <c r="J142" s="334"/>
      <c r="K142" s="363">
        <v>0</v>
      </c>
      <c r="L142" s="334"/>
    </row>
    <row r="143" spans="1:12">
      <c r="A143" s="362" t="s">
        <v>595</v>
      </c>
      <c r="B143" s="334"/>
      <c r="C143" s="363">
        <v>0</v>
      </c>
      <c r="D143" s="334"/>
      <c r="E143" s="363">
        <v>0</v>
      </c>
      <c r="F143" s="334"/>
      <c r="G143" s="363">
        <v>0</v>
      </c>
      <c r="H143" s="334"/>
      <c r="I143" s="363">
        <v>0</v>
      </c>
      <c r="J143" s="334"/>
      <c r="K143" s="363">
        <v>0</v>
      </c>
      <c r="L143" s="334"/>
    </row>
    <row r="144" spans="1:12">
      <c r="A144" s="362" t="s">
        <v>596</v>
      </c>
      <c r="B144" s="334"/>
      <c r="C144" s="363">
        <v>0</v>
      </c>
      <c r="D144" s="334"/>
      <c r="E144" s="363">
        <v>0</v>
      </c>
      <c r="F144" s="334"/>
      <c r="G144" s="363">
        <v>0</v>
      </c>
      <c r="H144" s="334"/>
      <c r="I144" s="363">
        <v>0</v>
      </c>
      <c r="J144" s="334"/>
      <c r="K144" s="363">
        <v>0</v>
      </c>
      <c r="L144" s="334"/>
    </row>
    <row r="145" spans="1:12">
      <c r="A145" s="362" t="s">
        <v>597</v>
      </c>
      <c r="B145" s="334"/>
      <c r="C145" s="363">
        <v>0</v>
      </c>
      <c r="D145" s="334"/>
      <c r="E145" s="363">
        <v>0</v>
      </c>
      <c r="F145" s="334"/>
      <c r="G145" s="363">
        <v>0</v>
      </c>
      <c r="H145" s="334"/>
      <c r="I145" s="363">
        <v>0</v>
      </c>
      <c r="J145" s="334"/>
      <c r="K145" s="363">
        <v>0</v>
      </c>
      <c r="L145" s="334"/>
    </row>
    <row r="146" spans="1:12">
      <c r="A146" s="362" t="s">
        <v>598</v>
      </c>
      <c r="B146" s="334"/>
      <c r="C146" s="363">
        <v>0</v>
      </c>
      <c r="D146" s="334"/>
      <c r="E146" s="363">
        <v>0</v>
      </c>
      <c r="F146" s="334"/>
      <c r="G146" s="363">
        <v>0</v>
      </c>
      <c r="H146" s="334"/>
      <c r="I146" s="363">
        <v>0</v>
      </c>
      <c r="J146" s="334"/>
      <c r="K146" s="363">
        <v>0</v>
      </c>
      <c r="L146" s="334"/>
    </row>
    <row r="147" spans="1:12">
      <c r="A147" s="362" t="s">
        <v>599</v>
      </c>
      <c r="B147" s="334"/>
      <c r="C147" s="363">
        <v>0</v>
      </c>
      <c r="D147" s="334"/>
      <c r="E147" s="363">
        <v>0</v>
      </c>
      <c r="F147" s="334"/>
      <c r="G147" s="363">
        <v>0</v>
      </c>
      <c r="H147" s="334"/>
      <c r="I147" s="363">
        <v>0</v>
      </c>
      <c r="J147" s="334"/>
      <c r="K147" s="363">
        <v>0</v>
      </c>
      <c r="L147" s="334"/>
    </row>
    <row r="148" spans="1:12">
      <c r="A148" s="362" t="s">
        <v>600</v>
      </c>
      <c r="B148" s="334"/>
      <c r="C148" s="363">
        <v>0</v>
      </c>
      <c r="D148" s="334"/>
      <c r="E148" s="363">
        <v>0</v>
      </c>
      <c r="F148" s="334"/>
      <c r="G148" s="363">
        <v>0</v>
      </c>
      <c r="H148" s="334"/>
      <c r="I148" s="363">
        <v>0</v>
      </c>
      <c r="J148" s="334"/>
      <c r="K148" s="363">
        <v>0</v>
      </c>
      <c r="L148" s="334"/>
    </row>
    <row r="149" spans="1:12">
      <c r="A149" s="362" t="s">
        <v>601</v>
      </c>
      <c r="B149" s="334"/>
      <c r="C149" s="363">
        <v>0</v>
      </c>
      <c r="D149" s="334"/>
      <c r="E149" s="363">
        <v>0</v>
      </c>
      <c r="F149" s="334"/>
      <c r="G149" s="363">
        <v>0</v>
      </c>
      <c r="H149" s="334"/>
      <c r="I149" s="363">
        <v>0</v>
      </c>
      <c r="J149" s="334"/>
      <c r="K149" s="363">
        <v>0</v>
      </c>
      <c r="L149" s="334"/>
    </row>
    <row r="150" spans="1:12">
      <c r="A150" s="362" t="s">
        <v>602</v>
      </c>
      <c r="B150" s="334"/>
      <c r="C150" s="363">
        <v>0</v>
      </c>
      <c r="D150" s="334"/>
      <c r="E150" s="363">
        <v>0</v>
      </c>
      <c r="F150" s="334"/>
      <c r="G150" s="363">
        <v>0</v>
      </c>
      <c r="H150" s="334"/>
      <c r="I150" s="363">
        <v>0</v>
      </c>
      <c r="J150" s="334"/>
      <c r="K150" s="363">
        <v>0</v>
      </c>
      <c r="L150" s="334"/>
    </row>
    <row r="151" spans="1:12">
      <c r="A151" s="362" t="s">
        <v>603</v>
      </c>
      <c r="B151" s="334"/>
      <c r="C151" s="363">
        <v>0</v>
      </c>
      <c r="D151" s="334"/>
      <c r="E151" s="363">
        <v>0</v>
      </c>
      <c r="F151" s="334"/>
      <c r="G151" s="363">
        <v>0</v>
      </c>
      <c r="H151" s="334"/>
      <c r="I151" s="363">
        <v>0</v>
      </c>
      <c r="J151" s="334"/>
      <c r="K151" s="363">
        <v>0</v>
      </c>
      <c r="L151" s="334"/>
    </row>
    <row r="152" spans="1:12">
      <c r="A152" s="362" t="s">
        <v>604</v>
      </c>
      <c r="B152" s="334"/>
      <c r="C152" s="363">
        <v>0</v>
      </c>
      <c r="D152" s="334"/>
      <c r="E152" s="363">
        <v>0</v>
      </c>
      <c r="F152" s="334"/>
      <c r="G152" s="363">
        <v>0</v>
      </c>
      <c r="H152" s="334"/>
      <c r="I152" s="363">
        <v>0</v>
      </c>
      <c r="J152" s="334"/>
      <c r="K152" s="363">
        <v>0</v>
      </c>
      <c r="L152" s="334"/>
    </row>
    <row r="153" spans="1:12">
      <c r="A153" s="362" t="s">
        <v>605</v>
      </c>
      <c r="B153" s="334"/>
      <c r="C153" s="363">
        <v>0</v>
      </c>
      <c r="D153" s="334"/>
      <c r="E153" s="363">
        <v>0</v>
      </c>
      <c r="F153" s="334"/>
      <c r="G153" s="363">
        <v>0</v>
      </c>
      <c r="H153" s="334"/>
      <c r="I153" s="363">
        <v>0</v>
      </c>
      <c r="J153" s="334"/>
      <c r="K153" s="363">
        <v>0</v>
      </c>
      <c r="L153" s="334"/>
    </row>
    <row r="154" spans="1:12">
      <c r="A154" s="362" t="s">
        <v>606</v>
      </c>
      <c r="B154" s="334"/>
      <c r="C154" s="363">
        <v>0</v>
      </c>
      <c r="D154" s="334"/>
      <c r="E154" s="363">
        <v>0</v>
      </c>
      <c r="F154" s="334"/>
      <c r="G154" s="363">
        <v>0</v>
      </c>
      <c r="H154" s="334"/>
      <c r="I154" s="363">
        <v>0</v>
      </c>
      <c r="J154" s="334"/>
      <c r="K154" s="363">
        <v>0</v>
      </c>
      <c r="L154" s="334"/>
    </row>
    <row r="155" spans="1:12">
      <c r="A155" s="362" t="s">
        <v>607</v>
      </c>
      <c r="B155" s="334"/>
      <c r="C155" s="363">
        <v>0</v>
      </c>
      <c r="D155" s="334"/>
      <c r="E155" s="363">
        <v>0</v>
      </c>
      <c r="F155" s="334"/>
      <c r="G155" s="363">
        <v>0</v>
      </c>
      <c r="H155" s="334"/>
      <c r="I155" s="363">
        <v>0</v>
      </c>
      <c r="J155" s="334"/>
      <c r="K155" s="363">
        <v>0</v>
      </c>
      <c r="L155" s="334"/>
    </row>
    <row r="156" spans="1:12">
      <c r="A156" s="362" t="s">
        <v>608</v>
      </c>
      <c r="B156" s="334"/>
      <c r="C156" s="363">
        <v>0</v>
      </c>
      <c r="D156" s="334"/>
      <c r="E156" s="363">
        <v>0</v>
      </c>
      <c r="F156" s="334"/>
      <c r="G156" s="363">
        <v>0</v>
      </c>
      <c r="H156" s="334"/>
      <c r="I156" s="363">
        <v>0</v>
      </c>
      <c r="J156" s="334"/>
      <c r="K156" s="363">
        <v>0</v>
      </c>
      <c r="L156" s="334"/>
    </row>
    <row r="157" spans="1:12">
      <c r="A157" s="362" t="s">
        <v>609</v>
      </c>
      <c r="B157" s="334"/>
      <c r="C157" s="363">
        <v>0</v>
      </c>
      <c r="D157" s="334"/>
      <c r="E157" s="363">
        <v>0</v>
      </c>
      <c r="F157" s="334"/>
      <c r="G157" s="363">
        <v>0</v>
      </c>
      <c r="H157" s="334"/>
      <c r="I157" s="363">
        <v>0</v>
      </c>
      <c r="J157" s="334"/>
      <c r="K157" s="363">
        <v>0</v>
      </c>
      <c r="L157" s="334"/>
    </row>
    <row r="158" spans="1:12">
      <c r="A158" s="362" t="s">
        <v>610</v>
      </c>
      <c r="B158" s="334"/>
      <c r="C158" s="363">
        <v>0</v>
      </c>
      <c r="D158" s="334"/>
      <c r="E158" s="363">
        <v>0</v>
      </c>
      <c r="F158" s="334"/>
      <c r="G158" s="363">
        <v>0</v>
      </c>
      <c r="H158" s="334"/>
      <c r="I158" s="363">
        <v>0</v>
      </c>
      <c r="J158" s="334"/>
      <c r="K158" s="363">
        <v>0</v>
      </c>
      <c r="L158" s="334"/>
    </row>
    <row r="159" spans="1:12">
      <c r="A159" s="362" t="s">
        <v>611</v>
      </c>
      <c r="B159" s="334"/>
      <c r="C159" s="363">
        <v>0</v>
      </c>
      <c r="D159" s="334"/>
      <c r="E159" s="363">
        <v>0</v>
      </c>
      <c r="F159" s="334"/>
      <c r="G159" s="363">
        <v>0</v>
      </c>
      <c r="H159" s="334"/>
      <c r="I159" s="363">
        <v>0</v>
      </c>
      <c r="J159" s="334"/>
      <c r="K159" s="363">
        <v>0</v>
      </c>
      <c r="L159" s="334"/>
    </row>
    <row r="160" spans="1:12">
      <c r="A160" s="362" t="s">
        <v>612</v>
      </c>
      <c r="B160" s="334"/>
      <c r="C160" s="363">
        <v>0</v>
      </c>
      <c r="D160" s="334"/>
      <c r="E160" s="363">
        <v>0</v>
      </c>
      <c r="F160" s="334"/>
      <c r="G160" s="363">
        <v>0</v>
      </c>
      <c r="H160" s="334"/>
      <c r="I160" s="363">
        <v>0</v>
      </c>
      <c r="J160" s="334"/>
      <c r="K160" s="363">
        <v>0</v>
      </c>
      <c r="L160" s="334"/>
    </row>
    <row r="161" spans="1:12">
      <c r="A161" s="362" t="s">
        <v>613</v>
      </c>
      <c r="B161" s="334"/>
      <c r="C161" s="363">
        <v>0</v>
      </c>
      <c r="D161" s="334"/>
      <c r="E161" s="363">
        <v>0</v>
      </c>
      <c r="F161" s="334"/>
      <c r="G161" s="363">
        <v>0</v>
      </c>
      <c r="H161" s="334"/>
      <c r="I161" s="363">
        <v>0</v>
      </c>
      <c r="J161" s="334"/>
      <c r="K161" s="363">
        <v>0</v>
      </c>
      <c r="L161" s="334"/>
    </row>
    <row r="162" spans="1:12">
      <c r="A162" s="362" t="s">
        <v>614</v>
      </c>
      <c r="B162" s="334"/>
      <c r="C162" s="363">
        <v>0</v>
      </c>
      <c r="D162" s="334"/>
      <c r="E162" s="363">
        <v>0</v>
      </c>
      <c r="F162" s="334"/>
      <c r="G162" s="363">
        <v>0</v>
      </c>
      <c r="H162" s="334"/>
      <c r="I162" s="363">
        <v>0</v>
      </c>
      <c r="J162" s="334"/>
      <c r="K162" s="363">
        <v>0</v>
      </c>
      <c r="L162" s="334"/>
    </row>
    <row r="163" spans="1:12">
      <c r="A163" s="362" t="s">
        <v>615</v>
      </c>
      <c r="B163" s="334"/>
      <c r="C163" s="363">
        <v>0</v>
      </c>
      <c r="D163" s="334"/>
      <c r="E163" s="363">
        <v>0</v>
      </c>
      <c r="F163" s="334"/>
      <c r="G163" s="363">
        <v>0</v>
      </c>
      <c r="H163" s="334"/>
      <c r="I163" s="363">
        <v>0</v>
      </c>
      <c r="J163" s="334"/>
      <c r="K163" s="363">
        <v>0</v>
      </c>
      <c r="L163" s="334"/>
    </row>
    <row r="164" spans="1:12">
      <c r="A164" s="362" t="s">
        <v>616</v>
      </c>
      <c r="B164" s="334"/>
      <c r="C164" s="363">
        <v>0</v>
      </c>
      <c r="D164" s="334"/>
      <c r="E164" s="363">
        <v>0</v>
      </c>
      <c r="F164" s="334"/>
      <c r="G164" s="363">
        <v>0</v>
      </c>
      <c r="H164" s="334"/>
      <c r="I164" s="363">
        <v>0</v>
      </c>
      <c r="J164" s="334"/>
      <c r="K164" s="363">
        <v>0</v>
      </c>
      <c r="L164" s="334"/>
    </row>
    <row r="165" spans="1:12">
      <c r="A165" s="362" t="s">
        <v>617</v>
      </c>
      <c r="B165" s="334"/>
      <c r="C165" s="363">
        <v>0</v>
      </c>
      <c r="D165" s="334"/>
      <c r="E165" s="363">
        <v>0</v>
      </c>
      <c r="F165" s="334"/>
      <c r="G165" s="363">
        <v>0</v>
      </c>
      <c r="H165" s="334"/>
      <c r="I165" s="363">
        <v>0</v>
      </c>
      <c r="J165" s="334"/>
      <c r="K165" s="363">
        <v>0</v>
      </c>
      <c r="L165" s="334"/>
    </row>
    <row r="166" spans="1:12">
      <c r="A166" s="362" t="s">
        <v>618</v>
      </c>
      <c r="B166" s="334"/>
      <c r="C166" s="363">
        <v>0</v>
      </c>
      <c r="D166" s="334"/>
      <c r="E166" s="363">
        <v>0</v>
      </c>
      <c r="F166" s="334"/>
      <c r="G166" s="363">
        <v>0</v>
      </c>
      <c r="H166" s="334"/>
      <c r="I166" s="363">
        <v>0</v>
      </c>
      <c r="J166" s="334"/>
      <c r="K166" s="363">
        <v>0</v>
      </c>
      <c r="L166" s="334"/>
    </row>
    <row r="167" spans="1:12">
      <c r="A167" s="362"/>
      <c r="B167" s="334"/>
      <c r="C167" s="334"/>
      <c r="D167" s="334"/>
      <c r="E167" s="334"/>
      <c r="F167" s="334"/>
      <c r="G167" s="334"/>
      <c r="H167" s="334"/>
      <c r="I167" s="334"/>
      <c r="J167" s="334"/>
      <c r="K167" s="334"/>
      <c r="L167" s="334"/>
    </row>
    <row r="168" spans="1:12">
      <c r="A168" s="362"/>
      <c r="B168" s="334"/>
      <c r="C168" s="334"/>
      <c r="D168" s="334"/>
      <c r="E168" s="334"/>
      <c r="F168" s="334"/>
      <c r="G168" s="334"/>
      <c r="H168" s="334"/>
      <c r="I168" s="334"/>
      <c r="J168" s="334"/>
      <c r="K168" s="334"/>
      <c r="L168" s="334"/>
    </row>
    <row r="169" spans="1:12">
      <c r="A169" s="362"/>
      <c r="B169" s="334"/>
      <c r="C169" s="334"/>
      <c r="D169" s="334"/>
      <c r="E169" s="334"/>
      <c r="F169" s="334"/>
      <c r="G169" s="334"/>
      <c r="H169" s="334"/>
      <c r="I169" s="334"/>
      <c r="J169" s="334"/>
      <c r="K169" s="334"/>
      <c r="L169" s="334"/>
    </row>
    <row r="170" spans="1:12">
      <c r="A170" s="362"/>
      <c r="B170" s="334"/>
      <c r="C170" s="334"/>
      <c r="D170" s="334"/>
      <c r="E170" s="334"/>
      <c r="F170" s="334"/>
      <c r="G170" s="334"/>
      <c r="H170" s="334"/>
      <c r="I170" s="334"/>
      <c r="J170" s="334"/>
      <c r="K170" s="334"/>
      <c r="L170" s="334"/>
    </row>
    <row r="171" spans="1:12">
      <c r="A171" s="362"/>
      <c r="B171" s="334"/>
      <c r="C171" s="334"/>
      <c r="D171" s="334"/>
      <c r="E171" s="334"/>
      <c r="F171" s="334"/>
      <c r="G171" s="334"/>
      <c r="H171" s="334"/>
      <c r="I171" s="334"/>
      <c r="J171" s="334"/>
      <c r="K171" s="334"/>
      <c r="L171" s="334"/>
    </row>
    <row r="172" spans="1:12">
      <c r="A172" s="362"/>
      <c r="B172" s="334"/>
      <c r="C172" s="334"/>
      <c r="D172" s="334"/>
      <c r="E172" s="334"/>
      <c r="F172" s="334"/>
      <c r="G172" s="334"/>
      <c r="H172" s="334"/>
      <c r="I172" s="334"/>
      <c r="J172" s="334"/>
      <c r="K172" s="334"/>
      <c r="L172" s="334"/>
    </row>
    <row r="173" spans="1:12">
      <c r="A173" s="362"/>
      <c r="B173" s="334"/>
      <c r="C173" s="334"/>
      <c r="D173" s="334"/>
      <c r="E173" s="334"/>
      <c r="F173" s="334"/>
      <c r="G173" s="334"/>
      <c r="H173" s="334"/>
      <c r="I173" s="334"/>
      <c r="J173" s="334"/>
      <c r="K173" s="334"/>
      <c r="L173" s="334"/>
    </row>
    <row r="174" spans="1:12">
      <c r="A174" s="362"/>
      <c r="B174" s="334"/>
      <c r="C174" s="334"/>
      <c r="D174" s="334"/>
      <c r="E174" s="334"/>
      <c r="F174" s="334"/>
      <c r="G174" s="334"/>
      <c r="H174" s="334"/>
      <c r="I174" s="334"/>
      <c r="J174" s="334"/>
      <c r="K174" s="334"/>
      <c r="L174" s="334"/>
    </row>
    <row r="175" spans="1:12">
      <c r="A175" s="362"/>
      <c r="B175" s="334"/>
      <c r="C175" s="334"/>
      <c r="D175" s="334"/>
      <c r="E175" s="334"/>
      <c r="F175" s="334"/>
      <c r="G175" s="334"/>
      <c r="H175" s="334"/>
      <c r="I175" s="334"/>
      <c r="J175" s="334"/>
      <c r="K175" s="334"/>
      <c r="L175" s="334"/>
    </row>
    <row r="176" spans="1:12">
      <c r="A176" s="362"/>
      <c r="B176" s="334"/>
      <c r="C176" s="334"/>
      <c r="D176" s="334"/>
      <c r="E176" s="334"/>
      <c r="F176" s="334"/>
      <c r="G176" s="334"/>
      <c r="H176" s="334"/>
      <c r="I176" s="334"/>
      <c r="J176" s="334"/>
      <c r="K176" s="334"/>
      <c r="L176" s="334"/>
    </row>
    <row r="177" spans="1:12">
      <c r="A177" s="362"/>
      <c r="B177" s="334"/>
      <c r="C177" s="334"/>
      <c r="D177" s="334"/>
      <c r="E177" s="334"/>
      <c r="F177" s="334"/>
      <c r="G177" s="334"/>
      <c r="H177" s="334"/>
      <c r="I177" s="334"/>
      <c r="J177" s="334"/>
      <c r="K177" s="334"/>
      <c r="L177" s="334"/>
    </row>
    <row r="178" spans="1:12">
      <c r="A178" s="362"/>
      <c r="B178" s="334"/>
      <c r="C178" s="334"/>
      <c r="D178" s="334"/>
      <c r="E178" s="334"/>
      <c r="F178" s="334"/>
      <c r="G178" s="334"/>
      <c r="H178" s="334"/>
      <c r="I178" s="334"/>
      <c r="J178" s="334"/>
      <c r="K178" s="334"/>
      <c r="L178" s="334"/>
    </row>
    <row r="179" spans="1:12">
      <c r="A179" s="362"/>
      <c r="B179" s="334"/>
      <c r="C179" s="334"/>
      <c r="D179" s="334"/>
      <c r="E179" s="334"/>
      <c r="F179" s="334"/>
      <c r="G179" s="334"/>
      <c r="H179" s="334"/>
      <c r="I179" s="334"/>
      <c r="J179" s="334"/>
      <c r="K179" s="334"/>
      <c r="L179" s="334"/>
    </row>
    <row r="180" spans="1:12">
      <c r="A180" s="362"/>
      <c r="B180" s="334"/>
      <c r="C180" s="334"/>
      <c r="D180" s="334"/>
      <c r="E180" s="334"/>
      <c r="F180" s="334"/>
      <c r="G180" s="334"/>
      <c r="H180" s="334"/>
      <c r="I180" s="334"/>
      <c r="J180" s="334"/>
      <c r="K180" s="334"/>
      <c r="L180" s="334"/>
    </row>
    <row r="181" spans="1:12">
      <c r="A181" s="362"/>
      <c r="B181" s="334"/>
      <c r="C181" s="334"/>
      <c r="D181" s="334"/>
      <c r="E181" s="334"/>
      <c r="F181" s="334"/>
      <c r="G181" s="334"/>
      <c r="H181" s="334"/>
      <c r="I181" s="334"/>
      <c r="J181" s="334"/>
      <c r="K181" s="334"/>
      <c r="L181" s="334"/>
    </row>
    <row r="182" spans="1:12">
      <c r="A182" s="362"/>
      <c r="B182" s="334"/>
      <c r="C182" s="334"/>
      <c r="D182" s="334"/>
      <c r="E182" s="334"/>
      <c r="F182" s="334"/>
      <c r="G182" s="334"/>
      <c r="H182" s="334"/>
      <c r="I182" s="334"/>
      <c r="J182" s="334"/>
      <c r="K182" s="334"/>
      <c r="L182" s="334"/>
    </row>
    <row r="183" spans="1:12">
      <c r="A183" s="362"/>
      <c r="B183" s="334"/>
      <c r="C183" s="334"/>
      <c r="D183" s="334"/>
      <c r="E183" s="334"/>
      <c r="F183" s="334"/>
      <c r="G183" s="334"/>
      <c r="H183" s="334"/>
      <c r="I183" s="334"/>
      <c r="J183" s="334"/>
      <c r="K183" s="334"/>
      <c r="L183" s="334"/>
    </row>
    <row r="184" spans="1:12">
      <c r="A184" s="362"/>
      <c r="B184" s="334"/>
      <c r="C184" s="334"/>
      <c r="D184" s="334"/>
      <c r="E184" s="334"/>
      <c r="F184" s="334"/>
      <c r="G184" s="334"/>
      <c r="H184" s="334"/>
      <c r="I184" s="334"/>
      <c r="J184" s="334"/>
      <c r="K184" s="334"/>
      <c r="L184" s="334"/>
    </row>
    <row r="185" spans="1:12">
      <c r="A185" s="362"/>
      <c r="B185" s="334"/>
      <c r="C185" s="334"/>
      <c r="D185" s="334"/>
      <c r="E185" s="334"/>
      <c r="F185" s="334"/>
      <c r="G185" s="334"/>
      <c r="H185" s="334"/>
      <c r="I185" s="334"/>
      <c r="J185" s="334"/>
      <c r="K185" s="334"/>
      <c r="L185" s="334"/>
    </row>
    <row r="186" spans="1:12">
      <c r="A186" s="362"/>
      <c r="B186" s="334"/>
      <c r="C186" s="334"/>
      <c r="D186" s="334"/>
      <c r="E186" s="334"/>
      <c r="F186" s="334"/>
      <c r="G186" s="334"/>
      <c r="H186" s="334"/>
      <c r="I186" s="334"/>
      <c r="J186" s="334"/>
      <c r="K186" s="334"/>
      <c r="L186" s="334"/>
    </row>
    <row r="187" spans="1:12">
      <c r="A187" s="362"/>
      <c r="B187" s="334"/>
      <c r="C187" s="334"/>
      <c r="D187" s="334"/>
      <c r="E187" s="334"/>
      <c r="F187" s="334"/>
      <c r="G187" s="334"/>
      <c r="H187" s="334"/>
      <c r="I187" s="334"/>
      <c r="J187" s="334"/>
      <c r="K187" s="334"/>
      <c r="L187" s="334"/>
    </row>
    <row r="188" spans="1:12">
      <c r="A188" s="362"/>
      <c r="B188" s="334"/>
      <c r="C188" s="334"/>
      <c r="D188" s="334"/>
      <c r="E188" s="334"/>
      <c r="F188" s="334"/>
      <c r="G188" s="334"/>
      <c r="H188" s="334"/>
      <c r="I188" s="334"/>
      <c r="J188" s="334"/>
      <c r="K188" s="334"/>
      <c r="L188" s="334"/>
    </row>
    <row r="189" spans="1:12">
      <c r="A189" s="362"/>
      <c r="B189" s="334"/>
      <c r="C189" s="334"/>
      <c r="D189" s="334"/>
      <c r="E189" s="334"/>
      <c r="F189" s="334"/>
      <c r="G189" s="334"/>
      <c r="H189" s="334"/>
      <c r="I189" s="334"/>
      <c r="J189" s="334"/>
      <c r="K189" s="334"/>
      <c r="L189" s="334"/>
    </row>
    <row r="190" spans="1:12">
      <c r="A190" s="362"/>
      <c r="B190" s="334"/>
      <c r="C190" s="334"/>
      <c r="D190" s="334"/>
      <c r="E190" s="334"/>
      <c r="F190" s="334"/>
      <c r="G190" s="334"/>
      <c r="H190" s="334"/>
      <c r="I190" s="334"/>
      <c r="J190" s="334"/>
      <c r="K190" s="334"/>
      <c r="L190" s="334"/>
    </row>
    <row r="191" spans="1:12">
      <c r="A191" s="362"/>
      <c r="B191" s="334"/>
      <c r="C191" s="334"/>
      <c r="D191" s="334"/>
      <c r="E191" s="334"/>
      <c r="F191" s="334"/>
      <c r="G191" s="334"/>
      <c r="H191" s="334"/>
      <c r="I191" s="334"/>
      <c r="J191" s="334"/>
      <c r="K191" s="334"/>
      <c r="L191" s="334"/>
    </row>
    <row r="192" spans="1:12">
      <c r="A192" s="362"/>
      <c r="B192" s="334"/>
      <c r="C192" s="334"/>
      <c r="D192" s="334"/>
      <c r="E192" s="334"/>
      <c r="F192" s="334"/>
      <c r="G192" s="334"/>
      <c r="H192" s="334"/>
      <c r="I192" s="334"/>
      <c r="J192" s="334"/>
      <c r="K192" s="334"/>
      <c r="L192" s="334"/>
    </row>
    <row r="193" spans="1:12">
      <c r="A193" s="362"/>
      <c r="B193" s="334"/>
      <c r="C193" s="334"/>
      <c r="D193" s="334"/>
      <c r="E193" s="334"/>
      <c r="F193" s="334"/>
      <c r="G193" s="334"/>
      <c r="H193" s="334"/>
      <c r="I193" s="334"/>
      <c r="J193" s="334"/>
      <c r="K193" s="334"/>
      <c r="L193" s="334"/>
    </row>
    <row r="194" spans="1:12">
      <c r="A194" s="362"/>
      <c r="B194" s="334"/>
      <c r="C194" s="334"/>
      <c r="D194" s="334"/>
      <c r="E194" s="334"/>
      <c r="F194" s="334"/>
      <c r="G194" s="334"/>
      <c r="H194" s="334"/>
      <c r="I194" s="334"/>
      <c r="J194" s="334"/>
      <c r="K194" s="334"/>
      <c r="L194" s="334"/>
    </row>
    <row r="195" spans="1:12">
      <c r="A195" s="362"/>
      <c r="B195" s="334"/>
      <c r="C195" s="334"/>
      <c r="D195" s="334"/>
      <c r="E195" s="334"/>
      <c r="F195" s="334"/>
      <c r="G195" s="334"/>
      <c r="H195" s="334"/>
      <c r="I195" s="334"/>
      <c r="J195" s="334"/>
      <c r="K195" s="334"/>
      <c r="L195" s="334"/>
    </row>
    <row r="196" spans="1:12">
      <c r="A196" s="362"/>
      <c r="B196" s="334"/>
      <c r="C196" s="334"/>
      <c r="D196" s="334"/>
      <c r="E196" s="334"/>
      <c r="F196" s="334"/>
      <c r="G196" s="334"/>
      <c r="H196" s="334"/>
      <c r="I196" s="334"/>
      <c r="J196" s="334"/>
      <c r="K196" s="334"/>
      <c r="L196" s="334"/>
    </row>
    <row r="197" spans="1:12">
      <c r="A197" s="362"/>
      <c r="B197" s="334"/>
      <c r="C197" s="334"/>
      <c r="D197" s="334"/>
      <c r="E197" s="334"/>
      <c r="F197" s="334"/>
      <c r="G197" s="334"/>
      <c r="H197" s="334"/>
      <c r="I197" s="334"/>
      <c r="J197" s="334"/>
      <c r="K197" s="334"/>
      <c r="L197" s="334"/>
    </row>
    <row r="198" spans="1:12">
      <c r="A198" s="362"/>
      <c r="B198" s="334"/>
      <c r="C198" s="334"/>
      <c r="D198" s="334"/>
      <c r="E198" s="334"/>
      <c r="F198" s="334"/>
      <c r="G198" s="334"/>
      <c r="H198" s="334"/>
      <c r="I198" s="334"/>
      <c r="J198" s="334"/>
      <c r="K198" s="334"/>
      <c r="L198" s="334"/>
    </row>
    <row r="199" spans="1:12">
      <c r="A199" s="362"/>
      <c r="B199" s="334"/>
      <c r="C199" s="334"/>
      <c r="D199" s="334"/>
      <c r="E199" s="334"/>
      <c r="F199" s="334"/>
      <c r="G199" s="334"/>
      <c r="H199" s="334"/>
      <c r="I199" s="334"/>
      <c r="J199" s="334"/>
      <c r="K199" s="334"/>
      <c r="L199" s="334"/>
    </row>
    <row r="200" spans="1:12">
      <c r="A200" s="362"/>
      <c r="B200" s="334"/>
      <c r="C200" s="334"/>
      <c r="D200" s="334"/>
      <c r="E200" s="334"/>
      <c r="F200" s="334"/>
      <c r="G200" s="334"/>
      <c r="H200" s="334"/>
      <c r="I200" s="334"/>
      <c r="J200" s="334"/>
      <c r="K200" s="334"/>
      <c r="L200" s="334"/>
    </row>
    <row r="201" spans="1:12">
      <c r="A201" s="362"/>
      <c r="B201" s="334"/>
      <c r="C201" s="334"/>
      <c r="D201" s="334"/>
      <c r="E201" s="334"/>
      <c r="F201" s="334"/>
      <c r="G201" s="334"/>
      <c r="H201" s="334"/>
      <c r="I201" s="334"/>
      <c r="J201" s="334"/>
      <c r="K201" s="334"/>
      <c r="L201" s="334"/>
    </row>
    <row r="202" spans="1:12">
      <c r="A202" s="362"/>
      <c r="B202" s="334"/>
      <c r="C202" s="334"/>
      <c r="D202" s="334"/>
      <c r="E202" s="334"/>
      <c r="F202" s="334"/>
      <c r="G202" s="334"/>
      <c r="H202" s="334"/>
      <c r="I202" s="334"/>
      <c r="J202" s="334"/>
      <c r="K202" s="334"/>
      <c r="L202" s="334"/>
    </row>
    <row r="203" spans="1:12">
      <c r="A203" s="362"/>
      <c r="B203" s="334"/>
      <c r="C203" s="334"/>
      <c r="D203" s="334"/>
      <c r="E203" s="334"/>
      <c r="F203" s="334"/>
      <c r="G203" s="334"/>
      <c r="H203" s="334"/>
      <c r="I203" s="334"/>
      <c r="J203" s="334"/>
      <c r="K203" s="334"/>
      <c r="L203" s="334"/>
    </row>
    <row r="204" spans="1:12">
      <c r="A204" s="362"/>
      <c r="B204" s="334"/>
      <c r="C204" s="334"/>
      <c r="D204" s="334"/>
      <c r="E204" s="334"/>
      <c r="F204" s="334"/>
      <c r="G204" s="334"/>
      <c r="H204" s="334"/>
      <c r="I204" s="334"/>
      <c r="J204" s="334"/>
      <c r="K204" s="334"/>
      <c r="L204" s="334"/>
    </row>
    <row r="205" spans="1:12">
      <c r="A205" s="362"/>
      <c r="B205" s="334"/>
      <c r="C205" s="334"/>
      <c r="D205" s="334"/>
      <c r="E205" s="334"/>
      <c r="F205" s="334"/>
      <c r="G205" s="334"/>
      <c r="H205" s="334"/>
      <c r="I205" s="334"/>
      <c r="J205" s="334"/>
      <c r="K205" s="334"/>
      <c r="L205" s="334"/>
    </row>
    <row r="206" spans="1:12">
      <c r="A206" s="362"/>
      <c r="B206" s="334"/>
      <c r="C206" s="334"/>
      <c r="D206" s="334"/>
      <c r="E206" s="334"/>
      <c r="F206" s="334"/>
      <c r="G206" s="334"/>
      <c r="H206" s="334"/>
      <c r="I206" s="334"/>
      <c r="J206" s="334"/>
      <c r="K206" s="334"/>
      <c r="L206" s="334"/>
    </row>
    <row r="207" spans="1:12">
      <c r="A207" s="362"/>
      <c r="B207" s="334"/>
      <c r="C207" s="334"/>
      <c r="D207" s="334"/>
      <c r="E207" s="334"/>
      <c r="F207" s="334"/>
      <c r="G207" s="334"/>
      <c r="H207" s="334"/>
      <c r="I207" s="334"/>
      <c r="J207" s="334"/>
      <c r="K207" s="334"/>
      <c r="L207" s="334"/>
    </row>
    <row r="208" spans="1:12">
      <c r="A208" s="362"/>
      <c r="B208" s="334"/>
      <c r="C208" s="334"/>
      <c r="D208" s="334"/>
      <c r="E208" s="334"/>
      <c r="F208" s="334"/>
      <c r="G208" s="334"/>
      <c r="H208" s="334"/>
      <c r="I208" s="334"/>
      <c r="J208" s="334"/>
      <c r="K208" s="334"/>
      <c r="L208" s="334"/>
    </row>
    <row r="209" spans="1:12">
      <c r="A209" s="362"/>
      <c r="B209" s="334"/>
      <c r="C209" s="334"/>
      <c r="D209" s="334"/>
      <c r="E209" s="334"/>
      <c r="F209" s="334"/>
      <c r="G209" s="334"/>
      <c r="H209" s="334"/>
      <c r="I209" s="334"/>
      <c r="J209" s="334"/>
      <c r="K209" s="334"/>
      <c r="L209" s="334"/>
    </row>
    <row r="210" spans="1:12">
      <c r="A210" s="362"/>
      <c r="B210" s="334"/>
      <c r="C210" s="334"/>
      <c r="D210" s="334"/>
      <c r="E210" s="334"/>
      <c r="F210" s="334"/>
      <c r="G210" s="334"/>
      <c r="H210" s="334"/>
      <c r="I210" s="334"/>
      <c r="J210" s="334"/>
      <c r="K210" s="334"/>
      <c r="L210" s="334"/>
    </row>
    <row r="211" spans="1:12">
      <c r="A211" s="362"/>
      <c r="B211" s="334"/>
      <c r="C211" s="334"/>
      <c r="D211" s="334"/>
      <c r="E211" s="334"/>
      <c r="F211" s="334"/>
      <c r="G211" s="334"/>
      <c r="H211" s="334"/>
      <c r="I211" s="334"/>
      <c r="J211" s="334"/>
      <c r="K211" s="334"/>
      <c r="L211" s="334"/>
    </row>
    <row r="212" spans="1:12">
      <c r="A212" s="362"/>
      <c r="B212" s="334"/>
      <c r="C212" s="334"/>
      <c r="D212" s="334"/>
      <c r="E212" s="334"/>
      <c r="F212" s="334"/>
      <c r="G212" s="334"/>
      <c r="H212" s="334"/>
      <c r="I212" s="334"/>
      <c r="J212" s="334"/>
      <c r="K212" s="334"/>
      <c r="L212" s="334"/>
    </row>
    <row r="213" spans="1:12">
      <c r="A213" s="362"/>
      <c r="B213" s="334"/>
      <c r="C213" s="334"/>
      <c r="D213" s="334"/>
      <c r="E213" s="334"/>
      <c r="F213" s="334"/>
      <c r="G213" s="334"/>
      <c r="H213" s="334"/>
      <c r="I213" s="334"/>
      <c r="J213" s="334"/>
      <c r="K213" s="334"/>
      <c r="L213" s="334"/>
    </row>
    <row r="214" spans="1:12">
      <c r="A214" s="362"/>
      <c r="B214" s="334"/>
      <c r="C214" s="334"/>
      <c r="D214" s="334"/>
      <c r="E214" s="334"/>
      <c r="F214" s="334"/>
      <c r="G214" s="334"/>
      <c r="H214" s="334"/>
      <c r="I214" s="334"/>
      <c r="J214" s="334"/>
      <c r="K214" s="334"/>
      <c r="L214" s="334"/>
    </row>
    <row r="215" spans="1:12">
      <c r="A215" s="362"/>
      <c r="B215" s="334"/>
      <c r="C215" s="334"/>
      <c r="D215" s="334"/>
      <c r="E215" s="334"/>
      <c r="F215" s="334"/>
      <c r="G215" s="334"/>
      <c r="H215" s="334"/>
      <c r="I215" s="334"/>
      <c r="J215" s="334"/>
      <c r="K215" s="334"/>
      <c r="L215" s="334"/>
    </row>
    <row r="216" spans="1:12">
      <c r="A216" s="362"/>
      <c r="B216" s="334"/>
      <c r="C216" s="334"/>
      <c r="D216" s="334"/>
      <c r="E216" s="334"/>
      <c r="F216" s="334"/>
      <c r="G216" s="334"/>
      <c r="H216" s="334"/>
      <c r="I216" s="334"/>
      <c r="J216" s="334"/>
      <c r="K216" s="334"/>
      <c r="L216" s="334"/>
    </row>
    <row r="217" spans="1:12">
      <c r="A217" s="362"/>
      <c r="B217" s="334"/>
      <c r="C217" s="334"/>
      <c r="D217" s="334"/>
      <c r="E217" s="334"/>
      <c r="F217" s="334"/>
      <c r="G217" s="334"/>
      <c r="H217" s="334"/>
      <c r="I217" s="334"/>
      <c r="J217" s="334"/>
      <c r="K217" s="334"/>
      <c r="L217" s="334"/>
    </row>
    <row r="218" spans="1:12">
      <c r="A218" s="362"/>
      <c r="B218" s="334"/>
      <c r="C218" s="334"/>
      <c r="D218" s="334"/>
      <c r="E218" s="334"/>
      <c r="F218" s="334"/>
      <c r="G218" s="334"/>
      <c r="H218" s="334"/>
      <c r="I218" s="334"/>
      <c r="J218" s="334"/>
      <c r="K218" s="334"/>
      <c r="L218" s="334"/>
    </row>
    <row r="219" spans="1:12">
      <c r="A219" s="362"/>
      <c r="B219" s="334"/>
      <c r="C219" s="334"/>
      <c r="D219" s="334"/>
      <c r="E219" s="334"/>
      <c r="F219" s="334"/>
      <c r="G219" s="334"/>
      <c r="H219" s="334"/>
      <c r="I219" s="334"/>
      <c r="J219" s="334"/>
      <c r="K219" s="334"/>
      <c r="L219" s="334"/>
    </row>
    <row r="220" spans="1:12">
      <c r="A220" s="362"/>
      <c r="B220" s="334"/>
      <c r="C220" s="334"/>
      <c r="D220" s="334"/>
      <c r="E220" s="334"/>
      <c r="F220" s="334"/>
      <c r="G220" s="334"/>
      <c r="H220" s="334"/>
      <c r="I220" s="334"/>
      <c r="J220" s="334"/>
      <c r="K220" s="334"/>
      <c r="L220" s="334"/>
    </row>
    <row r="221" spans="1:12">
      <c r="A221" s="362"/>
      <c r="B221" s="334"/>
      <c r="C221" s="334"/>
      <c r="D221" s="334"/>
      <c r="E221" s="334"/>
      <c r="F221" s="334"/>
      <c r="G221" s="334"/>
      <c r="H221" s="334"/>
      <c r="I221" s="334"/>
      <c r="J221" s="334"/>
      <c r="K221" s="334"/>
      <c r="L221" s="334"/>
    </row>
    <row r="222" spans="1:12">
      <c r="A222" s="362"/>
      <c r="B222" s="334"/>
      <c r="C222" s="334"/>
      <c r="D222" s="334"/>
      <c r="E222" s="334"/>
      <c r="F222" s="334"/>
      <c r="G222" s="334"/>
      <c r="H222" s="334"/>
      <c r="I222" s="334"/>
      <c r="J222" s="334"/>
      <c r="K222" s="334"/>
      <c r="L222" s="334"/>
    </row>
    <row r="223" spans="1:12">
      <c r="A223" s="362"/>
      <c r="B223" s="334"/>
      <c r="C223" s="334"/>
      <c r="D223" s="334"/>
      <c r="E223" s="334"/>
      <c r="F223" s="334"/>
      <c r="G223" s="334"/>
      <c r="H223" s="334"/>
      <c r="I223" s="334"/>
      <c r="J223" s="334"/>
      <c r="K223" s="334"/>
      <c r="L223" s="334"/>
    </row>
    <row r="224" spans="1:12">
      <c r="A224" s="362"/>
      <c r="B224" s="334"/>
      <c r="C224" s="334"/>
      <c r="D224" s="334"/>
      <c r="E224" s="334"/>
      <c r="F224" s="334"/>
      <c r="G224" s="334"/>
      <c r="H224" s="334"/>
      <c r="I224" s="334"/>
      <c r="J224" s="334"/>
      <c r="K224" s="334"/>
      <c r="L224" s="334"/>
    </row>
    <row r="225" spans="1:12">
      <c r="A225" s="362"/>
      <c r="B225" s="334"/>
      <c r="C225" s="334"/>
      <c r="D225" s="334"/>
      <c r="E225" s="334"/>
      <c r="F225" s="334"/>
      <c r="G225" s="334"/>
      <c r="H225" s="334"/>
      <c r="I225" s="334"/>
      <c r="J225" s="334"/>
      <c r="K225" s="334"/>
      <c r="L225" s="334"/>
    </row>
    <row r="226" spans="1:12">
      <c r="A226" s="362"/>
      <c r="B226" s="334"/>
      <c r="C226" s="334"/>
      <c r="D226" s="334"/>
      <c r="E226" s="334"/>
      <c r="F226" s="334"/>
      <c r="G226" s="334"/>
      <c r="H226" s="334"/>
      <c r="I226" s="334"/>
      <c r="J226" s="334"/>
      <c r="K226" s="334"/>
      <c r="L226" s="334"/>
    </row>
    <row r="227" spans="1:12">
      <c r="A227" s="362"/>
      <c r="B227" s="334"/>
      <c r="C227" s="334"/>
      <c r="D227" s="334"/>
      <c r="E227" s="334"/>
      <c r="F227" s="334"/>
      <c r="G227" s="334"/>
      <c r="H227" s="334"/>
      <c r="I227" s="334"/>
      <c r="J227" s="334"/>
      <c r="K227" s="334"/>
      <c r="L227" s="334"/>
    </row>
    <row r="228" spans="1:12">
      <c r="A228" s="362"/>
      <c r="B228" s="334"/>
      <c r="C228" s="334"/>
      <c r="D228" s="334"/>
      <c r="E228" s="334"/>
      <c r="F228" s="334"/>
      <c r="G228" s="334"/>
      <c r="H228" s="334"/>
      <c r="I228" s="334"/>
      <c r="J228" s="334"/>
      <c r="K228" s="334"/>
      <c r="L228" s="334"/>
    </row>
    <row r="229" spans="1:12">
      <c r="A229" s="362"/>
      <c r="B229" s="334"/>
      <c r="C229" s="334"/>
      <c r="D229" s="334"/>
      <c r="E229" s="334"/>
      <c r="F229" s="334"/>
      <c r="G229" s="334"/>
      <c r="H229" s="334"/>
      <c r="I229" s="334"/>
      <c r="J229" s="334"/>
      <c r="K229" s="334"/>
      <c r="L229" s="334"/>
    </row>
    <row r="230" spans="1:12">
      <c r="A230" s="362"/>
      <c r="B230" s="334"/>
      <c r="C230" s="334"/>
      <c r="D230" s="334"/>
      <c r="E230" s="334"/>
      <c r="F230" s="334"/>
      <c r="G230" s="334"/>
      <c r="H230" s="334"/>
      <c r="I230" s="334"/>
      <c r="J230" s="334"/>
      <c r="K230" s="334"/>
      <c r="L230" s="334"/>
    </row>
    <row r="231" spans="1:12">
      <c r="A231" s="362"/>
      <c r="B231" s="334"/>
      <c r="C231" s="334"/>
      <c r="D231" s="334"/>
      <c r="E231" s="334"/>
      <c r="F231" s="334"/>
      <c r="G231" s="334"/>
      <c r="H231" s="334"/>
      <c r="I231" s="334"/>
      <c r="J231" s="334"/>
      <c r="K231" s="334"/>
      <c r="L231" s="334"/>
    </row>
    <row r="232" spans="1:12">
      <c r="A232" s="362"/>
      <c r="B232" s="334"/>
      <c r="C232" s="334"/>
      <c r="D232" s="334"/>
      <c r="E232" s="334"/>
      <c r="F232" s="334"/>
      <c r="G232" s="334"/>
      <c r="H232" s="334"/>
      <c r="I232" s="334"/>
      <c r="J232" s="334"/>
      <c r="K232" s="334"/>
      <c r="L232" s="334"/>
    </row>
    <row r="233" spans="1:12">
      <c r="A233" s="362"/>
      <c r="B233" s="334"/>
      <c r="C233" s="334"/>
      <c r="D233" s="334"/>
      <c r="E233" s="334"/>
      <c r="F233" s="334"/>
      <c r="G233" s="334"/>
      <c r="H233" s="334"/>
      <c r="I233" s="334"/>
      <c r="J233" s="334"/>
      <c r="K233" s="334"/>
      <c r="L233" s="334"/>
    </row>
    <row r="234" spans="1:12">
      <c r="A234" s="362"/>
      <c r="B234" s="334"/>
      <c r="C234" s="334"/>
      <c r="D234" s="334"/>
      <c r="E234" s="334"/>
      <c r="F234" s="334"/>
      <c r="G234" s="334"/>
      <c r="H234" s="334"/>
      <c r="I234" s="334"/>
      <c r="J234" s="334"/>
      <c r="K234" s="334"/>
      <c r="L234" s="334"/>
    </row>
    <row r="235" spans="1:12">
      <c r="A235" s="362"/>
      <c r="B235" s="334"/>
      <c r="C235" s="334"/>
      <c r="D235" s="334"/>
      <c r="E235" s="334"/>
      <c r="F235" s="334"/>
      <c r="G235" s="334"/>
      <c r="H235" s="334"/>
      <c r="I235" s="334"/>
      <c r="J235" s="334"/>
      <c r="K235" s="334"/>
      <c r="L235" s="334"/>
    </row>
    <row r="236" spans="1:12">
      <c r="A236" s="362"/>
      <c r="B236" s="334"/>
      <c r="C236" s="334"/>
      <c r="D236" s="334"/>
      <c r="E236" s="334"/>
      <c r="F236" s="334"/>
      <c r="G236" s="334"/>
      <c r="H236" s="334"/>
      <c r="I236" s="334"/>
      <c r="J236" s="334"/>
      <c r="K236" s="334"/>
      <c r="L236" s="334"/>
    </row>
    <row r="237" spans="1:12">
      <c r="A237" s="362"/>
      <c r="B237" s="334"/>
      <c r="C237" s="334"/>
      <c r="D237" s="334"/>
      <c r="E237" s="334"/>
      <c r="F237" s="334"/>
      <c r="G237" s="334"/>
      <c r="H237" s="334"/>
      <c r="I237" s="334"/>
      <c r="J237" s="334"/>
      <c r="K237" s="334"/>
      <c r="L237" s="334"/>
    </row>
    <row r="238" spans="1:12">
      <c r="A238" s="362"/>
      <c r="B238" s="334"/>
      <c r="C238" s="334"/>
      <c r="D238" s="334"/>
      <c r="E238" s="334"/>
      <c r="F238" s="334"/>
      <c r="G238" s="334"/>
      <c r="H238" s="334"/>
      <c r="I238" s="334"/>
      <c r="J238" s="334"/>
      <c r="K238" s="334"/>
      <c r="L238" s="334"/>
    </row>
    <row r="239" spans="1:12">
      <c r="A239" s="362"/>
      <c r="B239" s="334"/>
      <c r="C239" s="334"/>
      <c r="D239" s="334"/>
      <c r="E239" s="334"/>
      <c r="F239" s="334"/>
      <c r="G239" s="334"/>
      <c r="H239" s="334"/>
      <c r="I239" s="334"/>
      <c r="J239" s="334"/>
      <c r="K239" s="334"/>
      <c r="L239" s="334"/>
    </row>
    <row r="240" spans="1:12">
      <c r="A240" s="362"/>
      <c r="B240" s="334"/>
      <c r="C240" s="334"/>
      <c r="D240" s="334"/>
      <c r="E240" s="334"/>
      <c r="F240" s="334"/>
      <c r="G240" s="334"/>
      <c r="H240" s="334"/>
      <c r="I240" s="334"/>
      <c r="J240" s="334"/>
      <c r="K240" s="334"/>
      <c r="L240" s="334"/>
    </row>
    <row r="241" spans="1:12">
      <c r="A241" s="362"/>
      <c r="B241" s="334"/>
      <c r="C241" s="334"/>
      <c r="D241" s="334"/>
      <c r="E241" s="334"/>
      <c r="F241" s="334"/>
      <c r="G241" s="334"/>
      <c r="H241" s="334"/>
      <c r="I241" s="334"/>
      <c r="J241" s="334"/>
      <c r="K241" s="334"/>
      <c r="L241" s="334"/>
    </row>
    <row r="242" spans="1:12">
      <c r="A242" s="362"/>
      <c r="B242" s="334"/>
      <c r="C242" s="334"/>
      <c r="D242" s="334"/>
      <c r="E242" s="334"/>
      <c r="F242" s="334"/>
      <c r="G242" s="334"/>
      <c r="H242" s="334"/>
      <c r="I242" s="334"/>
      <c r="J242" s="334"/>
      <c r="K242" s="334"/>
      <c r="L242" s="334"/>
    </row>
    <row r="243" spans="1:12">
      <c r="A243" s="362"/>
      <c r="B243" s="334"/>
      <c r="C243" s="334"/>
      <c r="D243" s="334"/>
      <c r="E243" s="334"/>
      <c r="F243" s="334"/>
      <c r="G243" s="334"/>
      <c r="H243" s="334"/>
      <c r="I243" s="334"/>
      <c r="J243" s="334"/>
      <c r="K243" s="334"/>
      <c r="L243" s="334"/>
    </row>
    <row r="244" spans="1:12">
      <c r="A244" s="362"/>
      <c r="B244" s="334"/>
      <c r="C244" s="334"/>
      <c r="D244" s="334"/>
      <c r="E244" s="334"/>
      <c r="F244" s="334"/>
      <c r="G244" s="334"/>
      <c r="H244" s="334"/>
      <c r="I244" s="334"/>
      <c r="J244" s="334"/>
      <c r="K244" s="334"/>
      <c r="L244" s="334"/>
    </row>
    <row r="245" spans="1:12">
      <c r="A245" s="362"/>
      <c r="B245" s="334"/>
      <c r="C245" s="334"/>
      <c r="D245" s="334"/>
      <c r="E245" s="334"/>
      <c r="F245" s="334"/>
      <c r="G245" s="334"/>
      <c r="H245" s="334"/>
      <c r="I245" s="334"/>
      <c r="J245" s="334"/>
      <c r="K245" s="334"/>
      <c r="L245" s="334"/>
    </row>
    <row r="246" spans="1:12">
      <c r="A246" s="362"/>
      <c r="B246" s="334"/>
      <c r="C246" s="334"/>
      <c r="D246" s="334"/>
      <c r="E246" s="334"/>
      <c r="F246" s="334"/>
      <c r="G246" s="334"/>
      <c r="H246" s="334"/>
      <c r="I246" s="334"/>
      <c r="J246" s="334"/>
      <c r="K246" s="334"/>
      <c r="L246" s="334"/>
    </row>
    <row r="247" spans="1:12">
      <c r="A247" s="362"/>
      <c r="B247" s="334"/>
      <c r="C247" s="334"/>
      <c r="D247" s="334"/>
      <c r="E247" s="334"/>
      <c r="F247" s="334"/>
      <c r="G247" s="334"/>
      <c r="H247" s="334"/>
      <c r="I247" s="334"/>
      <c r="J247" s="334"/>
      <c r="K247" s="334"/>
      <c r="L247" s="334"/>
    </row>
    <row r="248" spans="1:12">
      <c r="A248" s="362"/>
      <c r="B248" s="334"/>
      <c r="C248" s="334"/>
      <c r="D248" s="334"/>
      <c r="E248" s="334"/>
      <c r="F248" s="334"/>
      <c r="G248" s="334"/>
      <c r="H248" s="334"/>
      <c r="I248" s="334"/>
      <c r="J248" s="334"/>
      <c r="K248" s="334"/>
      <c r="L248" s="334"/>
    </row>
    <row r="249" spans="1:12">
      <c r="A249" s="362"/>
      <c r="B249" s="334"/>
      <c r="C249" s="334"/>
      <c r="D249" s="334"/>
      <c r="E249" s="334"/>
      <c r="F249" s="334"/>
      <c r="G249" s="334"/>
      <c r="H249" s="334"/>
      <c r="I249" s="334"/>
      <c r="J249" s="334"/>
      <c r="K249" s="334"/>
      <c r="L249" s="334"/>
    </row>
    <row r="250" spans="1:12">
      <c r="A250" s="362"/>
      <c r="B250" s="334"/>
      <c r="C250" s="334"/>
      <c r="D250" s="334"/>
      <c r="E250" s="334"/>
      <c r="F250" s="334"/>
      <c r="G250" s="334"/>
      <c r="H250" s="334"/>
      <c r="I250" s="334"/>
      <c r="J250" s="334"/>
      <c r="K250" s="334"/>
      <c r="L250" s="334"/>
    </row>
    <row r="251" spans="1:12">
      <c r="A251" s="362"/>
      <c r="B251" s="334"/>
      <c r="C251" s="334"/>
      <c r="D251" s="334"/>
      <c r="E251" s="334"/>
      <c r="F251" s="334"/>
      <c r="G251" s="334"/>
      <c r="H251" s="334"/>
      <c r="I251" s="334"/>
      <c r="J251" s="334"/>
      <c r="K251" s="334"/>
      <c r="L251" s="334"/>
    </row>
    <row r="252" spans="1:12">
      <c r="A252" s="362"/>
      <c r="B252" s="334"/>
      <c r="C252" s="334"/>
      <c r="D252" s="334"/>
      <c r="E252" s="334"/>
      <c r="F252" s="334"/>
      <c r="G252" s="334"/>
      <c r="H252" s="334"/>
      <c r="I252" s="334"/>
      <c r="J252" s="334"/>
      <c r="K252" s="334"/>
      <c r="L252" s="334"/>
    </row>
    <row r="253" spans="1:12">
      <c r="A253" s="362"/>
      <c r="B253" s="334"/>
      <c r="C253" s="334"/>
      <c r="D253" s="334"/>
      <c r="E253" s="334"/>
      <c r="F253" s="334"/>
      <c r="G253" s="334"/>
      <c r="H253" s="334"/>
      <c r="I253" s="334"/>
      <c r="J253" s="334"/>
      <c r="K253" s="334"/>
      <c r="L253" s="334"/>
    </row>
    <row r="254" spans="1:12">
      <c r="A254" s="362"/>
      <c r="B254" s="334"/>
      <c r="C254" s="334"/>
      <c r="D254" s="334"/>
      <c r="E254" s="334"/>
      <c r="F254" s="334"/>
      <c r="G254" s="334"/>
      <c r="H254" s="334"/>
      <c r="I254" s="334"/>
      <c r="J254" s="334"/>
      <c r="K254" s="334"/>
      <c r="L254" s="334"/>
    </row>
    <row r="255" spans="1:12">
      <c r="A255" s="362"/>
      <c r="B255" s="334"/>
      <c r="C255" s="334"/>
      <c r="D255" s="334"/>
      <c r="E255" s="334"/>
      <c r="F255" s="334"/>
      <c r="G255" s="334"/>
      <c r="H255" s="334"/>
      <c r="I255" s="334"/>
      <c r="J255" s="334"/>
      <c r="K255" s="334"/>
      <c r="L255" s="334"/>
    </row>
    <row r="256" spans="1:12">
      <c r="A256" s="362"/>
      <c r="B256" s="334"/>
      <c r="C256" s="334"/>
      <c r="D256" s="334"/>
      <c r="E256" s="334"/>
      <c r="F256" s="334"/>
      <c r="G256" s="334"/>
      <c r="H256" s="334"/>
      <c r="I256" s="334"/>
      <c r="J256" s="334"/>
      <c r="K256" s="334"/>
      <c r="L256" s="334"/>
    </row>
    <row r="257" spans="1:12">
      <c r="A257" s="362"/>
      <c r="B257" s="334"/>
      <c r="C257" s="334"/>
      <c r="D257" s="334"/>
      <c r="E257" s="334"/>
      <c r="F257" s="334"/>
      <c r="G257" s="334"/>
      <c r="H257" s="334"/>
      <c r="I257" s="334"/>
      <c r="J257" s="334"/>
      <c r="K257" s="334"/>
      <c r="L257" s="334"/>
    </row>
    <row r="258" spans="1:12">
      <c r="A258" s="362"/>
      <c r="B258" s="334"/>
      <c r="C258" s="334"/>
      <c r="D258" s="334"/>
      <c r="E258" s="334"/>
      <c r="F258" s="334"/>
      <c r="G258" s="334"/>
      <c r="H258" s="334"/>
      <c r="I258" s="334"/>
      <c r="J258" s="334"/>
      <c r="K258" s="334"/>
      <c r="L258" s="334"/>
    </row>
    <row r="259" spans="1:12">
      <c r="A259" s="362"/>
      <c r="B259" s="334"/>
      <c r="C259" s="334"/>
      <c r="D259" s="334"/>
      <c r="E259" s="334"/>
      <c r="F259" s="334"/>
      <c r="G259" s="334"/>
      <c r="H259" s="334"/>
      <c r="I259" s="334"/>
      <c r="J259" s="334"/>
      <c r="K259" s="334"/>
      <c r="L259" s="334"/>
    </row>
    <row r="260" spans="1:12">
      <c r="A260" s="362"/>
      <c r="B260" s="334"/>
      <c r="C260" s="334"/>
      <c r="D260" s="334"/>
      <c r="E260" s="334"/>
      <c r="F260" s="334"/>
      <c r="G260" s="334"/>
      <c r="H260" s="334"/>
      <c r="I260" s="334"/>
      <c r="J260" s="334"/>
      <c r="K260" s="334"/>
      <c r="L260" s="334"/>
    </row>
    <row r="261" spans="1:12">
      <c r="A261" s="362"/>
      <c r="B261" s="334"/>
      <c r="C261" s="334"/>
      <c r="D261" s="334"/>
      <c r="E261" s="334"/>
      <c r="F261" s="334"/>
      <c r="G261" s="334"/>
      <c r="H261" s="334"/>
      <c r="I261" s="334"/>
      <c r="J261" s="334"/>
      <c r="K261" s="334"/>
      <c r="L261" s="334"/>
    </row>
    <row r="262" spans="1:12">
      <c r="A262" s="362"/>
      <c r="B262" s="334"/>
      <c r="C262" s="334"/>
      <c r="D262" s="334"/>
      <c r="E262" s="334"/>
      <c r="F262" s="334"/>
      <c r="G262" s="334"/>
      <c r="H262" s="334"/>
      <c r="I262" s="334"/>
      <c r="J262" s="334"/>
      <c r="K262" s="334"/>
      <c r="L262" s="334"/>
    </row>
    <row r="263" spans="1:12">
      <c r="A263" s="362"/>
      <c r="B263" s="334"/>
      <c r="C263" s="334"/>
      <c r="D263" s="334"/>
      <c r="E263" s="334"/>
      <c r="F263" s="334"/>
      <c r="G263" s="334"/>
      <c r="H263" s="334"/>
      <c r="I263" s="334"/>
      <c r="J263" s="334"/>
      <c r="K263" s="334"/>
      <c r="L263" s="334"/>
    </row>
    <row r="264" spans="1:12">
      <c r="A264" s="362"/>
      <c r="B264" s="334"/>
      <c r="C264" s="334"/>
      <c r="D264" s="334"/>
      <c r="E264" s="334"/>
      <c r="F264" s="334"/>
      <c r="G264" s="334"/>
      <c r="H264" s="334"/>
      <c r="I264" s="334"/>
      <c r="J264" s="334"/>
      <c r="K264" s="334"/>
      <c r="L264" s="334"/>
    </row>
    <row r="265" spans="1:12">
      <c r="A265" s="362"/>
      <c r="B265" s="334"/>
      <c r="C265" s="334"/>
      <c r="D265" s="334"/>
      <c r="E265" s="334"/>
      <c r="F265" s="334"/>
      <c r="G265" s="334"/>
      <c r="H265" s="334"/>
      <c r="I265" s="334"/>
      <c r="J265" s="334"/>
      <c r="K265" s="334"/>
      <c r="L265" s="334"/>
    </row>
    <row r="266" spans="1:12">
      <c r="A266" s="362"/>
      <c r="B266" s="334"/>
      <c r="C266" s="334"/>
      <c r="D266" s="334"/>
      <c r="E266" s="334"/>
      <c r="F266" s="334"/>
      <c r="G266" s="334"/>
      <c r="H266" s="334"/>
      <c r="I266" s="334"/>
      <c r="J266" s="334"/>
      <c r="K266" s="334"/>
      <c r="L266" s="334"/>
    </row>
    <row r="267" spans="1:12">
      <c r="A267" s="362"/>
      <c r="B267" s="334"/>
      <c r="C267" s="334"/>
      <c r="D267" s="334"/>
      <c r="E267" s="334"/>
      <c r="F267" s="334"/>
      <c r="G267" s="334"/>
      <c r="H267" s="334"/>
      <c r="I267" s="334"/>
      <c r="J267" s="334"/>
      <c r="K267" s="334"/>
      <c r="L267" s="334"/>
    </row>
    <row r="268" spans="1:12">
      <c r="A268" s="362"/>
      <c r="B268" s="334"/>
      <c r="C268" s="334"/>
      <c r="D268" s="334"/>
      <c r="E268" s="334"/>
      <c r="F268" s="334"/>
      <c r="G268" s="334"/>
      <c r="H268" s="334"/>
      <c r="I268" s="334"/>
      <c r="J268" s="334"/>
      <c r="K268" s="334"/>
      <c r="L268" s="334"/>
    </row>
    <row r="269" spans="1:12">
      <c r="A269" s="362"/>
      <c r="B269" s="334"/>
      <c r="C269" s="334"/>
      <c r="D269" s="334"/>
      <c r="E269" s="334"/>
      <c r="F269" s="334"/>
      <c r="G269" s="334"/>
      <c r="H269" s="334"/>
      <c r="I269" s="334"/>
      <c r="J269" s="334"/>
      <c r="K269" s="334"/>
      <c r="L269" s="334"/>
    </row>
    <row r="270" spans="1:12">
      <c r="A270" s="362"/>
      <c r="B270" s="334"/>
      <c r="C270" s="334"/>
      <c r="D270" s="334"/>
      <c r="E270" s="334"/>
      <c r="F270" s="334"/>
      <c r="G270" s="334"/>
      <c r="H270" s="334"/>
      <c r="I270" s="334"/>
      <c r="J270" s="334"/>
      <c r="K270" s="334"/>
      <c r="L270" s="334"/>
    </row>
    <row r="271" spans="1:12">
      <c r="A271" s="362"/>
      <c r="B271" s="334"/>
      <c r="C271" s="334"/>
      <c r="D271" s="334"/>
      <c r="E271" s="334"/>
      <c r="F271" s="334"/>
      <c r="G271" s="334"/>
      <c r="H271" s="334"/>
      <c r="I271" s="334"/>
      <c r="J271" s="334"/>
      <c r="K271" s="334"/>
      <c r="L271" s="334"/>
    </row>
    <row r="272" spans="1:12">
      <c r="A272" s="362"/>
      <c r="B272" s="334"/>
      <c r="C272" s="334"/>
      <c r="D272" s="334"/>
      <c r="E272" s="334"/>
      <c r="F272" s="334"/>
      <c r="G272" s="334"/>
      <c r="H272" s="334"/>
      <c r="I272" s="334"/>
      <c r="J272" s="334"/>
      <c r="K272" s="334"/>
      <c r="L272" s="334"/>
    </row>
    <row r="273" spans="1:12">
      <c r="A273" s="362"/>
      <c r="B273" s="334"/>
      <c r="C273" s="334"/>
      <c r="D273" s="334"/>
      <c r="E273" s="334"/>
      <c r="F273" s="334"/>
      <c r="G273" s="334"/>
      <c r="H273" s="334"/>
      <c r="I273" s="334"/>
      <c r="J273" s="334"/>
      <c r="K273" s="334"/>
      <c r="L273" s="334"/>
    </row>
    <row r="274" spans="1:12">
      <c r="A274" s="362"/>
      <c r="B274" s="334"/>
      <c r="C274" s="334"/>
      <c r="D274" s="334"/>
      <c r="E274" s="334"/>
      <c r="F274" s="334"/>
      <c r="G274" s="334"/>
      <c r="H274" s="334"/>
      <c r="I274" s="334"/>
      <c r="J274" s="334"/>
      <c r="K274" s="334"/>
      <c r="L274" s="334"/>
    </row>
    <row r="275" spans="1:12">
      <c r="A275" s="362"/>
      <c r="B275" s="334"/>
      <c r="C275" s="334"/>
      <c r="D275" s="334"/>
      <c r="E275" s="334"/>
      <c r="F275" s="334"/>
      <c r="G275" s="334"/>
      <c r="H275" s="334"/>
      <c r="I275" s="334"/>
      <c r="J275" s="334"/>
      <c r="K275" s="334"/>
      <c r="L275" s="334"/>
    </row>
    <row r="276" spans="1:12">
      <c r="A276" s="362"/>
      <c r="B276" s="334"/>
      <c r="C276" s="334"/>
      <c r="D276" s="334"/>
      <c r="E276" s="334"/>
      <c r="F276" s="334"/>
      <c r="G276" s="334"/>
      <c r="H276" s="334"/>
      <c r="I276" s="334"/>
      <c r="J276" s="334"/>
      <c r="K276" s="334"/>
      <c r="L276" s="334"/>
    </row>
    <row r="277" spans="1:12">
      <c r="A277" s="362"/>
      <c r="B277" s="334"/>
      <c r="C277" s="334"/>
      <c r="D277" s="334"/>
      <c r="E277" s="334"/>
      <c r="F277" s="334"/>
      <c r="G277" s="334"/>
      <c r="H277" s="334"/>
      <c r="I277" s="334"/>
      <c r="J277" s="334"/>
      <c r="K277" s="334"/>
      <c r="L277" s="334"/>
    </row>
    <row r="278" spans="1:12">
      <c r="A278" s="362"/>
      <c r="B278" s="334"/>
      <c r="C278" s="334"/>
      <c r="D278" s="334"/>
      <c r="E278" s="334"/>
      <c r="F278" s="334"/>
      <c r="G278" s="334"/>
      <c r="H278" s="334"/>
      <c r="I278" s="334"/>
      <c r="J278" s="334"/>
      <c r="K278" s="334"/>
      <c r="L278" s="334"/>
    </row>
    <row r="279" spans="1:12">
      <c r="A279" s="362"/>
      <c r="B279" s="334"/>
      <c r="C279" s="334"/>
      <c r="D279" s="334"/>
      <c r="E279" s="334"/>
      <c r="F279" s="334"/>
      <c r="G279" s="334"/>
      <c r="H279" s="334"/>
      <c r="I279" s="334"/>
      <c r="J279" s="334"/>
      <c r="K279" s="334"/>
      <c r="L279" s="334"/>
    </row>
    <row r="280" spans="1:12">
      <c r="A280" s="362"/>
      <c r="B280" s="334"/>
      <c r="C280" s="334"/>
      <c r="D280" s="334"/>
      <c r="E280" s="334"/>
      <c r="F280" s="334"/>
      <c r="G280" s="334"/>
      <c r="H280" s="334"/>
      <c r="I280" s="334"/>
      <c r="J280" s="334"/>
      <c r="K280" s="334"/>
      <c r="L280" s="334"/>
    </row>
    <row r="281" spans="1:12">
      <c r="A281" s="362"/>
      <c r="B281" s="334"/>
      <c r="C281" s="334"/>
      <c r="D281" s="334"/>
      <c r="E281" s="334"/>
      <c r="F281" s="334"/>
      <c r="G281" s="334"/>
      <c r="H281" s="334"/>
      <c r="I281" s="334"/>
      <c r="J281" s="334"/>
      <c r="K281" s="334"/>
      <c r="L281" s="334"/>
    </row>
    <row r="282" spans="1:12">
      <c r="A282" s="362"/>
      <c r="B282" s="334"/>
      <c r="C282" s="334"/>
      <c r="D282" s="334"/>
      <c r="E282" s="334"/>
      <c r="F282" s="334"/>
      <c r="G282" s="334"/>
      <c r="H282" s="334"/>
      <c r="I282" s="334"/>
      <c r="J282" s="334"/>
      <c r="K282" s="334"/>
      <c r="L282" s="334"/>
    </row>
    <row r="283" spans="1:12">
      <c r="A283" s="362"/>
      <c r="B283" s="334"/>
      <c r="C283" s="334"/>
      <c r="D283" s="334"/>
      <c r="E283" s="334"/>
      <c r="F283" s="334"/>
      <c r="G283" s="334"/>
      <c r="H283" s="334"/>
      <c r="I283" s="334"/>
      <c r="J283" s="334"/>
      <c r="K283" s="334"/>
      <c r="L283" s="334"/>
    </row>
    <row r="284" spans="1:12">
      <c r="A284" s="362"/>
      <c r="B284" s="334"/>
      <c r="C284" s="334"/>
      <c r="D284" s="334"/>
      <c r="E284" s="334"/>
      <c r="F284" s="334"/>
      <c r="G284" s="334"/>
      <c r="H284" s="334"/>
      <c r="I284" s="334"/>
      <c r="J284" s="334"/>
      <c r="K284" s="334"/>
      <c r="L284" s="334"/>
    </row>
    <row r="285" spans="1:12">
      <c r="A285" s="362"/>
      <c r="B285" s="334"/>
      <c r="C285" s="334"/>
      <c r="D285" s="334"/>
      <c r="E285" s="334"/>
      <c r="F285" s="334"/>
      <c r="G285" s="334"/>
      <c r="H285" s="334"/>
      <c r="I285" s="334"/>
      <c r="J285" s="334"/>
      <c r="K285" s="334"/>
      <c r="L285" s="334"/>
    </row>
    <row r="286" spans="1:12">
      <c r="A286" s="362"/>
      <c r="B286" s="334"/>
      <c r="C286" s="334"/>
      <c r="D286" s="334"/>
      <c r="E286" s="334"/>
      <c r="F286" s="334"/>
      <c r="G286" s="334"/>
      <c r="H286" s="334"/>
      <c r="I286" s="334"/>
      <c r="J286" s="334"/>
      <c r="K286" s="334"/>
      <c r="L286" s="334"/>
    </row>
    <row r="287" spans="1:12">
      <c r="A287" s="362"/>
      <c r="B287" s="334"/>
      <c r="C287" s="334"/>
      <c r="D287" s="334"/>
      <c r="E287" s="334"/>
      <c r="F287" s="334"/>
      <c r="G287" s="334"/>
      <c r="H287" s="334"/>
      <c r="I287" s="334"/>
      <c r="J287" s="334"/>
      <c r="K287" s="334"/>
      <c r="L287" s="334"/>
    </row>
    <row r="288" spans="1:12">
      <c r="A288" s="362"/>
      <c r="B288" s="334"/>
      <c r="C288" s="334"/>
      <c r="D288" s="334"/>
      <c r="E288" s="334"/>
      <c r="F288" s="334"/>
      <c r="G288" s="334"/>
      <c r="H288" s="334"/>
      <c r="I288" s="334"/>
      <c r="J288" s="334"/>
      <c r="K288" s="334"/>
      <c r="L288" s="334"/>
    </row>
    <row r="289" spans="1:12">
      <c r="A289" s="362"/>
      <c r="B289" s="334"/>
      <c r="C289" s="334"/>
      <c r="D289" s="334"/>
      <c r="E289" s="334"/>
      <c r="F289" s="334"/>
      <c r="G289" s="334"/>
      <c r="H289" s="334"/>
      <c r="I289" s="334"/>
      <c r="J289" s="334"/>
      <c r="K289" s="334"/>
      <c r="L289" s="334"/>
    </row>
    <row r="290" spans="1:12">
      <c r="A290" s="362"/>
      <c r="B290" s="334"/>
      <c r="C290" s="334"/>
      <c r="D290" s="334"/>
      <c r="E290" s="334"/>
      <c r="F290" s="334"/>
      <c r="G290" s="334"/>
      <c r="H290" s="334"/>
      <c r="I290" s="334"/>
      <c r="J290" s="334"/>
      <c r="K290" s="334"/>
      <c r="L290" s="334"/>
    </row>
    <row r="291" spans="1:12">
      <c r="A291" s="362"/>
      <c r="B291" s="334"/>
      <c r="C291" s="334"/>
      <c r="D291" s="334"/>
      <c r="E291" s="334"/>
      <c r="F291" s="334"/>
      <c r="G291" s="334"/>
      <c r="H291" s="334"/>
      <c r="I291" s="334"/>
      <c r="J291" s="334"/>
      <c r="K291" s="334"/>
      <c r="L291" s="334"/>
    </row>
    <row r="292" spans="1:12">
      <c r="A292" s="362"/>
      <c r="B292" s="334"/>
      <c r="C292" s="334"/>
      <c r="D292" s="334"/>
      <c r="E292" s="334"/>
      <c r="F292" s="334"/>
      <c r="G292" s="334"/>
      <c r="H292" s="334"/>
      <c r="I292" s="334"/>
      <c r="J292" s="334"/>
      <c r="K292" s="334"/>
      <c r="L292" s="334"/>
    </row>
    <row r="293" spans="1:12">
      <c r="A293" s="362"/>
      <c r="B293" s="334"/>
      <c r="C293" s="334"/>
      <c r="D293" s="334"/>
      <c r="E293" s="334"/>
      <c r="F293" s="334"/>
      <c r="G293" s="334"/>
      <c r="H293" s="334"/>
      <c r="I293" s="334"/>
      <c r="J293" s="334"/>
      <c r="K293" s="334"/>
      <c r="L293" s="334"/>
    </row>
    <row r="294" spans="1:12">
      <c r="A294" s="362"/>
      <c r="B294" s="334"/>
      <c r="C294" s="334"/>
      <c r="D294" s="334"/>
      <c r="E294" s="334"/>
      <c r="F294" s="334"/>
      <c r="G294" s="334"/>
      <c r="H294" s="334"/>
      <c r="I294" s="334"/>
      <c r="J294" s="334"/>
      <c r="K294" s="334"/>
      <c r="L294" s="334"/>
    </row>
    <row r="295" spans="1:12">
      <c r="A295" s="362"/>
      <c r="B295" s="334"/>
      <c r="C295" s="334"/>
      <c r="D295" s="334"/>
      <c r="E295" s="334"/>
      <c r="F295" s="334"/>
      <c r="G295" s="334"/>
      <c r="H295" s="334"/>
      <c r="I295" s="334"/>
      <c r="J295" s="334"/>
      <c r="K295" s="334"/>
      <c r="L295" s="334"/>
    </row>
    <row r="296" spans="1:12">
      <c r="A296" s="362"/>
      <c r="B296" s="334"/>
      <c r="C296" s="334"/>
      <c r="D296" s="334"/>
      <c r="E296" s="334"/>
      <c r="F296" s="334"/>
      <c r="G296" s="334"/>
      <c r="H296" s="334"/>
      <c r="I296" s="334"/>
      <c r="J296" s="334"/>
      <c r="K296" s="334"/>
      <c r="L296" s="334"/>
    </row>
    <row r="297" spans="1:12">
      <c r="A297" s="362"/>
      <c r="B297" s="334"/>
      <c r="C297" s="334"/>
      <c r="D297" s="334"/>
      <c r="E297" s="334"/>
      <c r="F297" s="334"/>
      <c r="G297" s="334"/>
      <c r="H297" s="334"/>
      <c r="I297" s="334"/>
      <c r="J297" s="334"/>
      <c r="K297" s="334"/>
      <c r="L297" s="334"/>
    </row>
    <row r="298" spans="1:12">
      <c r="A298" s="362"/>
      <c r="B298" s="334"/>
      <c r="C298" s="334"/>
      <c r="D298" s="334"/>
      <c r="E298" s="334"/>
      <c r="F298" s="334"/>
      <c r="G298" s="334"/>
      <c r="H298" s="334"/>
      <c r="I298" s="334"/>
      <c r="J298" s="334"/>
      <c r="K298" s="334"/>
      <c r="L298" s="334"/>
    </row>
    <row r="299" spans="1:12">
      <c r="A299" s="362"/>
      <c r="B299" s="334"/>
      <c r="C299" s="334"/>
      <c r="D299" s="334"/>
      <c r="E299" s="334"/>
      <c r="F299" s="334"/>
      <c r="G299" s="334"/>
      <c r="H299" s="334"/>
      <c r="I299" s="334"/>
      <c r="J299" s="334"/>
      <c r="K299" s="334"/>
      <c r="L299" s="334"/>
    </row>
    <row r="300" spans="1:12">
      <c r="A300" s="362"/>
      <c r="B300" s="334"/>
      <c r="C300" s="334"/>
      <c r="D300" s="334"/>
      <c r="E300" s="334"/>
      <c r="F300" s="334"/>
      <c r="G300" s="334"/>
      <c r="H300" s="334"/>
      <c r="I300" s="334"/>
      <c r="J300" s="334"/>
      <c r="K300" s="334"/>
      <c r="L300" s="334"/>
    </row>
    <row r="301" spans="1:12">
      <c r="A301" s="362"/>
      <c r="B301" s="334"/>
      <c r="C301" s="334"/>
      <c r="D301" s="334"/>
      <c r="E301" s="334"/>
      <c r="F301" s="334"/>
      <c r="G301" s="334"/>
      <c r="H301" s="334"/>
      <c r="I301" s="334"/>
      <c r="J301" s="334"/>
      <c r="K301" s="334"/>
      <c r="L301" s="334"/>
    </row>
    <row r="302" spans="1:12">
      <c r="A302" s="362"/>
      <c r="B302" s="334"/>
      <c r="C302" s="334"/>
      <c r="D302" s="334"/>
      <c r="E302" s="334"/>
      <c r="F302" s="334"/>
      <c r="G302" s="334"/>
      <c r="H302" s="334"/>
      <c r="I302" s="334"/>
      <c r="J302" s="334"/>
      <c r="K302" s="334"/>
      <c r="L302" s="334"/>
    </row>
    <row r="303" spans="1:12">
      <c r="A303" s="362"/>
      <c r="B303" s="334"/>
      <c r="C303" s="334"/>
      <c r="D303" s="334"/>
      <c r="E303" s="334"/>
      <c r="F303" s="334"/>
      <c r="G303" s="334"/>
      <c r="H303" s="334"/>
      <c r="I303" s="334"/>
      <c r="J303" s="334"/>
      <c r="K303" s="334"/>
      <c r="L303" s="334"/>
    </row>
    <row r="304" spans="1:12">
      <c r="A304" s="362"/>
      <c r="B304" s="334"/>
      <c r="C304" s="334"/>
      <c r="D304" s="334"/>
      <c r="E304" s="334"/>
      <c r="F304" s="334"/>
      <c r="G304" s="334"/>
      <c r="H304" s="334"/>
      <c r="I304" s="334"/>
      <c r="J304" s="334"/>
      <c r="K304" s="334"/>
      <c r="L304" s="334"/>
    </row>
    <row r="305" spans="1:12">
      <c r="A305" s="362"/>
      <c r="B305" s="334"/>
      <c r="C305" s="334"/>
      <c r="D305" s="334"/>
      <c r="E305" s="334"/>
      <c r="F305" s="334"/>
      <c r="G305" s="334"/>
      <c r="H305" s="334"/>
      <c r="I305" s="334"/>
      <c r="J305" s="334"/>
      <c r="K305" s="334"/>
      <c r="L305" s="334"/>
    </row>
    <row r="306" spans="1:12">
      <c r="A306" s="362"/>
      <c r="B306" s="334"/>
      <c r="C306" s="334"/>
      <c r="D306" s="334"/>
      <c r="E306" s="334"/>
      <c r="F306" s="334"/>
      <c r="G306" s="334"/>
      <c r="H306" s="334"/>
      <c r="I306" s="334"/>
      <c r="J306" s="334"/>
      <c r="K306" s="334"/>
      <c r="L306" s="334"/>
    </row>
    <row r="307" spans="1:12">
      <c r="A307" s="362"/>
      <c r="B307" s="334"/>
      <c r="C307" s="334"/>
      <c r="D307" s="334"/>
      <c r="E307" s="334"/>
      <c r="F307" s="334"/>
      <c r="G307" s="334"/>
      <c r="H307" s="334"/>
      <c r="I307" s="334"/>
      <c r="J307" s="334"/>
      <c r="K307" s="334"/>
      <c r="L307" s="334"/>
    </row>
    <row r="308" spans="1:12">
      <c r="A308" s="362"/>
      <c r="B308" s="334"/>
      <c r="C308" s="334"/>
      <c r="D308" s="334"/>
      <c r="E308" s="334"/>
      <c r="F308" s="334"/>
      <c r="G308" s="334"/>
      <c r="H308" s="334"/>
      <c r="I308" s="334"/>
      <c r="J308" s="334"/>
      <c r="K308" s="334"/>
      <c r="L308" s="334"/>
    </row>
    <row r="309" spans="1:12">
      <c r="A309" s="362"/>
      <c r="B309" s="334"/>
      <c r="C309" s="334"/>
      <c r="D309" s="334"/>
      <c r="E309" s="334"/>
      <c r="F309" s="334"/>
      <c r="G309" s="334"/>
      <c r="H309" s="334"/>
      <c r="I309" s="334"/>
      <c r="J309" s="334"/>
      <c r="K309" s="334"/>
      <c r="L309" s="334"/>
    </row>
    <row r="310" spans="1:12">
      <c r="A310" s="362"/>
      <c r="B310" s="334"/>
      <c r="C310" s="334"/>
      <c r="D310" s="334"/>
      <c r="E310" s="334"/>
      <c r="F310" s="334"/>
      <c r="G310" s="334"/>
      <c r="H310" s="334"/>
      <c r="I310" s="334"/>
      <c r="J310" s="334"/>
      <c r="K310" s="334"/>
      <c r="L310" s="334"/>
    </row>
    <row r="311" spans="1:12">
      <c r="A311" s="362"/>
      <c r="B311" s="334"/>
      <c r="C311" s="334"/>
      <c r="D311" s="334"/>
      <c r="E311" s="334"/>
      <c r="F311" s="334"/>
      <c r="G311" s="334"/>
      <c r="H311" s="334"/>
      <c r="I311" s="334"/>
      <c r="J311" s="334"/>
      <c r="K311" s="334"/>
      <c r="L311" s="334"/>
    </row>
    <row r="312" spans="1:12">
      <c r="A312" s="362"/>
      <c r="B312" s="334"/>
      <c r="C312" s="334"/>
      <c r="D312" s="334"/>
      <c r="E312" s="334"/>
      <c r="F312" s="334"/>
      <c r="G312" s="334"/>
      <c r="H312" s="334"/>
      <c r="I312" s="334"/>
      <c r="J312" s="334"/>
      <c r="K312" s="334"/>
      <c r="L312" s="334"/>
    </row>
    <row r="313" spans="1:12">
      <c r="A313" s="362"/>
      <c r="B313" s="334"/>
      <c r="C313" s="334"/>
      <c r="D313" s="334"/>
      <c r="E313" s="334"/>
      <c r="F313" s="334"/>
      <c r="G313" s="334"/>
      <c r="H313" s="334"/>
      <c r="I313" s="334"/>
      <c r="J313" s="334"/>
      <c r="K313" s="334"/>
      <c r="L313" s="334"/>
    </row>
    <row r="314" spans="1:12">
      <c r="A314" s="362"/>
      <c r="B314" s="334"/>
      <c r="C314" s="334"/>
      <c r="D314" s="334"/>
      <c r="E314" s="334"/>
      <c r="F314" s="334"/>
      <c r="G314" s="334"/>
      <c r="H314" s="334"/>
      <c r="I314" s="334"/>
      <c r="J314" s="334"/>
      <c r="K314" s="334"/>
      <c r="L314" s="334"/>
    </row>
    <row r="315" spans="1:12">
      <c r="A315" s="362"/>
      <c r="B315" s="334"/>
      <c r="C315" s="334"/>
      <c r="D315" s="334"/>
      <c r="E315" s="334"/>
      <c r="F315" s="334"/>
      <c r="G315" s="334"/>
      <c r="H315" s="334"/>
      <c r="I315" s="334"/>
      <c r="J315" s="334"/>
      <c r="K315" s="334"/>
      <c r="L315" s="334"/>
    </row>
    <row r="316" spans="1:12">
      <c r="A316" s="362"/>
      <c r="B316" s="334"/>
      <c r="C316" s="334"/>
      <c r="D316" s="334"/>
      <c r="E316" s="334"/>
      <c r="F316" s="334"/>
      <c r="G316" s="334"/>
      <c r="H316" s="334"/>
      <c r="I316" s="334"/>
      <c r="J316" s="334"/>
      <c r="K316" s="334"/>
      <c r="L316" s="334"/>
    </row>
    <row r="317" spans="1:12">
      <c r="A317" s="362"/>
      <c r="B317" s="334"/>
      <c r="C317" s="334"/>
      <c r="D317" s="334"/>
      <c r="E317" s="334"/>
      <c r="F317" s="334"/>
      <c r="G317" s="334"/>
      <c r="H317" s="334"/>
      <c r="I317" s="334"/>
      <c r="J317" s="334"/>
      <c r="K317" s="334"/>
      <c r="L317" s="334"/>
    </row>
    <row r="318" spans="1:12">
      <c r="A318" s="362"/>
      <c r="B318" s="334"/>
      <c r="C318" s="334"/>
      <c r="D318" s="334"/>
      <c r="E318" s="334"/>
      <c r="F318" s="334"/>
      <c r="G318" s="334"/>
      <c r="H318" s="334"/>
      <c r="I318" s="334"/>
      <c r="J318" s="334"/>
      <c r="K318" s="334"/>
      <c r="L318" s="334"/>
    </row>
    <row r="319" spans="1:12">
      <c r="A319" s="362"/>
      <c r="B319" s="334"/>
      <c r="C319" s="334"/>
      <c r="D319" s="334"/>
      <c r="E319" s="334"/>
      <c r="F319" s="334"/>
      <c r="G319" s="334"/>
      <c r="H319" s="334"/>
      <c r="I319" s="334"/>
      <c r="J319" s="334"/>
      <c r="K319" s="334"/>
      <c r="L319" s="334"/>
    </row>
    <row r="320" spans="1:12">
      <c r="A320" s="362"/>
      <c r="B320" s="334"/>
      <c r="C320" s="334"/>
      <c r="D320" s="334"/>
      <c r="E320" s="334"/>
      <c r="F320" s="334"/>
      <c r="G320" s="334"/>
      <c r="H320" s="334"/>
      <c r="I320" s="334"/>
      <c r="J320" s="334"/>
      <c r="K320" s="334"/>
      <c r="L320" s="334"/>
    </row>
    <row r="321" spans="1:12">
      <c r="A321" s="362"/>
      <c r="B321" s="334"/>
      <c r="C321" s="334"/>
      <c r="D321" s="334"/>
      <c r="E321" s="334"/>
      <c r="F321" s="334"/>
      <c r="G321" s="334"/>
      <c r="H321" s="334"/>
      <c r="I321" s="334"/>
      <c r="J321" s="334"/>
      <c r="K321" s="334"/>
      <c r="L321" s="334"/>
    </row>
    <row r="322" spans="1:12">
      <c r="A322" s="362"/>
      <c r="B322" s="334"/>
      <c r="C322" s="334"/>
      <c r="D322" s="334"/>
      <c r="E322" s="334"/>
      <c r="F322" s="334"/>
      <c r="G322" s="334"/>
      <c r="H322" s="334"/>
      <c r="I322" s="334"/>
      <c r="J322" s="334"/>
      <c r="K322" s="334"/>
      <c r="L322" s="334"/>
    </row>
    <row r="323" spans="1:12">
      <c r="A323" s="362"/>
      <c r="B323" s="334"/>
      <c r="C323" s="334"/>
      <c r="D323" s="334"/>
      <c r="E323" s="334"/>
      <c r="F323" s="334"/>
      <c r="G323" s="334"/>
      <c r="H323" s="334"/>
      <c r="I323" s="334"/>
      <c r="J323" s="334"/>
      <c r="K323" s="334"/>
      <c r="L323" s="334"/>
    </row>
    <row r="324" spans="1:12">
      <c r="A324" s="362"/>
      <c r="B324" s="334"/>
      <c r="C324" s="334"/>
      <c r="D324" s="334"/>
      <c r="E324" s="334"/>
      <c r="F324" s="334"/>
      <c r="G324" s="334"/>
      <c r="H324" s="334"/>
      <c r="I324" s="334"/>
      <c r="J324" s="334"/>
      <c r="K324" s="334"/>
      <c r="L324" s="334"/>
    </row>
    <row r="325" spans="1:12">
      <c r="A325" s="362"/>
      <c r="B325" s="334"/>
      <c r="C325" s="334"/>
      <c r="D325" s="334"/>
      <c r="E325" s="334"/>
      <c r="F325" s="334"/>
      <c r="G325" s="334"/>
      <c r="H325" s="334"/>
      <c r="I325" s="334"/>
      <c r="J325" s="334"/>
      <c r="K325" s="334"/>
      <c r="L325" s="334"/>
    </row>
    <row r="326" spans="1:12">
      <c r="A326" s="362"/>
      <c r="B326" s="334"/>
      <c r="C326" s="334"/>
      <c r="D326" s="334"/>
      <c r="E326" s="334"/>
      <c r="F326" s="334"/>
      <c r="G326" s="334"/>
      <c r="H326" s="334"/>
      <c r="I326" s="334"/>
      <c r="J326" s="334"/>
      <c r="K326" s="334"/>
      <c r="L326" s="334"/>
    </row>
    <row r="327" spans="1:12">
      <c r="A327" s="362"/>
      <c r="B327" s="334"/>
      <c r="C327" s="334"/>
      <c r="D327" s="334"/>
      <c r="E327" s="334"/>
      <c r="F327" s="334"/>
      <c r="G327" s="334"/>
      <c r="H327" s="334"/>
      <c r="I327" s="334"/>
      <c r="J327" s="334"/>
      <c r="K327" s="334"/>
      <c r="L327" s="334"/>
    </row>
    <row r="328" spans="1:12">
      <c r="A328" s="362"/>
      <c r="B328" s="334"/>
      <c r="C328" s="334"/>
      <c r="D328" s="334"/>
      <c r="E328" s="334"/>
      <c r="F328" s="334"/>
      <c r="G328" s="334"/>
      <c r="H328" s="334"/>
      <c r="I328" s="334"/>
      <c r="J328" s="334"/>
      <c r="K328" s="334"/>
      <c r="L328" s="334"/>
    </row>
    <row r="329" spans="1:12">
      <c r="A329" s="362"/>
      <c r="B329" s="334"/>
      <c r="C329" s="334"/>
      <c r="D329" s="334"/>
      <c r="E329" s="334"/>
      <c r="F329" s="334"/>
      <c r="G329" s="334"/>
      <c r="H329" s="334"/>
      <c r="I329" s="334"/>
      <c r="J329" s="334"/>
      <c r="K329" s="334"/>
      <c r="L329" s="334"/>
    </row>
    <row r="330" spans="1:12">
      <c r="A330" s="362"/>
      <c r="B330" s="334"/>
      <c r="C330" s="334"/>
      <c r="D330" s="334"/>
      <c r="E330" s="334"/>
      <c r="F330" s="334"/>
      <c r="G330" s="334"/>
      <c r="H330" s="334"/>
      <c r="I330" s="334"/>
      <c r="J330" s="334"/>
      <c r="K330" s="334"/>
      <c r="L330" s="334"/>
    </row>
    <row r="331" spans="1:12">
      <c r="A331" s="362"/>
      <c r="B331" s="334"/>
      <c r="C331" s="334"/>
      <c r="D331" s="334"/>
      <c r="E331" s="334"/>
      <c r="F331" s="334"/>
      <c r="G331" s="334"/>
      <c r="H331" s="334"/>
      <c r="I331" s="334"/>
      <c r="J331" s="334"/>
      <c r="K331" s="334"/>
      <c r="L331" s="334"/>
    </row>
    <row r="332" spans="1:12">
      <c r="A332" s="362"/>
      <c r="B332" s="334"/>
      <c r="C332" s="334"/>
      <c r="D332" s="334"/>
      <c r="E332" s="334"/>
      <c r="F332" s="334"/>
      <c r="G332" s="334"/>
      <c r="H332" s="334"/>
      <c r="I332" s="334"/>
      <c r="J332" s="334"/>
      <c r="K332" s="334"/>
      <c r="L332" s="334"/>
    </row>
    <row r="333" spans="1:12">
      <c r="A333" s="362"/>
      <c r="B333" s="334"/>
      <c r="C333" s="334"/>
      <c r="D333" s="334"/>
      <c r="E333" s="334"/>
      <c r="F333" s="334"/>
      <c r="G333" s="334"/>
      <c r="H333" s="334"/>
      <c r="I333" s="334"/>
      <c r="J333" s="334"/>
      <c r="K333" s="334"/>
      <c r="L333" s="334"/>
    </row>
    <row r="334" spans="1:12">
      <c r="A334" s="362"/>
      <c r="B334" s="334"/>
      <c r="C334" s="334"/>
      <c r="D334" s="334"/>
      <c r="E334" s="334"/>
      <c r="F334" s="334"/>
      <c r="G334" s="334"/>
      <c r="H334" s="334"/>
      <c r="I334" s="334"/>
      <c r="J334" s="334"/>
      <c r="K334" s="334"/>
      <c r="L334" s="334"/>
    </row>
    <row r="335" spans="1:12">
      <c r="A335" s="362"/>
      <c r="B335" s="334"/>
      <c r="C335" s="334"/>
      <c r="D335" s="334"/>
      <c r="E335" s="334"/>
      <c r="F335" s="334"/>
      <c r="G335" s="334"/>
      <c r="H335" s="334"/>
      <c r="I335" s="334"/>
      <c r="J335" s="334"/>
      <c r="K335" s="334"/>
      <c r="L335" s="334"/>
    </row>
    <row r="336" spans="1:12">
      <c r="A336" s="362"/>
      <c r="B336" s="334"/>
      <c r="C336" s="334"/>
      <c r="D336" s="334"/>
      <c r="E336" s="334"/>
      <c r="F336" s="334"/>
      <c r="G336" s="334"/>
      <c r="H336" s="334"/>
      <c r="I336" s="334"/>
      <c r="J336" s="334"/>
      <c r="K336" s="334"/>
      <c r="L336" s="334"/>
    </row>
    <row r="337" spans="1:12">
      <c r="A337" s="362"/>
      <c r="B337" s="334"/>
      <c r="C337" s="334"/>
      <c r="D337" s="334"/>
      <c r="E337" s="334"/>
      <c r="F337" s="334"/>
      <c r="G337" s="334"/>
      <c r="H337" s="334"/>
      <c r="I337" s="334"/>
      <c r="J337" s="334"/>
      <c r="K337" s="334"/>
      <c r="L337" s="334"/>
    </row>
    <row r="338" spans="1:12">
      <c r="A338" s="362"/>
      <c r="B338" s="334"/>
      <c r="C338" s="334"/>
      <c r="D338" s="334"/>
      <c r="E338" s="334"/>
      <c r="F338" s="334"/>
      <c r="G338" s="334"/>
      <c r="H338" s="334"/>
      <c r="I338" s="334"/>
      <c r="J338" s="334"/>
      <c r="K338" s="334"/>
      <c r="L338" s="334"/>
    </row>
    <row r="339" spans="1:12">
      <c r="A339" s="362"/>
      <c r="B339" s="334"/>
      <c r="C339" s="334"/>
      <c r="D339" s="334"/>
      <c r="E339" s="334"/>
      <c r="F339" s="334"/>
      <c r="G339" s="334"/>
      <c r="H339" s="334"/>
      <c r="I339" s="334"/>
      <c r="J339" s="334"/>
      <c r="K339" s="334"/>
      <c r="L339" s="334"/>
    </row>
    <row r="340" spans="1:12">
      <c r="A340" s="362"/>
      <c r="B340" s="334"/>
      <c r="C340" s="334"/>
      <c r="D340" s="334"/>
      <c r="E340" s="334"/>
      <c r="F340" s="334"/>
      <c r="G340" s="334"/>
      <c r="H340" s="334"/>
      <c r="I340" s="334"/>
      <c r="J340" s="334"/>
      <c r="K340" s="334"/>
      <c r="L340" s="334"/>
    </row>
    <row r="341" spans="1:12">
      <c r="A341" s="362"/>
      <c r="B341" s="334"/>
      <c r="C341" s="334"/>
      <c r="D341" s="334"/>
      <c r="E341" s="334"/>
      <c r="F341" s="334"/>
      <c r="G341" s="334"/>
      <c r="H341" s="334"/>
      <c r="I341" s="334"/>
      <c r="J341" s="334"/>
      <c r="K341" s="334"/>
      <c r="L341" s="334"/>
    </row>
    <row r="342" spans="1:12">
      <c r="A342" s="362"/>
      <c r="B342" s="334"/>
      <c r="C342" s="334"/>
      <c r="D342" s="334"/>
      <c r="E342" s="334"/>
      <c r="F342" s="334"/>
      <c r="G342" s="334"/>
      <c r="H342" s="334"/>
      <c r="I342" s="334"/>
      <c r="J342" s="334"/>
      <c r="K342" s="334"/>
      <c r="L342" s="334"/>
    </row>
    <row r="343" spans="1:12">
      <c r="A343" s="362"/>
      <c r="B343" s="334"/>
      <c r="C343" s="334"/>
      <c r="D343" s="334"/>
      <c r="E343" s="334"/>
      <c r="F343" s="334"/>
      <c r="G343" s="334"/>
      <c r="H343" s="334"/>
      <c r="I343" s="334"/>
      <c r="J343" s="334"/>
      <c r="K343" s="334"/>
      <c r="L343" s="334"/>
    </row>
    <row r="344" spans="1:12">
      <c r="A344" s="362"/>
      <c r="B344" s="334"/>
      <c r="C344" s="334"/>
      <c r="D344" s="334"/>
      <c r="E344" s="334"/>
      <c r="F344" s="334"/>
      <c r="G344" s="334"/>
      <c r="H344" s="334"/>
      <c r="I344" s="334"/>
      <c r="J344" s="334"/>
      <c r="K344" s="334"/>
      <c r="L344" s="334"/>
    </row>
    <row r="345" spans="1:12">
      <c r="A345" s="362"/>
      <c r="B345" s="334"/>
      <c r="C345" s="334"/>
      <c r="D345" s="334"/>
      <c r="E345" s="334"/>
      <c r="F345" s="334"/>
      <c r="G345" s="334"/>
      <c r="H345" s="334"/>
      <c r="I345" s="334"/>
      <c r="J345" s="334"/>
      <c r="K345" s="334"/>
      <c r="L345" s="334"/>
    </row>
    <row r="346" spans="1:12">
      <c r="A346" s="362"/>
      <c r="B346" s="334"/>
      <c r="C346" s="334"/>
      <c r="D346" s="334"/>
      <c r="E346" s="334"/>
      <c r="F346" s="334"/>
      <c r="G346" s="334"/>
      <c r="H346" s="334"/>
      <c r="I346" s="334"/>
      <c r="J346" s="334"/>
      <c r="K346" s="334"/>
      <c r="L346" s="334"/>
    </row>
    <row r="347" spans="1:12">
      <c r="A347" s="362"/>
      <c r="B347" s="334"/>
      <c r="C347" s="334"/>
      <c r="D347" s="334"/>
      <c r="E347" s="334"/>
      <c r="F347" s="334"/>
      <c r="G347" s="334"/>
      <c r="H347" s="334"/>
      <c r="I347" s="334"/>
      <c r="J347" s="334"/>
      <c r="K347" s="334"/>
      <c r="L347" s="334"/>
    </row>
    <row r="348" spans="1:12">
      <c r="A348" s="362"/>
      <c r="B348" s="334"/>
      <c r="C348" s="334"/>
      <c r="D348" s="334"/>
      <c r="E348" s="334"/>
      <c r="F348" s="334"/>
      <c r="G348" s="334"/>
      <c r="H348" s="334"/>
      <c r="I348" s="334"/>
      <c r="J348" s="334"/>
      <c r="K348" s="334"/>
      <c r="L348" s="334"/>
    </row>
    <row r="349" spans="1:12">
      <c r="A349" s="362"/>
      <c r="B349" s="334"/>
      <c r="C349" s="334"/>
      <c r="D349" s="334"/>
      <c r="E349" s="334"/>
      <c r="F349" s="334"/>
      <c r="G349" s="334"/>
      <c r="H349" s="334"/>
      <c r="I349" s="334"/>
      <c r="J349" s="334"/>
      <c r="K349" s="334"/>
      <c r="L349" s="334"/>
    </row>
    <row r="350" spans="1:12">
      <c r="A350" s="362"/>
      <c r="B350" s="334"/>
      <c r="C350" s="334"/>
      <c r="D350" s="334"/>
      <c r="E350" s="334"/>
      <c r="F350" s="334"/>
      <c r="G350" s="334"/>
      <c r="H350" s="334"/>
      <c r="I350" s="334"/>
      <c r="J350" s="334"/>
      <c r="K350" s="334"/>
      <c r="L350" s="334"/>
    </row>
    <row r="351" spans="1:12">
      <c r="A351" s="362"/>
      <c r="B351" s="334"/>
      <c r="C351" s="334"/>
      <c r="D351" s="334"/>
      <c r="E351" s="334"/>
      <c r="F351" s="334"/>
      <c r="G351" s="334"/>
      <c r="H351" s="334"/>
      <c r="I351" s="334"/>
      <c r="J351" s="334"/>
      <c r="K351" s="334"/>
      <c r="L351" s="334"/>
    </row>
    <row r="352" spans="1:12">
      <c r="A352" s="362"/>
      <c r="B352" s="334"/>
      <c r="C352" s="334"/>
      <c r="D352" s="334"/>
      <c r="E352" s="334"/>
      <c r="F352" s="334"/>
      <c r="G352" s="334"/>
      <c r="H352" s="334"/>
      <c r="I352" s="334"/>
      <c r="J352" s="334"/>
      <c r="K352" s="334"/>
      <c r="L352" s="334"/>
    </row>
    <row r="353" spans="1:12">
      <c r="A353" s="362"/>
      <c r="B353" s="334"/>
      <c r="C353" s="334"/>
      <c r="D353" s="334"/>
      <c r="E353" s="334"/>
      <c r="F353" s="334"/>
      <c r="G353" s="334"/>
      <c r="H353" s="334"/>
      <c r="I353" s="334"/>
      <c r="J353" s="334"/>
      <c r="K353" s="334"/>
      <c r="L353" s="334"/>
    </row>
    <row r="354" spans="1:12">
      <c r="A354" s="362"/>
      <c r="B354" s="334"/>
      <c r="C354" s="334"/>
      <c r="D354" s="334"/>
      <c r="E354" s="334"/>
      <c r="F354" s="334"/>
      <c r="G354" s="334"/>
      <c r="H354" s="334"/>
      <c r="I354" s="334"/>
      <c r="J354" s="334"/>
      <c r="K354" s="334"/>
      <c r="L354" s="334"/>
    </row>
    <row r="355" spans="1:12">
      <c r="A355" s="362"/>
      <c r="B355" s="334"/>
      <c r="C355" s="334"/>
      <c r="D355" s="334"/>
      <c r="E355" s="334"/>
      <c r="F355" s="334"/>
      <c r="G355" s="334"/>
      <c r="H355" s="334"/>
      <c r="I355" s="334"/>
      <c r="J355" s="334"/>
      <c r="K355" s="334"/>
      <c r="L355" s="334"/>
    </row>
    <row r="356" spans="1:12">
      <c r="A356" s="362"/>
      <c r="B356" s="334"/>
      <c r="C356" s="334"/>
      <c r="D356" s="334"/>
      <c r="E356" s="334"/>
      <c r="F356" s="334"/>
      <c r="G356" s="334"/>
      <c r="H356" s="334"/>
      <c r="I356" s="334"/>
      <c r="J356" s="334"/>
      <c r="K356" s="334"/>
      <c r="L356" s="334"/>
    </row>
    <row r="357" spans="1:12">
      <c r="A357" s="362"/>
      <c r="B357" s="334"/>
      <c r="C357" s="334"/>
      <c r="D357" s="334"/>
      <c r="E357" s="334"/>
      <c r="F357" s="334"/>
      <c r="G357" s="334"/>
      <c r="H357" s="334"/>
      <c r="I357" s="334"/>
      <c r="J357" s="334"/>
      <c r="K357" s="334"/>
      <c r="L357" s="334"/>
    </row>
    <row r="358" spans="1:12">
      <c r="A358" s="362"/>
      <c r="B358" s="334"/>
      <c r="C358" s="334"/>
      <c r="D358" s="334"/>
      <c r="E358" s="334"/>
      <c r="F358" s="334"/>
      <c r="G358" s="334"/>
      <c r="H358" s="334"/>
      <c r="I358" s="334"/>
      <c r="J358" s="334"/>
      <c r="K358" s="334"/>
      <c r="L358" s="334"/>
    </row>
    <row r="359" spans="1:12">
      <c r="A359" s="362"/>
      <c r="B359" s="334"/>
      <c r="C359" s="334"/>
      <c r="D359" s="334"/>
      <c r="E359" s="334"/>
      <c r="F359" s="334"/>
      <c r="G359" s="334"/>
      <c r="H359" s="334"/>
      <c r="I359" s="334"/>
      <c r="J359" s="334"/>
      <c r="K359" s="334"/>
      <c r="L359" s="334"/>
    </row>
    <row r="360" spans="1:12">
      <c r="A360" s="362"/>
      <c r="B360" s="334"/>
      <c r="C360" s="334"/>
      <c r="D360" s="334"/>
      <c r="E360" s="334"/>
      <c r="F360" s="334"/>
      <c r="G360" s="334"/>
      <c r="H360" s="334"/>
      <c r="I360" s="334"/>
      <c r="J360" s="334"/>
      <c r="K360" s="334"/>
      <c r="L360" s="334"/>
    </row>
    <row r="361" spans="1:12">
      <c r="A361" s="362"/>
      <c r="B361" s="334"/>
      <c r="C361" s="334"/>
      <c r="D361" s="334"/>
      <c r="E361" s="334"/>
      <c r="F361" s="334"/>
      <c r="G361" s="334"/>
      <c r="H361" s="334"/>
      <c r="I361" s="334"/>
      <c r="J361" s="334"/>
      <c r="K361" s="334"/>
      <c r="L361" s="334"/>
    </row>
    <row r="362" spans="1:12">
      <c r="A362" s="362"/>
      <c r="B362" s="334"/>
      <c r="C362" s="334"/>
      <c r="D362" s="334"/>
      <c r="E362" s="334"/>
      <c r="F362" s="334"/>
      <c r="G362" s="334"/>
      <c r="H362" s="334"/>
      <c r="I362" s="334"/>
      <c r="J362" s="334"/>
      <c r="K362" s="334"/>
      <c r="L362" s="334"/>
    </row>
    <row r="363" spans="1:12">
      <c r="A363" s="362"/>
      <c r="B363" s="334"/>
      <c r="C363" s="334"/>
      <c r="D363" s="334"/>
      <c r="E363" s="334"/>
      <c r="F363" s="334"/>
      <c r="G363" s="334"/>
      <c r="H363" s="334"/>
      <c r="I363" s="334"/>
      <c r="J363" s="334"/>
      <c r="K363" s="334"/>
      <c r="L363" s="334"/>
    </row>
    <row r="364" spans="1:12">
      <c r="A364" s="362"/>
      <c r="B364" s="334"/>
      <c r="C364" s="334"/>
      <c r="D364" s="334"/>
      <c r="E364" s="334"/>
      <c r="F364" s="334"/>
      <c r="G364" s="334"/>
      <c r="H364" s="334"/>
      <c r="I364" s="334"/>
      <c r="J364" s="334"/>
      <c r="K364" s="334"/>
      <c r="L364" s="334"/>
    </row>
    <row r="365" spans="1:12">
      <c r="A365" s="362"/>
      <c r="B365" s="334"/>
      <c r="C365" s="334"/>
      <c r="D365" s="334"/>
      <c r="E365" s="334"/>
      <c r="F365" s="334"/>
      <c r="G365" s="334"/>
      <c r="H365" s="334"/>
      <c r="I365" s="334"/>
      <c r="J365" s="334"/>
      <c r="K365" s="334"/>
      <c r="L365" s="334"/>
    </row>
    <row r="366" spans="1:12">
      <c r="A366" s="362"/>
      <c r="B366" s="334"/>
      <c r="C366" s="334"/>
      <c r="D366" s="334"/>
      <c r="E366" s="334"/>
      <c r="F366" s="334"/>
      <c r="G366" s="334"/>
      <c r="H366" s="334"/>
      <c r="I366" s="334"/>
      <c r="J366" s="334"/>
      <c r="K366" s="334"/>
      <c r="L366" s="334"/>
    </row>
    <row r="367" spans="1:12">
      <c r="A367" s="362"/>
      <c r="B367" s="334"/>
      <c r="C367" s="334"/>
      <c r="D367" s="334"/>
      <c r="E367" s="334"/>
      <c r="F367" s="334"/>
      <c r="G367" s="334"/>
      <c r="H367" s="334"/>
      <c r="I367" s="334"/>
      <c r="J367" s="334"/>
      <c r="K367" s="334"/>
      <c r="L367" s="334"/>
    </row>
    <row r="368" spans="1:12">
      <c r="A368" s="362"/>
      <c r="B368" s="334"/>
      <c r="C368" s="334"/>
      <c r="D368" s="334"/>
      <c r="E368" s="334"/>
      <c r="F368" s="334"/>
      <c r="G368" s="334"/>
      <c r="H368" s="334"/>
      <c r="I368" s="334"/>
      <c r="J368" s="334"/>
      <c r="K368" s="334"/>
      <c r="L368" s="334"/>
    </row>
    <row r="369" spans="1:12">
      <c r="A369" s="362"/>
      <c r="B369" s="334"/>
      <c r="C369" s="334"/>
      <c r="D369" s="334"/>
      <c r="E369" s="334"/>
      <c r="F369" s="334"/>
      <c r="G369" s="334"/>
      <c r="H369" s="334"/>
      <c r="I369" s="334"/>
      <c r="J369" s="334"/>
      <c r="K369" s="334"/>
      <c r="L369" s="334"/>
    </row>
    <row r="370" spans="1:12">
      <c r="A370" s="362"/>
      <c r="B370" s="334"/>
      <c r="C370" s="334"/>
      <c r="D370" s="334"/>
      <c r="E370" s="334"/>
      <c r="F370" s="334"/>
      <c r="G370" s="334"/>
      <c r="H370" s="334"/>
      <c r="I370" s="334"/>
      <c r="J370" s="334"/>
      <c r="K370" s="334"/>
      <c r="L370" s="334"/>
    </row>
    <row r="371" spans="1:12">
      <c r="A371" s="362"/>
      <c r="B371" s="334"/>
      <c r="C371" s="334"/>
      <c r="D371" s="334"/>
      <c r="E371" s="334"/>
      <c r="F371" s="334"/>
      <c r="G371" s="334"/>
      <c r="H371" s="334"/>
      <c r="I371" s="334"/>
      <c r="J371" s="334"/>
      <c r="K371" s="334"/>
      <c r="L371" s="334"/>
    </row>
    <row r="372" spans="1:12">
      <c r="A372" s="362"/>
      <c r="B372" s="334"/>
      <c r="C372" s="334"/>
      <c r="D372" s="334"/>
      <c r="E372" s="334"/>
      <c r="F372" s="334"/>
      <c r="G372" s="334"/>
      <c r="H372" s="334"/>
      <c r="I372" s="334"/>
      <c r="J372" s="334"/>
      <c r="K372" s="334"/>
      <c r="L372" s="334"/>
    </row>
    <row r="373" spans="1:12">
      <c r="A373" s="362"/>
      <c r="B373" s="334"/>
      <c r="C373" s="334"/>
      <c r="D373" s="334"/>
      <c r="E373" s="334"/>
      <c r="F373" s="334"/>
      <c r="G373" s="334"/>
      <c r="H373" s="334"/>
      <c r="I373" s="334"/>
      <c r="J373" s="334"/>
      <c r="K373" s="334"/>
      <c r="L373" s="334"/>
    </row>
    <row r="374" spans="1:12">
      <c r="A374" s="362"/>
      <c r="B374" s="334"/>
      <c r="C374" s="334"/>
      <c r="D374" s="334"/>
      <c r="E374" s="334"/>
      <c r="F374" s="334"/>
      <c r="G374" s="334"/>
      <c r="H374" s="334"/>
      <c r="I374" s="334"/>
      <c r="J374" s="334"/>
      <c r="K374" s="334"/>
      <c r="L374" s="334"/>
    </row>
    <row r="375" spans="1:12">
      <c r="A375" s="362"/>
      <c r="B375" s="334"/>
      <c r="C375" s="334"/>
      <c r="D375" s="334"/>
      <c r="E375" s="334"/>
      <c r="F375" s="334"/>
      <c r="G375" s="334"/>
      <c r="H375" s="334"/>
      <c r="I375" s="334"/>
      <c r="J375" s="334"/>
      <c r="K375" s="334"/>
      <c r="L375" s="334"/>
    </row>
    <row r="376" spans="1:12">
      <c r="A376" s="362"/>
      <c r="B376" s="334"/>
      <c r="C376" s="334"/>
      <c r="D376" s="334"/>
      <c r="E376" s="334"/>
      <c r="F376" s="334"/>
      <c r="G376" s="334"/>
      <c r="H376" s="334"/>
      <c r="I376" s="334"/>
      <c r="J376" s="334"/>
      <c r="K376" s="334"/>
      <c r="L376" s="334"/>
    </row>
    <row r="377" spans="1:12">
      <c r="A377" s="362"/>
      <c r="B377" s="334"/>
      <c r="C377" s="334"/>
      <c r="D377" s="334"/>
      <c r="E377" s="334"/>
      <c r="F377" s="334"/>
      <c r="G377" s="334"/>
      <c r="H377" s="334"/>
      <c r="I377" s="334"/>
      <c r="J377" s="334"/>
      <c r="K377" s="334"/>
      <c r="L377" s="334"/>
    </row>
    <row r="378" spans="1:12">
      <c r="A378" s="362"/>
      <c r="B378" s="334"/>
      <c r="C378" s="334"/>
      <c r="D378" s="334"/>
      <c r="E378" s="334"/>
      <c r="F378" s="334"/>
      <c r="G378" s="334"/>
      <c r="H378" s="334"/>
      <c r="I378" s="334"/>
      <c r="J378" s="334"/>
      <c r="K378" s="334"/>
      <c r="L378" s="334"/>
    </row>
    <row r="379" spans="1:12">
      <c r="A379" s="362"/>
      <c r="B379" s="334"/>
      <c r="C379" s="334"/>
      <c r="D379" s="334"/>
      <c r="E379" s="334"/>
      <c r="F379" s="334"/>
      <c r="G379" s="334"/>
      <c r="H379" s="334"/>
      <c r="I379" s="334"/>
      <c r="J379" s="334"/>
      <c r="K379" s="334"/>
      <c r="L379" s="334"/>
    </row>
    <row r="380" spans="1:12">
      <c r="A380" s="362"/>
      <c r="B380" s="334"/>
      <c r="C380" s="334"/>
      <c r="D380" s="334"/>
      <c r="E380" s="334"/>
      <c r="F380" s="334"/>
      <c r="G380" s="334"/>
      <c r="H380" s="334"/>
      <c r="I380" s="334"/>
      <c r="J380" s="334"/>
      <c r="K380" s="334"/>
      <c r="L380" s="334"/>
    </row>
    <row r="381" spans="1:12">
      <c r="A381" s="362"/>
      <c r="B381" s="334"/>
      <c r="C381" s="334"/>
      <c r="D381" s="334"/>
      <c r="E381" s="334"/>
      <c r="F381" s="334"/>
      <c r="G381" s="334"/>
      <c r="H381" s="334"/>
      <c r="I381" s="334"/>
      <c r="J381" s="334"/>
      <c r="K381" s="334"/>
      <c r="L381" s="334"/>
    </row>
    <row r="382" spans="1:12">
      <c r="A382" s="362"/>
      <c r="B382" s="334"/>
      <c r="C382" s="334"/>
      <c r="D382" s="334"/>
      <c r="E382" s="334"/>
      <c r="F382" s="334"/>
      <c r="G382" s="334"/>
      <c r="H382" s="334"/>
      <c r="I382" s="334"/>
      <c r="J382" s="334"/>
      <c r="K382" s="334"/>
      <c r="L382" s="334"/>
    </row>
    <row r="383" spans="1:12">
      <c r="A383" s="362"/>
      <c r="B383" s="334"/>
      <c r="C383" s="334"/>
      <c r="D383" s="334"/>
      <c r="E383" s="334"/>
      <c r="F383" s="334"/>
      <c r="G383" s="334"/>
      <c r="H383" s="334"/>
      <c r="I383" s="334"/>
      <c r="J383" s="334"/>
      <c r="K383" s="334"/>
      <c r="L383" s="334"/>
    </row>
    <row r="384" spans="1:12">
      <c r="A384" s="362"/>
      <c r="B384" s="334"/>
      <c r="C384" s="334"/>
      <c r="D384" s="334"/>
      <c r="E384" s="334"/>
      <c r="F384" s="334"/>
      <c r="G384" s="334"/>
      <c r="H384" s="334"/>
      <c r="I384" s="334"/>
      <c r="J384" s="334"/>
      <c r="K384" s="334"/>
      <c r="L384" s="334"/>
    </row>
    <row r="385" spans="1:12">
      <c r="A385" s="362"/>
      <c r="B385" s="334"/>
      <c r="C385" s="334"/>
      <c r="D385" s="334"/>
      <c r="E385" s="334"/>
      <c r="F385" s="334"/>
      <c r="G385" s="334"/>
      <c r="H385" s="334"/>
      <c r="I385" s="334"/>
      <c r="J385" s="334"/>
      <c r="K385" s="334"/>
      <c r="L385" s="334"/>
    </row>
    <row r="386" spans="1:12">
      <c r="A386" s="362"/>
      <c r="B386" s="334"/>
      <c r="C386" s="334"/>
      <c r="D386" s="334"/>
      <c r="E386" s="334"/>
      <c r="F386" s="334"/>
      <c r="G386" s="334"/>
      <c r="H386" s="334"/>
      <c r="I386" s="334"/>
      <c r="J386" s="334"/>
      <c r="K386" s="334"/>
      <c r="L386" s="334"/>
    </row>
    <row r="387" spans="1:12">
      <c r="A387" s="362"/>
      <c r="B387" s="334"/>
      <c r="C387" s="334"/>
      <c r="D387" s="334"/>
      <c r="E387" s="334"/>
      <c r="F387" s="334"/>
      <c r="G387" s="334"/>
      <c r="H387" s="334"/>
      <c r="I387" s="334"/>
      <c r="J387" s="334"/>
      <c r="K387" s="334"/>
      <c r="L387" s="334"/>
    </row>
    <row r="388" spans="1:12">
      <c r="A388" s="362"/>
      <c r="B388" s="334"/>
      <c r="C388" s="334"/>
      <c r="D388" s="334"/>
      <c r="E388" s="334"/>
      <c r="F388" s="334"/>
      <c r="G388" s="334"/>
      <c r="H388" s="334"/>
      <c r="I388" s="334"/>
      <c r="J388" s="334"/>
      <c r="K388" s="334"/>
      <c r="L388" s="334"/>
    </row>
    <row r="389" spans="1:12">
      <c r="A389" s="362"/>
      <c r="B389" s="334"/>
      <c r="C389" s="334"/>
      <c r="D389" s="334"/>
      <c r="E389" s="334"/>
      <c r="F389" s="334"/>
      <c r="G389" s="334"/>
      <c r="H389" s="334"/>
      <c r="I389" s="334"/>
      <c r="J389" s="334"/>
      <c r="K389" s="334"/>
      <c r="L389" s="334"/>
    </row>
    <row r="390" spans="1:12">
      <c r="A390" s="362"/>
      <c r="B390" s="334"/>
      <c r="C390" s="334"/>
      <c r="D390" s="334"/>
      <c r="E390" s="334"/>
      <c r="F390" s="334"/>
      <c r="G390" s="334"/>
      <c r="H390" s="334"/>
      <c r="I390" s="334"/>
      <c r="J390" s="334"/>
      <c r="K390" s="334"/>
      <c r="L390" s="334"/>
    </row>
    <row r="391" spans="1:12">
      <c r="A391" s="362"/>
      <c r="B391" s="334"/>
      <c r="C391" s="334"/>
      <c r="D391" s="334"/>
      <c r="E391" s="334"/>
      <c r="F391" s="334"/>
      <c r="G391" s="334"/>
      <c r="H391" s="334"/>
      <c r="I391" s="334"/>
      <c r="J391" s="334"/>
      <c r="K391" s="334"/>
      <c r="L391" s="334"/>
    </row>
    <row r="392" spans="1:12">
      <c r="A392" s="362"/>
      <c r="B392" s="334"/>
      <c r="C392" s="334"/>
      <c r="D392" s="334"/>
      <c r="E392" s="334"/>
      <c r="F392" s="334"/>
      <c r="G392" s="334"/>
      <c r="H392" s="334"/>
      <c r="I392" s="334"/>
      <c r="J392" s="334"/>
      <c r="K392" s="334"/>
      <c r="L392" s="334"/>
    </row>
    <row r="393" spans="1:12">
      <c r="A393" s="362"/>
      <c r="B393" s="334"/>
      <c r="C393" s="334"/>
      <c r="D393" s="334"/>
      <c r="E393" s="334"/>
      <c r="F393" s="334"/>
      <c r="G393" s="334"/>
      <c r="H393" s="334"/>
      <c r="I393" s="334"/>
      <c r="J393" s="334"/>
      <c r="K393" s="334"/>
      <c r="L393" s="334"/>
    </row>
    <row r="394" spans="1:12">
      <c r="A394" s="362"/>
      <c r="B394" s="334"/>
      <c r="C394" s="334"/>
      <c r="D394" s="334"/>
      <c r="E394" s="334"/>
      <c r="F394" s="334"/>
      <c r="G394" s="334"/>
      <c r="H394" s="334"/>
      <c r="I394" s="334"/>
      <c r="J394" s="334"/>
      <c r="K394" s="334"/>
      <c r="L394" s="334"/>
    </row>
    <row r="395" spans="1:12">
      <c r="A395" s="362"/>
      <c r="B395" s="334"/>
      <c r="C395" s="334"/>
      <c r="D395" s="334"/>
      <c r="E395" s="334"/>
      <c r="F395" s="334"/>
      <c r="G395" s="334"/>
      <c r="H395" s="334"/>
      <c r="I395" s="334"/>
      <c r="J395" s="334"/>
      <c r="K395" s="334"/>
      <c r="L395" s="334"/>
    </row>
    <row r="396" spans="1:12">
      <c r="A396" s="362"/>
      <c r="B396" s="334"/>
      <c r="C396" s="334"/>
      <c r="D396" s="334"/>
      <c r="E396" s="334"/>
      <c r="F396" s="334"/>
      <c r="G396" s="334"/>
      <c r="H396" s="334"/>
      <c r="I396" s="334"/>
      <c r="J396" s="334"/>
      <c r="K396" s="334"/>
      <c r="L396" s="334"/>
    </row>
    <row r="397" spans="1:12">
      <c r="A397" s="362"/>
      <c r="B397" s="334"/>
      <c r="C397" s="334"/>
      <c r="D397" s="334"/>
      <c r="E397" s="334"/>
      <c r="F397" s="334"/>
      <c r="G397" s="334"/>
      <c r="H397" s="334"/>
      <c r="I397" s="334"/>
      <c r="J397" s="334"/>
      <c r="K397" s="334"/>
      <c r="L397" s="334"/>
    </row>
    <row r="398" spans="1:12">
      <c r="A398" s="362"/>
      <c r="B398" s="334"/>
      <c r="C398" s="334"/>
      <c r="D398" s="334"/>
      <c r="E398" s="334"/>
      <c r="F398" s="334"/>
      <c r="G398" s="334"/>
      <c r="H398" s="334"/>
      <c r="I398" s="334"/>
      <c r="J398" s="334"/>
      <c r="K398" s="334"/>
      <c r="L398" s="334"/>
    </row>
    <row r="399" spans="1:12">
      <c r="A399" s="362"/>
      <c r="B399" s="334"/>
      <c r="C399" s="334"/>
      <c r="D399" s="334"/>
      <c r="E399" s="334"/>
      <c r="F399" s="334"/>
      <c r="G399" s="334"/>
      <c r="H399" s="334"/>
      <c r="I399" s="334"/>
      <c r="J399" s="334"/>
      <c r="K399" s="334"/>
      <c r="L399" s="334"/>
    </row>
    <row r="400" spans="1:12">
      <c r="A400" s="362"/>
      <c r="B400" s="334"/>
      <c r="C400" s="334"/>
      <c r="D400" s="334"/>
      <c r="E400" s="334"/>
      <c r="F400" s="334"/>
      <c r="G400" s="334"/>
      <c r="H400" s="334"/>
      <c r="I400" s="334"/>
      <c r="J400" s="334"/>
      <c r="K400" s="334"/>
      <c r="L400" s="334"/>
    </row>
    <row r="401" spans="1:12">
      <c r="A401" s="362"/>
      <c r="B401" s="334"/>
      <c r="C401" s="334"/>
      <c r="D401" s="334"/>
      <c r="E401" s="334"/>
      <c r="F401" s="334"/>
      <c r="G401" s="334"/>
      <c r="H401" s="334"/>
      <c r="I401" s="334"/>
      <c r="J401" s="334"/>
      <c r="K401" s="334"/>
      <c r="L401" s="334"/>
    </row>
    <row r="402" spans="1:12">
      <c r="A402" s="362"/>
      <c r="B402" s="334"/>
      <c r="C402" s="334"/>
      <c r="D402" s="334"/>
      <c r="E402" s="334"/>
      <c r="F402" s="334"/>
      <c r="G402" s="334"/>
      <c r="H402" s="334"/>
      <c r="I402" s="334"/>
      <c r="J402" s="334"/>
      <c r="K402" s="334"/>
      <c r="L402" s="334"/>
    </row>
    <row r="403" spans="1:12">
      <c r="A403" s="362"/>
      <c r="B403" s="334"/>
      <c r="C403" s="334"/>
      <c r="D403" s="334"/>
      <c r="E403" s="334"/>
      <c r="F403" s="334"/>
      <c r="G403" s="334"/>
      <c r="H403" s="334"/>
      <c r="I403" s="334"/>
      <c r="J403" s="334"/>
      <c r="K403" s="334"/>
      <c r="L403" s="334"/>
    </row>
    <row r="404" spans="1:12">
      <c r="A404" s="362"/>
      <c r="B404" s="334"/>
      <c r="C404" s="334"/>
      <c r="D404" s="334"/>
      <c r="E404" s="334"/>
      <c r="F404" s="334"/>
      <c r="G404" s="334"/>
      <c r="H404" s="334"/>
      <c r="I404" s="334"/>
      <c r="J404" s="334"/>
      <c r="K404" s="334"/>
      <c r="L404" s="334"/>
    </row>
    <row r="405" spans="1:12">
      <c r="A405" s="362"/>
      <c r="B405" s="334"/>
      <c r="C405" s="334"/>
      <c r="D405" s="334"/>
      <c r="E405" s="334"/>
      <c r="F405" s="334"/>
      <c r="G405" s="334"/>
      <c r="H405" s="334"/>
      <c r="I405" s="334"/>
      <c r="J405" s="334"/>
      <c r="K405" s="334"/>
      <c r="L405" s="334"/>
    </row>
    <row r="406" spans="1:12">
      <c r="A406" s="362"/>
      <c r="B406" s="334"/>
      <c r="C406" s="334"/>
      <c r="D406" s="334"/>
      <c r="E406" s="334"/>
      <c r="F406" s="334"/>
      <c r="G406" s="334"/>
      <c r="H406" s="334"/>
      <c r="I406" s="334"/>
      <c r="J406" s="334"/>
      <c r="K406" s="334"/>
      <c r="L406" s="334"/>
    </row>
    <row r="407" spans="1:12">
      <c r="A407" s="362"/>
      <c r="B407" s="334"/>
      <c r="C407" s="334"/>
      <c r="D407" s="334"/>
      <c r="E407" s="334"/>
      <c r="F407" s="334"/>
      <c r="G407" s="334"/>
      <c r="H407" s="334"/>
      <c r="I407" s="334"/>
      <c r="J407" s="334"/>
      <c r="K407" s="334"/>
      <c r="L407" s="334"/>
    </row>
    <row r="408" spans="1:12">
      <c r="A408" s="362"/>
      <c r="B408" s="334"/>
      <c r="C408" s="334"/>
      <c r="D408" s="334"/>
      <c r="E408" s="334"/>
      <c r="F408" s="334"/>
      <c r="G408" s="334"/>
      <c r="H408" s="334"/>
      <c r="I408" s="334"/>
      <c r="J408" s="334"/>
      <c r="K408" s="334"/>
      <c r="L408" s="334"/>
    </row>
    <row r="409" spans="1:12">
      <c r="A409" s="362"/>
      <c r="B409" s="334"/>
      <c r="C409" s="334"/>
      <c r="D409" s="334"/>
      <c r="E409" s="334"/>
      <c r="F409" s="334"/>
      <c r="G409" s="334"/>
      <c r="H409" s="334"/>
      <c r="I409" s="334"/>
      <c r="J409" s="334"/>
      <c r="K409" s="334"/>
      <c r="L409" s="334"/>
    </row>
    <row r="410" spans="1:12">
      <c r="A410" s="362"/>
      <c r="B410" s="334"/>
      <c r="C410" s="334"/>
      <c r="D410" s="334"/>
      <c r="E410" s="334"/>
      <c r="F410" s="334"/>
      <c r="G410" s="334"/>
      <c r="H410" s="334"/>
      <c r="I410" s="334"/>
      <c r="J410" s="334"/>
      <c r="K410" s="334"/>
      <c r="L410" s="334"/>
    </row>
    <row r="411" spans="1:12">
      <c r="A411" s="362"/>
      <c r="B411" s="334"/>
      <c r="C411" s="334"/>
      <c r="D411" s="334"/>
      <c r="E411" s="334"/>
      <c r="F411" s="334"/>
      <c r="G411" s="334"/>
      <c r="H411" s="334"/>
      <c r="I411" s="334"/>
      <c r="J411" s="334"/>
      <c r="K411" s="334"/>
      <c r="L411" s="334"/>
    </row>
    <row r="412" spans="1:12">
      <c r="A412" s="362"/>
      <c r="B412" s="334"/>
      <c r="C412" s="334"/>
      <c r="D412" s="334"/>
      <c r="E412" s="334"/>
      <c r="F412" s="334"/>
      <c r="G412" s="334"/>
      <c r="H412" s="334"/>
      <c r="I412" s="334"/>
      <c r="J412" s="334"/>
      <c r="K412" s="334"/>
      <c r="L412" s="334"/>
    </row>
    <row r="413" spans="1:12">
      <c r="A413" s="362"/>
      <c r="B413" s="334"/>
      <c r="C413" s="334"/>
      <c r="D413" s="334"/>
      <c r="E413" s="334"/>
      <c r="F413" s="334"/>
      <c r="G413" s="334"/>
      <c r="H413" s="334"/>
      <c r="I413" s="334"/>
      <c r="J413" s="334"/>
      <c r="K413" s="334"/>
      <c r="L413" s="334"/>
    </row>
    <row r="414" spans="1:12">
      <c r="A414" s="362"/>
      <c r="B414" s="334"/>
      <c r="C414" s="334"/>
      <c r="D414" s="334"/>
      <c r="E414" s="334"/>
      <c r="F414" s="334"/>
      <c r="G414" s="334"/>
      <c r="H414" s="334"/>
      <c r="I414" s="334"/>
      <c r="J414" s="334"/>
      <c r="K414" s="334"/>
      <c r="L414" s="334"/>
    </row>
    <row r="415" spans="1:12">
      <c r="A415" s="362"/>
      <c r="B415" s="334"/>
      <c r="C415" s="334"/>
      <c r="D415" s="334"/>
      <c r="E415" s="334"/>
      <c r="F415" s="334"/>
      <c r="G415" s="334"/>
      <c r="H415" s="334"/>
      <c r="I415" s="334"/>
      <c r="J415" s="334"/>
      <c r="K415" s="334"/>
      <c r="L415" s="334"/>
    </row>
    <row r="416" spans="1:12">
      <c r="A416" s="362"/>
      <c r="B416" s="334"/>
      <c r="C416" s="334"/>
      <c r="D416" s="334"/>
      <c r="E416" s="334"/>
      <c r="F416" s="334"/>
      <c r="G416" s="334"/>
      <c r="H416" s="334"/>
      <c r="I416" s="334"/>
      <c r="J416" s="334"/>
      <c r="K416" s="334"/>
      <c r="L416" s="334"/>
    </row>
    <row r="417" spans="1:12">
      <c r="A417" s="362"/>
      <c r="B417" s="334"/>
      <c r="C417" s="334"/>
      <c r="D417" s="334"/>
      <c r="E417" s="334"/>
      <c r="F417" s="334"/>
      <c r="G417" s="334"/>
      <c r="H417" s="334"/>
      <c r="I417" s="334"/>
      <c r="J417" s="334"/>
      <c r="K417" s="334"/>
      <c r="L417" s="334"/>
    </row>
    <row r="418" spans="1:12">
      <c r="A418" s="362"/>
      <c r="B418" s="334"/>
      <c r="C418" s="334"/>
      <c r="D418" s="334"/>
      <c r="E418" s="334"/>
      <c r="F418" s="334"/>
      <c r="G418" s="334"/>
      <c r="H418" s="334"/>
      <c r="I418" s="334"/>
      <c r="J418" s="334"/>
      <c r="K418" s="334"/>
      <c r="L418" s="334"/>
    </row>
    <row r="419" spans="1:12">
      <c r="A419" s="362"/>
      <c r="B419" s="334"/>
      <c r="C419" s="334"/>
      <c r="D419" s="334"/>
      <c r="E419" s="334"/>
      <c r="F419" s="334"/>
      <c r="G419" s="334"/>
      <c r="H419" s="334"/>
      <c r="I419" s="334"/>
      <c r="J419" s="334"/>
      <c r="K419" s="334"/>
      <c r="L419" s="334"/>
    </row>
    <row r="420" spans="1:12">
      <c r="A420" s="362"/>
      <c r="B420" s="334"/>
      <c r="C420" s="334"/>
      <c r="D420" s="334"/>
      <c r="E420" s="334"/>
      <c r="F420" s="334"/>
      <c r="G420" s="334"/>
      <c r="H420" s="334"/>
      <c r="I420" s="334"/>
      <c r="J420" s="334"/>
      <c r="K420" s="334"/>
      <c r="L420" s="334"/>
    </row>
    <row r="421" spans="1:12">
      <c r="A421" s="362"/>
      <c r="B421" s="334"/>
      <c r="C421" s="334"/>
      <c r="D421" s="334"/>
      <c r="E421" s="334"/>
      <c r="F421" s="334"/>
      <c r="G421" s="334"/>
      <c r="H421" s="334"/>
      <c r="I421" s="334"/>
      <c r="J421" s="334"/>
      <c r="K421" s="334"/>
      <c r="L421" s="334"/>
    </row>
    <row r="422" spans="1:12">
      <c r="A422" s="362"/>
      <c r="B422" s="334"/>
      <c r="C422" s="334"/>
      <c r="D422" s="334"/>
      <c r="E422" s="334"/>
      <c r="F422" s="334"/>
      <c r="G422" s="334"/>
      <c r="H422" s="334"/>
      <c r="I422" s="334"/>
      <c r="J422" s="334"/>
      <c r="K422" s="334"/>
      <c r="L422" s="334"/>
    </row>
    <row r="423" spans="1:12">
      <c r="A423" s="362"/>
      <c r="B423" s="334"/>
      <c r="C423" s="334"/>
      <c r="D423" s="334"/>
      <c r="E423" s="334"/>
      <c r="F423" s="334"/>
      <c r="G423" s="334"/>
      <c r="H423" s="334"/>
      <c r="I423" s="334"/>
      <c r="J423" s="334"/>
      <c r="K423" s="334"/>
      <c r="L423" s="334"/>
    </row>
    <row r="424" spans="1:12">
      <c r="A424" s="362"/>
      <c r="B424" s="334"/>
      <c r="C424" s="334"/>
      <c r="D424" s="334"/>
      <c r="E424" s="334"/>
      <c r="F424" s="334"/>
      <c r="G424" s="334"/>
      <c r="H424" s="334"/>
      <c r="I424" s="334"/>
      <c r="J424" s="334"/>
      <c r="K424" s="334"/>
      <c r="L424" s="334"/>
    </row>
    <row r="425" spans="1:12">
      <c r="A425" s="362"/>
      <c r="B425" s="334"/>
      <c r="C425" s="334"/>
      <c r="D425" s="334"/>
      <c r="E425" s="334"/>
      <c r="F425" s="334"/>
      <c r="G425" s="334"/>
      <c r="H425" s="334"/>
      <c r="I425" s="334"/>
      <c r="J425" s="334"/>
      <c r="K425" s="334"/>
      <c r="L425" s="334"/>
    </row>
    <row r="426" spans="1:12">
      <c r="A426" s="362"/>
      <c r="B426" s="334"/>
      <c r="C426" s="334"/>
      <c r="D426" s="334"/>
      <c r="E426" s="334"/>
      <c r="F426" s="334"/>
      <c r="G426" s="334"/>
      <c r="H426" s="334"/>
      <c r="I426" s="334"/>
      <c r="J426" s="334"/>
      <c r="K426" s="334"/>
      <c r="L426" s="334"/>
    </row>
    <row r="427" spans="1:12">
      <c r="A427" s="362"/>
      <c r="B427" s="334"/>
      <c r="C427" s="334"/>
      <c r="D427" s="334"/>
      <c r="E427" s="334"/>
      <c r="F427" s="334"/>
      <c r="G427" s="334"/>
      <c r="H427" s="334"/>
      <c r="I427" s="334"/>
      <c r="J427" s="334"/>
      <c r="K427" s="334"/>
      <c r="L427" s="334"/>
    </row>
    <row r="428" spans="1:12">
      <c r="A428" s="362"/>
      <c r="B428" s="334"/>
      <c r="C428" s="334"/>
      <c r="D428" s="334"/>
      <c r="E428" s="334"/>
      <c r="F428" s="334"/>
      <c r="G428" s="334"/>
      <c r="H428" s="334"/>
      <c r="I428" s="334"/>
      <c r="J428" s="334"/>
      <c r="K428" s="334"/>
      <c r="L428" s="334"/>
    </row>
    <row r="429" spans="1:12">
      <c r="A429" s="362"/>
      <c r="B429" s="334"/>
      <c r="C429" s="334"/>
      <c r="D429" s="334"/>
      <c r="E429" s="334"/>
      <c r="F429" s="334"/>
      <c r="G429" s="334"/>
      <c r="H429" s="334"/>
      <c r="I429" s="334"/>
      <c r="J429" s="334"/>
      <c r="K429" s="334"/>
      <c r="L429" s="334"/>
    </row>
    <row r="430" spans="1:12">
      <c r="A430" s="362"/>
      <c r="B430" s="334"/>
      <c r="C430" s="334"/>
      <c r="D430" s="334"/>
      <c r="E430" s="334"/>
      <c r="F430" s="334"/>
      <c r="G430" s="334"/>
      <c r="H430" s="334"/>
      <c r="I430" s="334"/>
      <c r="J430" s="334"/>
      <c r="K430" s="334"/>
      <c r="L430" s="334"/>
    </row>
    <row r="431" spans="1:12">
      <c r="A431" s="362"/>
      <c r="B431" s="334"/>
      <c r="C431" s="334"/>
      <c r="D431" s="334"/>
      <c r="E431" s="334"/>
      <c r="F431" s="334"/>
      <c r="G431" s="334"/>
      <c r="H431" s="334"/>
      <c r="I431" s="334"/>
      <c r="J431" s="334"/>
      <c r="K431" s="334"/>
      <c r="L431" s="334"/>
    </row>
    <row r="432" spans="1:12">
      <c r="A432" s="362"/>
      <c r="B432" s="334"/>
      <c r="C432" s="334"/>
      <c r="D432" s="334"/>
      <c r="E432" s="334"/>
      <c r="F432" s="334"/>
      <c r="G432" s="334"/>
      <c r="H432" s="334"/>
      <c r="I432" s="334"/>
      <c r="J432" s="334"/>
      <c r="K432" s="334"/>
      <c r="L432" s="334"/>
    </row>
    <row r="433" spans="1:12">
      <c r="A433" s="362"/>
      <c r="B433" s="334"/>
      <c r="C433" s="334"/>
      <c r="D433" s="334"/>
      <c r="E433" s="334"/>
      <c r="F433" s="334"/>
      <c r="G433" s="334"/>
      <c r="H433" s="334"/>
      <c r="I433" s="334"/>
      <c r="J433" s="334"/>
      <c r="K433" s="334"/>
      <c r="L433" s="334"/>
    </row>
    <row r="434" spans="1:12">
      <c r="A434" s="362"/>
      <c r="B434" s="334"/>
      <c r="C434" s="334"/>
      <c r="D434" s="334"/>
      <c r="E434" s="334"/>
      <c r="F434" s="334"/>
      <c r="G434" s="334"/>
      <c r="H434" s="334"/>
      <c r="I434" s="334"/>
      <c r="J434" s="334"/>
      <c r="K434" s="334"/>
      <c r="L434" s="334"/>
    </row>
    <row r="435" spans="1:12">
      <c r="A435" s="362"/>
      <c r="B435" s="334"/>
      <c r="C435" s="334"/>
      <c r="D435" s="334"/>
      <c r="E435" s="334"/>
      <c r="F435" s="334"/>
      <c r="G435" s="334"/>
      <c r="H435" s="334"/>
      <c r="I435" s="334"/>
      <c r="J435" s="334"/>
      <c r="K435" s="334"/>
      <c r="L435" s="334"/>
    </row>
    <row r="436" spans="1:12">
      <c r="A436" s="362"/>
      <c r="B436" s="334"/>
      <c r="C436" s="334"/>
      <c r="D436" s="334"/>
      <c r="E436" s="334"/>
      <c r="F436" s="334"/>
      <c r="G436" s="334"/>
      <c r="H436" s="334"/>
      <c r="I436" s="334"/>
      <c r="J436" s="334"/>
      <c r="K436" s="334"/>
      <c r="L436" s="334"/>
    </row>
    <row r="437" spans="1:12">
      <c r="A437" s="362"/>
      <c r="B437" s="334"/>
      <c r="C437" s="334"/>
      <c r="D437" s="334"/>
      <c r="E437" s="334"/>
      <c r="F437" s="334"/>
      <c r="G437" s="334"/>
      <c r="H437" s="334"/>
      <c r="I437" s="334"/>
      <c r="J437" s="334"/>
      <c r="K437" s="334"/>
      <c r="L437" s="334"/>
    </row>
    <row r="438" spans="1:12">
      <c r="A438" s="362"/>
      <c r="B438" s="334"/>
      <c r="C438" s="334"/>
      <c r="D438" s="334"/>
      <c r="E438" s="334"/>
      <c r="F438" s="334"/>
      <c r="G438" s="334"/>
      <c r="H438" s="334"/>
      <c r="I438" s="334"/>
      <c r="J438" s="334"/>
      <c r="K438" s="334"/>
      <c r="L438" s="334"/>
    </row>
    <row r="439" spans="1:12">
      <c r="A439" s="362"/>
      <c r="B439" s="334"/>
      <c r="C439" s="334"/>
      <c r="D439" s="334"/>
      <c r="E439" s="334"/>
      <c r="F439" s="334"/>
      <c r="G439" s="334"/>
      <c r="H439" s="334"/>
      <c r="I439" s="334"/>
      <c r="J439" s="334"/>
      <c r="K439" s="334"/>
      <c r="L439" s="334"/>
    </row>
    <row r="440" spans="1:12">
      <c r="A440" s="362"/>
      <c r="B440" s="334"/>
      <c r="C440" s="334"/>
      <c r="D440" s="334"/>
      <c r="E440" s="334"/>
      <c r="F440" s="334"/>
      <c r="G440" s="334"/>
      <c r="H440" s="334"/>
      <c r="I440" s="334"/>
      <c r="J440" s="334"/>
      <c r="K440" s="334"/>
      <c r="L440" s="334"/>
    </row>
    <row r="441" spans="1:12">
      <c r="A441" s="362"/>
      <c r="B441" s="334"/>
      <c r="C441" s="334"/>
      <c r="D441" s="334"/>
      <c r="E441" s="334"/>
      <c r="F441" s="334"/>
      <c r="G441" s="334"/>
      <c r="H441" s="334"/>
      <c r="I441" s="334"/>
      <c r="J441" s="334"/>
      <c r="K441" s="334"/>
      <c r="L441" s="334"/>
    </row>
    <row r="442" spans="1:12">
      <c r="A442" s="362"/>
      <c r="B442" s="334"/>
      <c r="C442" s="334"/>
      <c r="D442" s="334"/>
      <c r="E442" s="334"/>
      <c r="F442" s="334"/>
      <c r="G442" s="334"/>
      <c r="H442" s="334"/>
      <c r="I442" s="334"/>
      <c r="J442" s="334"/>
      <c r="K442" s="334"/>
      <c r="L442" s="334"/>
    </row>
    <row r="443" spans="1:12">
      <c r="A443" s="362"/>
      <c r="B443" s="334"/>
      <c r="C443" s="334"/>
      <c r="D443" s="334"/>
      <c r="E443" s="334"/>
      <c r="F443" s="334"/>
      <c r="G443" s="334"/>
      <c r="H443" s="334"/>
      <c r="I443" s="334"/>
      <c r="J443" s="334"/>
      <c r="K443" s="334"/>
      <c r="L443" s="334"/>
    </row>
    <row r="444" spans="1:12">
      <c r="A444" s="362"/>
      <c r="B444" s="334"/>
      <c r="C444" s="334"/>
      <c r="D444" s="334"/>
      <c r="E444" s="334"/>
      <c r="F444" s="334"/>
      <c r="G444" s="334"/>
      <c r="H444" s="334"/>
      <c r="I444" s="334"/>
      <c r="J444" s="334"/>
      <c r="K444" s="334"/>
      <c r="L444" s="334"/>
    </row>
    <row r="445" spans="1:12">
      <c r="A445" s="362"/>
      <c r="B445" s="334"/>
      <c r="C445" s="334"/>
      <c r="D445" s="334"/>
      <c r="E445" s="334"/>
      <c r="F445" s="334"/>
      <c r="G445" s="334"/>
      <c r="H445" s="334"/>
      <c r="I445" s="334"/>
      <c r="J445" s="334"/>
      <c r="K445" s="334"/>
      <c r="L445" s="334"/>
    </row>
    <row r="446" spans="1:12">
      <c r="A446" s="362"/>
      <c r="B446" s="334"/>
      <c r="C446" s="334"/>
      <c r="D446" s="334"/>
      <c r="E446" s="334"/>
      <c r="F446" s="334"/>
      <c r="G446" s="334"/>
      <c r="H446" s="334"/>
      <c r="I446" s="334"/>
      <c r="J446" s="334"/>
      <c r="K446" s="334"/>
      <c r="L446" s="334"/>
    </row>
    <row r="447" spans="1:12">
      <c r="A447" s="362"/>
      <c r="B447" s="334"/>
      <c r="C447" s="334"/>
      <c r="D447" s="334"/>
      <c r="E447" s="334"/>
      <c r="F447" s="334"/>
      <c r="G447" s="334"/>
      <c r="H447" s="334"/>
      <c r="I447" s="334"/>
      <c r="J447" s="334"/>
      <c r="K447" s="334"/>
      <c r="L447" s="334"/>
    </row>
    <row r="448" spans="1:12">
      <c r="A448" s="362"/>
      <c r="B448" s="334"/>
      <c r="C448" s="334"/>
      <c r="D448" s="334"/>
      <c r="E448" s="334"/>
      <c r="F448" s="334"/>
      <c r="G448" s="334"/>
      <c r="H448" s="334"/>
      <c r="I448" s="334"/>
      <c r="J448" s="334"/>
      <c r="K448" s="334"/>
      <c r="L448" s="334"/>
    </row>
    <row r="449" spans="1:12">
      <c r="A449" s="362"/>
      <c r="B449" s="334"/>
      <c r="C449" s="334"/>
      <c r="D449" s="334"/>
      <c r="E449" s="334"/>
      <c r="F449" s="334"/>
      <c r="G449" s="334"/>
      <c r="H449" s="334"/>
      <c r="I449" s="334"/>
      <c r="J449" s="334"/>
      <c r="K449" s="334"/>
      <c r="L449" s="334"/>
    </row>
    <row r="450" spans="1:12">
      <c r="A450" s="362"/>
      <c r="B450" s="334"/>
      <c r="C450" s="334"/>
      <c r="D450" s="334"/>
      <c r="E450" s="334"/>
      <c r="F450" s="334"/>
      <c r="G450" s="334"/>
      <c r="H450" s="334"/>
      <c r="I450" s="334"/>
      <c r="J450" s="334"/>
      <c r="K450" s="334"/>
      <c r="L450" s="334"/>
    </row>
    <row r="451" spans="1:12">
      <c r="A451" s="362"/>
      <c r="B451" s="334"/>
      <c r="C451" s="334"/>
      <c r="D451" s="334"/>
      <c r="E451" s="334"/>
      <c r="F451" s="334"/>
      <c r="G451" s="334"/>
      <c r="H451" s="334"/>
      <c r="I451" s="334"/>
      <c r="J451" s="334"/>
      <c r="K451" s="334"/>
      <c r="L451" s="334"/>
    </row>
    <row r="452" spans="1:12">
      <c r="A452" s="362"/>
      <c r="B452" s="334"/>
      <c r="C452" s="334"/>
      <c r="D452" s="334"/>
      <c r="E452" s="334"/>
      <c r="F452" s="334"/>
      <c r="G452" s="334"/>
      <c r="H452" s="334"/>
      <c r="I452" s="334"/>
      <c r="J452" s="334"/>
      <c r="K452" s="334"/>
      <c r="L452" s="334"/>
    </row>
    <row r="453" spans="1:12">
      <c r="A453" s="362"/>
      <c r="B453" s="334"/>
      <c r="C453" s="334"/>
      <c r="D453" s="334"/>
      <c r="E453" s="334"/>
      <c r="F453" s="334"/>
      <c r="G453" s="334"/>
      <c r="H453" s="334"/>
      <c r="I453" s="334"/>
      <c r="J453" s="334"/>
      <c r="K453" s="334"/>
      <c r="L453" s="334"/>
    </row>
    <row r="454" spans="1:12">
      <c r="A454" s="362"/>
      <c r="B454" s="334"/>
      <c r="C454" s="334"/>
      <c r="D454" s="334"/>
      <c r="E454" s="334"/>
      <c r="F454" s="334"/>
      <c r="G454" s="334"/>
      <c r="H454" s="334"/>
      <c r="I454" s="334"/>
      <c r="J454" s="334"/>
      <c r="K454" s="334"/>
      <c r="L454" s="334"/>
    </row>
    <row r="455" spans="1:12">
      <c r="A455" s="362"/>
      <c r="B455" s="334"/>
      <c r="C455" s="334"/>
      <c r="D455" s="334"/>
      <c r="E455" s="334"/>
      <c r="F455" s="334"/>
      <c r="G455" s="334"/>
      <c r="H455" s="334"/>
      <c r="I455" s="334"/>
      <c r="J455" s="334"/>
      <c r="K455" s="334"/>
      <c r="L455" s="334"/>
    </row>
    <row r="456" spans="1:12">
      <c r="A456" s="362"/>
      <c r="B456" s="334"/>
      <c r="C456" s="334"/>
      <c r="D456" s="334"/>
      <c r="E456" s="334"/>
      <c r="F456" s="334"/>
      <c r="G456" s="334"/>
      <c r="H456" s="334"/>
      <c r="I456" s="334"/>
      <c r="J456" s="334"/>
      <c r="K456" s="334"/>
      <c r="L456" s="334"/>
    </row>
    <row r="457" spans="1:12">
      <c r="A457" s="362"/>
      <c r="B457" s="334"/>
      <c r="C457" s="334"/>
      <c r="D457" s="334"/>
      <c r="E457" s="334"/>
      <c r="F457" s="334"/>
      <c r="G457" s="334"/>
      <c r="H457" s="334"/>
      <c r="I457" s="334"/>
      <c r="J457" s="334"/>
      <c r="K457" s="334"/>
      <c r="L457" s="334"/>
    </row>
    <row r="458" spans="1:12">
      <c r="A458" s="362"/>
      <c r="B458" s="334"/>
      <c r="C458" s="334"/>
      <c r="D458" s="334"/>
      <c r="E458" s="334"/>
      <c r="F458" s="334"/>
      <c r="G458" s="334"/>
      <c r="H458" s="334"/>
      <c r="I458" s="334"/>
      <c r="J458" s="334"/>
      <c r="K458" s="334"/>
      <c r="L458" s="334"/>
    </row>
    <row r="459" spans="1:12">
      <c r="A459" s="362"/>
      <c r="B459" s="334"/>
      <c r="C459" s="334"/>
      <c r="D459" s="334"/>
      <c r="E459" s="334"/>
      <c r="F459" s="334"/>
      <c r="G459" s="334"/>
      <c r="H459" s="334"/>
      <c r="I459" s="334"/>
      <c r="J459" s="334"/>
      <c r="K459" s="334"/>
      <c r="L459" s="334"/>
    </row>
    <row r="460" spans="1:12">
      <c r="A460" s="362"/>
      <c r="B460" s="334"/>
      <c r="C460" s="334"/>
      <c r="D460" s="334"/>
      <c r="E460" s="334"/>
      <c r="F460" s="334"/>
      <c r="G460" s="334"/>
      <c r="H460" s="334"/>
      <c r="I460" s="334"/>
      <c r="J460" s="334"/>
      <c r="K460" s="334"/>
      <c r="L460" s="334"/>
    </row>
    <row r="461" spans="1:12">
      <c r="A461" s="362"/>
      <c r="B461" s="334"/>
      <c r="C461" s="334"/>
      <c r="D461" s="334"/>
      <c r="E461" s="334"/>
      <c r="F461" s="334"/>
      <c r="G461" s="334"/>
      <c r="H461" s="334"/>
      <c r="I461" s="334"/>
      <c r="J461" s="334"/>
      <c r="K461" s="334"/>
      <c r="L461" s="334"/>
    </row>
    <row r="462" spans="1:12">
      <c r="A462" s="362"/>
      <c r="B462" s="334"/>
      <c r="C462" s="334"/>
      <c r="D462" s="334"/>
      <c r="E462" s="334"/>
      <c r="F462" s="334"/>
      <c r="G462" s="334"/>
      <c r="H462" s="334"/>
      <c r="I462" s="334"/>
      <c r="J462" s="334"/>
      <c r="K462" s="334"/>
      <c r="L462" s="334"/>
    </row>
    <row r="463" spans="1:12">
      <c r="A463" s="362"/>
      <c r="B463" s="334"/>
      <c r="C463" s="334"/>
      <c r="D463" s="334"/>
      <c r="E463" s="334"/>
      <c r="F463" s="334"/>
      <c r="G463" s="334"/>
      <c r="H463" s="334"/>
      <c r="I463" s="334"/>
      <c r="J463" s="334"/>
      <c r="K463" s="334"/>
      <c r="L463" s="334"/>
    </row>
    <row r="464" spans="1:12">
      <c r="A464" s="362"/>
      <c r="B464" s="334"/>
      <c r="C464" s="334"/>
      <c r="D464" s="334"/>
      <c r="E464" s="334"/>
      <c r="F464" s="334"/>
      <c r="G464" s="334"/>
      <c r="H464" s="334"/>
      <c r="I464" s="334"/>
      <c r="J464" s="334"/>
      <c r="K464" s="334"/>
      <c r="L464" s="334"/>
    </row>
    <row r="465" spans="1:12">
      <c r="A465" s="362"/>
      <c r="B465" s="334"/>
      <c r="C465" s="334"/>
      <c r="D465" s="334"/>
      <c r="E465" s="334"/>
      <c r="F465" s="334"/>
      <c r="G465" s="334"/>
      <c r="H465" s="334"/>
      <c r="I465" s="334"/>
      <c r="J465" s="334"/>
      <c r="K465" s="334"/>
      <c r="L465" s="334"/>
    </row>
    <row r="466" spans="1:12">
      <c r="A466" s="362"/>
      <c r="B466" s="334"/>
      <c r="C466" s="334"/>
      <c r="D466" s="334"/>
      <c r="E466" s="334"/>
      <c r="F466" s="334"/>
      <c r="G466" s="334"/>
      <c r="H466" s="334"/>
      <c r="I466" s="334"/>
      <c r="J466" s="334"/>
      <c r="K466" s="334"/>
      <c r="L466" s="334"/>
    </row>
    <row r="467" spans="1:12">
      <c r="A467" s="362"/>
      <c r="B467" s="334"/>
      <c r="C467" s="334"/>
      <c r="D467" s="334"/>
      <c r="E467" s="334"/>
      <c r="F467" s="334"/>
      <c r="G467" s="334"/>
      <c r="H467" s="334"/>
      <c r="I467" s="334"/>
      <c r="J467" s="334"/>
      <c r="K467" s="334"/>
      <c r="L467" s="334"/>
    </row>
    <row r="468" spans="1:12">
      <c r="A468" s="362"/>
      <c r="B468" s="334"/>
      <c r="C468" s="334"/>
      <c r="D468" s="334"/>
      <c r="E468" s="334"/>
      <c r="F468" s="334"/>
      <c r="G468" s="334"/>
      <c r="H468" s="334"/>
      <c r="I468" s="334"/>
      <c r="J468" s="334"/>
      <c r="K468" s="334"/>
      <c r="L468" s="334"/>
    </row>
    <row r="469" spans="1:12">
      <c r="A469" s="362"/>
      <c r="B469" s="334"/>
      <c r="C469" s="334"/>
      <c r="D469" s="334"/>
      <c r="E469" s="334"/>
      <c r="F469" s="334"/>
      <c r="G469" s="334"/>
      <c r="H469" s="334"/>
      <c r="I469" s="334"/>
      <c r="J469" s="334"/>
      <c r="K469" s="334"/>
      <c r="L469" s="334"/>
    </row>
    <row r="470" spans="1:12">
      <c r="A470" s="362"/>
      <c r="B470" s="334"/>
      <c r="C470" s="334"/>
      <c r="D470" s="334"/>
      <c r="E470" s="334"/>
      <c r="F470" s="334"/>
      <c r="G470" s="334"/>
      <c r="H470" s="334"/>
      <c r="I470" s="334"/>
      <c r="J470" s="334"/>
      <c r="K470" s="334"/>
      <c r="L470" s="334"/>
    </row>
    <row r="471" spans="1:12">
      <c r="A471" s="362"/>
      <c r="B471" s="334"/>
      <c r="C471" s="334"/>
      <c r="D471" s="334"/>
      <c r="E471" s="334"/>
      <c r="F471" s="334"/>
      <c r="G471" s="334"/>
      <c r="H471" s="334"/>
      <c r="I471" s="334"/>
      <c r="J471" s="334"/>
      <c r="K471" s="334"/>
      <c r="L471" s="334"/>
    </row>
    <row r="472" spans="1:12">
      <c r="A472" s="362"/>
      <c r="B472" s="334"/>
      <c r="C472" s="334"/>
      <c r="D472" s="334"/>
      <c r="E472" s="334"/>
      <c r="F472" s="334"/>
      <c r="G472" s="334"/>
      <c r="H472" s="334"/>
      <c r="I472" s="334"/>
      <c r="J472" s="334"/>
      <c r="K472" s="334"/>
      <c r="L472" s="334"/>
    </row>
    <row r="473" spans="1:12">
      <c r="A473" s="362"/>
      <c r="B473" s="334"/>
      <c r="C473" s="334"/>
      <c r="D473" s="334"/>
      <c r="E473" s="334"/>
      <c r="F473" s="334"/>
      <c r="G473" s="334"/>
      <c r="H473" s="334"/>
      <c r="I473" s="334"/>
      <c r="J473" s="334"/>
      <c r="K473" s="334"/>
      <c r="L473" s="334"/>
    </row>
    <row r="474" spans="1:12">
      <c r="A474" s="362"/>
      <c r="B474" s="334"/>
      <c r="C474" s="334"/>
      <c r="D474" s="334"/>
      <c r="E474" s="334"/>
      <c r="F474" s="334"/>
      <c r="G474" s="334"/>
      <c r="H474" s="334"/>
      <c r="I474" s="334"/>
      <c r="J474" s="334"/>
      <c r="K474" s="334"/>
      <c r="L474" s="334"/>
    </row>
    <row r="475" spans="1:12">
      <c r="A475" s="362"/>
      <c r="B475" s="334"/>
      <c r="C475" s="334"/>
      <c r="D475" s="334"/>
      <c r="E475" s="334"/>
      <c r="F475" s="334"/>
      <c r="G475" s="334"/>
      <c r="H475" s="334"/>
      <c r="I475" s="334"/>
      <c r="J475" s="334"/>
      <c r="K475" s="334"/>
      <c r="L475" s="334"/>
    </row>
    <row r="476" spans="1:12">
      <c r="A476" s="362"/>
      <c r="B476" s="334"/>
      <c r="C476" s="334"/>
      <c r="D476" s="334"/>
      <c r="E476" s="334"/>
      <c r="F476" s="334"/>
      <c r="G476" s="334"/>
      <c r="H476" s="334"/>
      <c r="I476" s="334"/>
      <c r="J476" s="334"/>
      <c r="K476" s="334"/>
      <c r="L476" s="334"/>
    </row>
    <row r="477" spans="1:12">
      <c r="A477" s="362"/>
      <c r="B477" s="334"/>
      <c r="C477" s="334"/>
      <c r="D477" s="334"/>
      <c r="E477" s="334"/>
      <c r="F477" s="334"/>
      <c r="G477" s="334"/>
      <c r="H477" s="334"/>
      <c r="I477" s="334"/>
      <c r="J477" s="334"/>
      <c r="K477" s="334"/>
      <c r="L477" s="334"/>
    </row>
    <row r="478" spans="1:12">
      <c r="A478" s="362"/>
      <c r="B478" s="334"/>
      <c r="C478" s="334"/>
      <c r="D478" s="334"/>
      <c r="E478" s="334"/>
      <c r="F478" s="334"/>
      <c r="G478" s="334"/>
      <c r="H478" s="334"/>
      <c r="I478" s="334"/>
      <c r="J478" s="334"/>
      <c r="K478" s="334"/>
      <c r="L478" s="334"/>
    </row>
    <row r="479" spans="1:12">
      <c r="A479" s="362"/>
      <c r="B479" s="334"/>
      <c r="C479" s="334"/>
      <c r="D479" s="334"/>
      <c r="E479" s="334"/>
      <c r="F479" s="334"/>
      <c r="G479" s="334"/>
      <c r="H479" s="334"/>
      <c r="I479" s="334"/>
      <c r="J479" s="334"/>
      <c r="K479" s="334"/>
      <c r="L479" s="334"/>
    </row>
    <row r="480" spans="1:12">
      <c r="A480" s="362"/>
      <c r="B480" s="334"/>
      <c r="C480" s="334"/>
      <c r="D480" s="334"/>
      <c r="E480" s="334"/>
      <c r="F480" s="334"/>
      <c r="G480" s="334"/>
      <c r="H480" s="334"/>
      <c r="I480" s="334"/>
      <c r="J480" s="334"/>
      <c r="K480" s="334"/>
      <c r="L480" s="334"/>
    </row>
    <row r="481" spans="1:12">
      <c r="A481" s="362"/>
      <c r="B481" s="334"/>
      <c r="C481" s="334"/>
      <c r="D481" s="334"/>
      <c r="E481" s="334"/>
      <c r="F481" s="334"/>
      <c r="G481" s="334"/>
      <c r="H481" s="334"/>
      <c r="I481" s="334"/>
      <c r="J481" s="334"/>
      <c r="K481" s="334"/>
      <c r="L481" s="334"/>
    </row>
    <row r="482" spans="1:12">
      <c r="A482" s="362"/>
      <c r="B482" s="334"/>
      <c r="C482" s="334"/>
      <c r="D482" s="334"/>
      <c r="E482" s="334"/>
      <c r="F482" s="334"/>
      <c r="G482" s="334"/>
      <c r="H482" s="334"/>
      <c r="I482" s="334"/>
      <c r="J482" s="334"/>
      <c r="K482" s="334"/>
      <c r="L482" s="334"/>
    </row>
    <row r="483" spans="1:12">
      <c r="A483" s="362"/>
      <c r="B483" s="334"/>
      <c r="C483" s="334"/>
      <c r="D483" s="334"/>
      <c r="E483" s="334"/>
      <c r="F483" s="334"/>
      <c r="G483" s="334"/>
      <c r="H483" s="334"/>
      <c r="I483" s="334"/>
      <c r="J483" s="334"/>
      <c r="K483" s="334"/>
      <c r="L483" s="334"/>
    </row>
    <row r="484" spans="1:12">
      <c r="A484" s="362"/>
      <c r="B484" s="334"/>
      <c r="C484" s="334"/>
      <c r="D484" s="334"/>
      <c r="E484" s="334"/>
      <c r="F484" s="334"/>
      <c r="G484" s="334"/>
      <c r="H484" s="334"/>
      <c r="I484" s="334"/>
      <c r="J484" s="334"/>
      <c r="K484" s="334"/>
      <c r="L484" s="334"/>
    </row>
    <row r="485" spans="1:12">
      <c r="A485" s="362"/>
      <c r="B485" s="334"/>
      <c r="C485" s="334"/>
      <c r="D485" s="334"/>
      <c r="E485" s="334"/>
      <c r="F485" s="334"/>
      <c r="G485" s="334"/>
      <c r="H485" s="334"/>
      <c r="I485" s="334"/>
      <c r="J485" s="334"/>
      <c r="K485" s="334"/>
      <c r="L485" s="334"/>
    </row>
    <row r="486" spans="1:12">
      <c r="A486" s="362"/>
      <c r="B486" s="334"/>
      <c r="C486" s="334"/>
      <c r="D486" s="334"/>
      <c r="E486" s="334"/>
      <c r="F486" s="334"/>
      <c r="G486" s="334"/>
      <c r="H486" s="334"/>
      <c r="I486" s="334"/>
      <c r="J486" s="334"/>
      <c r="K486" s="334"/>
      <c r="L486" s="334"/>
    </row>
    <row r="487" spans="1:12">
      <c r="A487" s="362"/>
      <c r="B487" s="334"/>
      <c r="C487" s="334"/>
      <c r="D487" s="334"/>
      <c r="E487" s="334"/>
      <c r="F487" s="334"/>
      <c r="G487" s="334"/>
      <c r="H487" s="334"/>
      <c r="I487" s="334"/>
      <c r="J487" s="334"/>
      <c r="K487" s="334"/>
      <c r="L487" s="334"/>
    </row>
    <row r="488" spans="1:12">
      <c r="A488" s="362"/>
      <c r="B488" s="334"/>
      <c r="C488" s="334"/>
      <c r="D488" s="334"/>
      <c r="E488" s="334"/>
      <c r="F488" s="334"/>
      <c r="G488" s="334"/>
      <c r="H488" s="334"/>
      <c r="I488" s="334"/>
      <c r="J488" s="334"/>
      <c r="K488" s="334"/>
      <c r="L488" s="334"/>
    </row>
    <row r="489" spans="1:12">
      <c r="A489" s="362"/>
      <c r="B489" s="334"/>
      <c r="C489" s="334"/>
      <c r="D489" s="334"/>
      <c r="E489" s="334"/>
      <c r="F489" s="334"/>
      <c r="G489" s="334"/>
      <c r="H489" s="334"/>
      <c r="I489" s="334"/>
      <c r="J489" s="334"/>
      <c r="K489" s="334"/>
      <c r="L489" s="334"/>
    </row>
    <row r="490" spans="1:12">
      <c r="A490" s="362"/>
      <c r="B490" s="334"/>
      <c r="C490" s="334"/>
      <c r="D490" s="334"/>
      <c r="E490" s="334"/>
      <c r="F490" s="334"/>
      <c r="G490" s="334"/>
      <c r="H490" s="334"/>
      <c r="I490" s="334"/>
      <c r="J490" s="334"/>
      <c r="K490" s="334"/>
      <c r="L490" s="334"/>
    </row>
    <row r="491" spans="1:12">
      <c r="A491" s="362"/>
      <c r="B491" s="334"/>
      <c r="C491" s="334"/>
      <c r="D491" s="334"/>
      <c r="E491" s="334"/>
      <c r="F491" s="334"/>
      <c r="G491" s="334"/>
      <c r="H491" s="334"/>
      <c r="I491" s="334"/>
      <c r="J491" s="334"/>
      <c r="K491" s="334"/>
      <c r="L491" s="334"/>
    </row>
    <row r="492" spans="1:12">
      <c r="A492" s="362"/>
      <c r="B492" s="334"/>
      <c r="C492" s="334"/>
      <c r="D492" s="334"/>
      <c r="E492" s="334"/>
      <c r="F492" s="334"/>
      <c r="G492" s="334"/>
      <c r="H492" s="334"/>
      <c r="I492" s="334"/>
      <c r="J492" s="334"/>
      <c r="K492" s="334"/>
      <c r="L492" s="334"/>
    </row>
    <row r="493" spans="1:12">
      <c r="A493" s="362"/>
      <c r="B493" s="334"/>
      <c r="C493" s="334"/>
      <c r="D493" s="334"/>
      <c r="E493" s="334"/>
      <c r="F493" s="334"/>
      <c r="G493" s="334"/>
      <c r="H493" s="334"/>
      <c r="I493" s="334"/>
      <c r="J493" s="334"/>
      <c r="K493" s="334"/>
      <c r="L493" s="334"/>
    </row>
    <row r="494" spans="1:12">
      <c r="A494" s="362"/>
      <c r="B494" s="334"/>
      <c r="C494" s="334"/>
      <c r="D494" s="334"/>
      <c r="E494" s="334"/>
      <c r="F494" s="334"/>
      <c r="G494" s="334"/>
      <c r="H494" s="334"/>
      <c r="I494" s="334"/>
      <c r="J494" s="334"/>
      <c r="K494" s="334"/>
      <c r="L494" s="334"/>
    </row>
    <row r="495" spans="1:12">
      <c r="A495" s="362"/>
      <c r="B495" s="334"/>
      <c r="C495" s="334"/>
      <c r="D495" s="334"/>
      <c r="E495" s="334"/>
      <c r="F495" s="334"/>
      <c r="G495" s="334"/>
      <c r="H495" s="334"/>
      <c r="I495" s="334"/>
      <c r="J495" s="334"/>
      <c r="K495" s="334"/>
      <c r="L495" s="334"/>
    </row>
    <row r="496" spans="1:12">
      <c r="A496" s="362"/>
      <c r="B496" s="334"/>
      <c r="C496" s="334"/>
      <c r="D496" s="334"/>
      <c r="E496" s="334"/>
      <c r="F496" s="334"/>
      <c r="G496" s="334"/>
      <c r="H496" s="334"/>
      <c r="I496" s="334"/>
      <c r="J496" s="334"/>
      <c r="K496" s="334"/>
      <c r="L496" s="334"/>
    </row>
    <row r="497" spans="1:12">
      <c r="A497" s="362"/>
      <c r="B497" s="334"/>
      <c r="C497" s="334"/>
      <c r="D497" s="334"/>
      <c r="E497" s="334"/>
      <c r="F497" s="334"/>
      <c r="G497" s="334"/>
      <c r="H497" s="334"/>
      <c r="I497" s="334"/>
      <c r="J497" s="334"/>
      <c r="K497" s="334"/>
      <c r="L497" s="334"/>
    </row>
    <row r="498" spans="1:12">
      <c r="A498" s="362"/>
      <c r="B498" s="334"/>
      <c r="C498" s="334"/>
      <c r="D498" s="334"/>
      <c r="E498" s="334"/>
      <c r="F498" s="334"/>
      <c r="G498" s="334"/>
      <c r="H498" s="334"/>
      <c r="I498" s="334"/>
      <c r="J498" s="334"/>
      <c r="K498" s="334"/>
      <c r="L498" s="334"/>
    </row>
    <row r="499" spans="1:12">
      <c r="A499" s="362"/>
      <c r="B499" s="334"/>
      <c r="C499" s="334"/>
      <c r="D499" s="334"/>
      <c r="E499" s="334"/>
      <c r="F499" s="334"/>
      <c r="G499" s="334"/>
      <c r="H499" s="334"/>
      <c r="I499" s="334"/>
      <c r="J499" s="334"/>
      <c r="K499" s="334"/>
      <c r="L499" s="334"/>
    </row>
    <row r="500" spans="1:12">
      <c r="A500" s="362"/>
      <c r="B500" s="334"/>
      <c r="C500" s="334"/>
      <c r="D500" s="334"/>
      <c r="E500" s="334"/>
      <c r="F500" s="334"/>
      <c r="G500" s="334"/>
      <c r="H500" s="334"/>
      <c r="I500" s="334"/>
      <c r="J500" s="334"/>
      <c r="K500" s="334"/>
      <c r="L500" s="334"/>
    </row>
  </sheetData>
  <phoneticPr fontId="76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5"/>
  <dimension ref="A1:AA72"/>
  <sheetViews>
    <sheetView workbookViewId="0">
      <selection activeCell="F22" sqref="F22"/>
    </sheetView>
  </sheetViews>
  <sheetFormatPr defaultColWidth="7.875" defaultRowHeight="12.75"/>
  <cols>
    <col min="1" max="1" width="37.125" style="345" customWidth="1"/>
    <col min="2" max="2" width="4.625" style="345" customWidth="1"/>
    <col min="3" max="4" width="15.125" style="345" customWidth="1"/>
    <col min="5" max="5" width="17" style="346" customWidth="1"/>
    <col min="6" max="16384" width="7.875" style="347"/>
  </cols>
  <sheetData>
    <row r="1" spans="1:27">
      <c r="A1" s="596" t="s">
        <v>619</v>
      </c>
      <c r="B1" s="596"/>
      <c r="C1" s="596"/>
      <c r="D1" s="596"/>
    </row>
    <row r="2" spans="1:27">
      <c r="A2" s="348" t="s">
        <v>620</v>
      </c>
      <c r="B2" s="348"/>
      <c r="C2" s="348"/>
      <c r="D2" s="349" t="s">
        <v>621</v>
      </c>
    </row>
    <row r="3" spans="1:27">
      <c r="A3" s="350" t="s">
        <v>622</v>
      </c>
      <c r="B3" s="351"/>
      <c r="C3" s="350"/>
      <c r="D3" s="352" t="s">
        <v>623</v>
      </c>
    </row>
    <row r="4" spans="1:27">
      <c r="A4" s="353" t="s">
        <v>624</v>
      </c>
      <c r="B4" s="353" t="s">
        <v>32</v>
      </c>
      <c r="C4" s="353" t="s">
        <v>625</v>
      </c>
      <c r="D4" s="353" t="s">
        <v>626</v>
      </c>
      <c r="E4" s="354" t="s">
        <v>627</v>
      </c>
    </row>
    <row r="5" spans="1:27">
      <c r="A5" s="200" t="s">
        <v>628</v>
      </c>
      <c r="B5" s="547" t="s">
        <v>409</v>
      </c>
      <c r="C5" s="355"/>
      <c r="D5" s="202"/>
      <c r="E5" s="346" t="s">
        <v>629</v>
      </c>
    </row>
    <row r="6" spans="1:27">
      <c r="A6" s="200" t="s">
        <v>630</v>
      </c>
      <c r="B6" s="547" t="s">
        <v>631</v>
      </c>
      <c r="C6" s="355">
        <v>1</v>
      </c>
      <c r="D6" s="355">
        <v>1</v>
      </c>
      <c r="E6" s="346">
        <v>1</v>
      </c>
    </row>
    <row r="7" spans="1:27">
      <c r="A7" s="200" t="s">
        <v>632</v>
      </c>
      <c r="B7" s="547" t="s">
        <v>633</v>
      </c>
      <c r="C7" s="355">
        <v>1</v>
      </c>
      <c r="D7" s="355">
        <v>1</v>
      </c>
      <c r="E7" s="346">
        <v>1</v>
      </c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</row>
    <row r="8" spans="1:27">
      <c r="A8" s="200" t="s">
        <v>634</v>
      </c>
      <c r="B8" s="547" t="s">
        <v>635</v>
      </c>
      <c r="C8" s="355">
        <v>1</v>
      </c>
      <c r="D8" s="355">
        <v>1</v>
      </c>
      <c r="E8" s="346">
        <v>1</v>
      </c>
      <c r="G8" s="356"/>
      <c r="H8" s="356"/>
      <c r="I8" s="356"/>
      <c r="J8" s="356"/>
      <c r="K8" s="356"/>
      <c r="L8" s="356"/>
      <c r="M8" s="356"/>
      <c r="N8" s="356"/>
      <c r="O8" s="356"/>
      <c r="P8" s="356"/>
      <c r="Q8" s="356"/>
      <c r="R8" s="356"/>
      <c r="S8" s="356"/>
      <c r="T8" s="356"/>
      <c r="U8" s="356"/>
      <c r="V8" s="356"/>
      <c r="W8" s="356"/>
      <c r="X8" s="356"/>
      <c r="Y8" s="356"/>
      <c r="Z8" s="356"/>
      <c r="AA8" s="356"/>
    </row>
    <row r="9" spans="1:27">
      <c r="A9" s="203" t="s">
        <v>636</v>
      </c>
      <c r="B9" s="547" t="s">
        <v>637</v>
      </c>
      <c r="C9" s="355" t="s">
        <v>638</v>
      </c>
      <c r="D9" s="355" t="s">
        <v>639</v>
      </c>
      <c r="E9" s="346" t="s">
        <v>640</v>
      </c>
      <c r="G9" s="356"/>
      <c r="H9" s="356"/>
      <c r="I9" s="356"/>
      <c r="J9" s="356"/>
      <c r="K9" s="356"/>
      <c r="L9" s="356"/>
      <c r="M9" s="356"/>
      <c r="N9" s="356"/>
      <c r="O9" s="356"/>
      <c r="P9" s="356"/>
      <c r="Q9" s="356"/>
      <c r="R9" s="356"/>
      <c r="S9" s="356"/>
      <c r="T9" s="356"/>
      <c r="U9" s="356"/>
      <c r="V9" s="356"/>
      <c r="W9" s="356"/>
      <c r="X9" s="356"/>
      <c r="Y9" s="356"/>
      <c r="Z9" s="356"/>
      <c r="AA9" s="356"/>
    </row>
    <row r="10" spans="1:27">
      <c r="A10" s="200" t="s">
        <v>641</v>
      </c>
      <c r="B10" s="547" t="s">
        <v>642</v>
      </c>
      <c r="C10" s="355" t="s">
        <v>643</v>
      </c>
      <c r="D10" s="355" t="s">
        <v>643</v>
      </c>
      <c r="E10" s="346">
        <v>1</v>
      </c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6"/>
      <c r="W10" s="356"/>
      <c r="X10" s="356"/>
      <c r="Y10" s="356"/>
      <c r="Z10" s="356"/>
      <c r="AA10" s="356"/>
    </row>
    <row r="11" spans="1:27">
      <c r="A11" s="200" t="s">
        <v>644</v>
      </c>
      <c r="B11" s="547" t="s">
        <v>645</v>
      </c>
      <c r="C11" s="355" t="s">
        <v>643</v>
      </c>
      <c r="D11" s="355" t="s">
        <v>643</v>
      </c>
      <c r="E11" s="346">
        <v>1</v>
      </c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</row>
    <row r="12" spans="1:27">
      <c r="A12" s="200" t="s">
        <v>646</v>
      </c>
      <c r="B12" s="547" t="s">
        <v>647</v>
      </c>
      <c r="C12" s="355" t="s">
        <v>643</v>
      </c>
      <c r="D12" s="355" t="s">
        <v>643</v>
      </c>
      <c r="E12" s="346">
        <v>1</v>
      </c>
      <c r="G12" s="356"/>
      <c r="H12" s="356"/>
      <c r="I12" s="356"/>
      <c r="J12" s="356"/>
      <c r="K12" s="356"/>
      <c r="L12" s="356"/>
      <c r="M12" s="356"/>
      <c r="N12" s="356"/>
      <c r="O12" s="356"/>
      <c r="P12" s="356"/>
      <c r="Q12" s="356"/>
      <c r="R12" s="356"/>
      <c r="S12" s="356"/>
      <c r="T12" s="356"/>
      <c r="U12" s="356"/>
      <c r="V12" s="356"/>
      <c r="W12" s="356"/>
      <c r="X12" s="356"/>
      <c r="Y12" s="356"/>
      <c r="Z12" s="356"/>
      <c r="AA12" s="356"/>
    </row>
    <row r="13" spans="1:27">
      <c r="A13" s="200" t="s">
        <v>648</v>
      </c>
      <c r="B13" s="547" t="s">
        <v>649</v>
      </c>
      <c r="C13" s="355" t="s">
        <v>643</v>
      </c>
      <c r="D13" s="355" t="s">
        <v>643</v>
      </c>
      <c r="E13" s="346">
        <v>1</v>
      </c>
      <c r="G13" s="356"/>
      <c r="H13" s="356"/>
      <c r="I13" s="356"/>
      <c r="J13" s="356"/>
      <c r="K13" s="356"/>
      <c r="L13" s="356"/>
      <c r="M13" s="356"/>
      <c r="N13" s="356"/>
      <c r="O13" s="356"/>
      <c r="P13" s="356"/>
      <c r="Q13" s="356"/>
      <c r="R13" s="356"/>
      <c r="S13" s="356"/>
      <c r="T13" s="356"/>
      <c r="U13" s="356"/>
      <c r="V13" s="356"/>
      <c r="W13" s="356"/>
      <c r="X13" s="356"/>
      <c r="Y13" s="356"/>
      <c r="Z13" s="356"/>
      <c r="AA13" s="356"/>
    </row>
    <row r="14" spans="1:27">
      <c r="A14" s="203" t="s">
        <v>650</v>
      </c>
      <c r="B14" s="547" t="s">
        <v>651</v>
      </c>
      <c r="C14" s="355" t="s">
        <v>652</v>
      </c>
      <c r="D14" s="355" t="s">
        <v>653</v>
      </c>
      <c r="G14" s="356"/>
      <c r="H14" s="356"/>
      <c r="I14" s="356"/>
      <c r="J14" s="356"/>
      <c r="K14" s="356"/>
      <c r="L14" s="356"/>
      <c r="M14" s="356"/>
      <c r="N14" s="356"/>
      <c r="O14" s="356"/>
      <c r="P14" s="356"/>
      <c r="Q14" s="356"/>
      <c r="R14" s="356"/>
      <c r="S14" s="356"/>
      <c r="T14" s="356"/>
      <c r="U14" s="356"/>
      <c r="V14" s="356"/>
      <c r="W14" s="356"/>
      <c r="X14" s="356"/>
      <c r="Y14" s="356"/>
      <c r="Z14" s="356"/>
      <c r="AA14" s="356"/>
    </row>
    <row r="15" spans="1:27">
      <c r="A15" s="203" t="s">
        <v>654</v>
      </c>
      <c r="B15" s="547" t="s">
        <v>655</v>
      </c>
      <c r="C15" s="355" t="s">
        <v>656</v>
      </c>
      <c r="D15" s="355" t="s">
        <v>657</v>
      </c>
      <c r="G15" s="356"/>
      <c r="H15" s="356"/>
      <c r="I15" s="356"/>
      <c r="J15" s="356"/>
      <c r="K15" s="356"/>
      <c r="L15" s="356"/>
      <c r="M15" s="356"/>
      <c r="N15" s="356"/>
      <c r="O15" s="356"/>
      <c r="P15" s="356"/>
      <c r="Q15" s="356"/>
      <c r="R15" s="356"/>
      <c r="S15" s="356"/>
      <c r="T15" s="356"/>
      <c r="U15" s="356"/>
      <c r="V15" s="356"/>
      <c r="W15" s="356"/>
      <c r="X15" s="356"/>
      <c r="Y15" s="356"/>
      <c r="Z15" s="356"/>
      <c r="AA15" s="356"/>
    </row>
    <row r="16" spans="1:27">
      <c r="A16" s="200" t="s">
        <v>658</v>
      </c>
      <c r="B16" s="547" t="s">
        <v>659</v>
      </c>
      <c r="C16" s="355"/>
      <c r="D16" s="355"/>
      <c r="E16" s="346" t="s">
        <v>660</v>
      </c>
      <c r="G16" s="356"/>
      <c r="H16" s="356"/>
      <c r="I16" s="356"/>
      <c r="J16" s="356"/>
      <c r="K16" s="356"/>
      <c r="L16" s="356"/>
      <c r="M16" s="356"/>
      <c r="N16" s="356"/>
      <c r="O16" s="356"/>
      <c r="P16" s="356"/>
      <c r="Q16" s="356"/>
      <c r="R16" s="356"/>
      <c r="S16" s="356"/>
      <c r="T16" s="356"/>
      <c r="U16" s="356"/>
      <c r="V16" s="356"/>
      <c r="W16" s="356"/>
      <c r="X16" s="356"/>
      <c r="Y16" s="356"/>
      <c r="Z16" s="356"/>
      <c r="AA16" s="356"/>
    </row>
    <row r="17" spans="1:27">
      <c r="A17" s="200" t="s">
        <v>661</v>
      </c>
      <c r="B17" s="547" t="s">
        <v>662</v>
      </c>
      <c r="C17" s="355">
        <v>1</v>
      </c>
      <c r="D17" s="355">
        <v>1</v>
      </c>
      <c r="E17" s="346">
        <v>1</v>
      </c>
      <c r="G17" s="356"/>
      <c r="H17" s="356"/>
      <c r="I17" s="356"/>
      <c r="J17" s="356"/>
      <c r="K17" s="356"/>
      <c r="L17" s="356"/>
      <c r="M17" s="356"/>
      <c r="N17" s="356"/>
      <c r="O17" s="356"/>
      <c r="P17" s="356"/>
      <c r="Q17" s="356"/>
      <c r="R17" s="356"/>
      <c r="S17" s="356"/>
      <c r="T17" s="356"/>
      <c r="U17" s="356"/>
      <c r="V17" s="356"/>
      <c r="W17" s="356"/>
      <c r="X17" s="356"/>
      <c r="Y17" s="356"/>
      <c r="Z17" s="356"/>
      <c r="AA17" s="356"/>
    </row>
    <row r="18" spans="1:27">
      <c r="A18" s="200" t="s">
        <v>663</v>
      </c>
      <c r="B18" s="547" t="s">
        <v>664</v>
      </c>
      <c r="C18" s="355">
        <v>1</v>
      </c>
      <c r="D18" s="355">
        <v>1</v>
      </c>
      <c r="E18" s="346">
        <v>1</v>
      </c>
      <c r="G18" s="356"/>
      <c r="H18" s="356"/>
      <c r="I18" s="356"/>
      <c r="J18" s="356"/>
      <c r="K18" s="356"/>
      <c r="L18" s="356"/>
      <c r="M18" s="356"/>
      <c r="N18" s="356"/>
      <c r="O18" s="356"/>
      <c r="P18" s="356"/>
      <c r="Q18" s="356"/>
      <c r="R18" s="356"/>
      <c r="S18" s="356"/>
      <c r="T18" s="356"/>
      <c r="U18" s="356"/>
      <c r="V18" s="356"/>
      <c r="W18" s="356"/>
      <c r="X18" s="356"/>
      <c r="Y18" s="356"/>
      <c r="Z18" s="356"/>
      <c r="AA18" s="356"/>
    </row>
    <row r="19" spans="1:27">
      <c r="A19" s="200" t="s">
        <v>665</v>
      </c>
      <c r="B19" s="547" t="s">
        <v>666</v>
      </c>
      <c r="C19" s="355">
        <v>1</v>
      </c>
      <c r="D19" s="355">
        <v>1</v>
      </c>
      <c r="E19" s="346">
        <v>1</v>
      </c>
      <c r="G19" s="356"/>
      <c r="H19" s="356"/>
      <c r="I19" s="356"/>
      <c r="J19" s="356"/>
      <c r="K19" s="356"/>
      <c r="L19" s="356"/>
      <c r="M19" s="356"/>
      <c r="N19" s="356"/>
      <c r="O19" s="356"/>
      <c r="P19" s="356"/>
      <c r="Q19" s="356"/>
      <c r="R19" s="356"/>
      <c r="S19" s="356"/>
      <c r="T19" s="356"/>
      <c r="U19" s="356"/>
      <c r="V19" s="356"/>
      <c r="W19" s="356"/>
      <c r="X19" s="356"/>
      <c r="Y19" s="356"/>
      <c r="Z19" s="356"/>
      <c r="AA19" s="356"/>
    </row>
    <row r="20" spans="1:27">
      <c r="A20" s="200" t="s">
        <v>667</v>
      </c>
      <c r="B20" s="547" t="s">
        <v>668</v>
      </c>
      <c r="C20" s="355">
        <v>1</v>
      </c>
      <c r="D20" s="355">
        <v>1</v>
      </c>
      <c r="E20" s="346">
        <v>1</v>
      </c>
      <c r="G20" s="356"/>
      <c r="H20" s="356"/>
      <c r="I20" s="356"/>
      <c r="J20" s="356"/>
      <c r="K20" s="356"/>
      <c r="L20" s="356"/>
      <c r="M20" s="356"/>
      <c r="N20" s="356"/>
      <c r="O20" s="356"/>
      <c r="P20" s="356"/>
      <c r="Q20" s="356"/>
      <c r="R20" s="356"/>
      <c r="S20" s="356"/>
      <c r="T20" s="356"/>
      <c r="U20" s="356"/>
      <c r="V20" s="356"/>
      <c r="W20" s="356"/>
      <c r="X20" s="356"/>
      <c r="Y20" s="356"/>
      <c r="Z20" s="356"/>
      <c r="AA20" s="356"/>
    </row>
    <row r="21" spans="1:27">
      <c r="A21" s="200" t="s">
        <v>669</v>
      </c>
      <c r="B21" s="547" t="s">
        <v>670</v>
      </c>
      <c r="C21" s="355">
        <v>1</v>
      </c>
      <c r="D21" s="355">
        <v>1</v>
      </c>
      <c r="E21" s="346">
        <v>1</v>
      </c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</row>
    <row r="22" spans="1:27">
      <c r="A22" s="203" t="s">
        <v>671</v>
      </c>
      <c r="B22" s="547" t="s">
        <v>672</v>
      </c>
      <c r="C22" s="355" t="s">
        <v>673</v>
      </c>
      <c r="D22" s="355" t="s">
        <v>674</v>
      </c>
      <c r="E22" s="346" t="s">
        <v>675</v>
      </c>
      <c r="G22" s="356"/>
      <c r="H22" s="356"/>
      <c r="I22" s="356"/>
      <c r="J22" s="356"/>
      <c r="K22" s="356"/>
      <c r="L22" s="356"/>
      <c r="M22" s="356"/>
      <c r="N22" s="356"/>
      <c r="O22" s="356"/>
      <c r="P22" s="356"/>
      <c r="Q22" s="356"/>
      <c r="R22" s="356"/>
      <c r="S22" s="356"/>
      <c r="T22" s="356"/>
      <c r="U22" s="356"/>
      <c r="V22" s="356"/>
      <c r="W22" s="356"/>
      <c r="X22" s="356"/>
      <c r="Y22" s="356"/>
      <c r="Z22" s="356"/>
      <c r="AA22" s="356"/>
    </row>
    <row r="23" spans="1:27">
      <c r="A23" s="200" t="s">
        <v>676</v>
      </c>
      <c r="B23" s="547" t="s">
        <v>677</v>
      </c>
      <c r="C23" s="355" t="s">
        <v>643</v>
      </c>
      <c r="D23" s="355" t="s">
        <v>643</v>
      </c>
      <c r="E23" s="346">
        <v>1</v>
      </c>
      <c r="G23" s="356"/>
      <c r="H23" s="356"/>
      <c r="I23" s="356"/>
      <c r="J23" s="356"/>
      <c r="K23" s="356"/>
      <c r="L23" s="356"/>
      <c r="M23" s="356"/>
      <c r="N23" s="356"/>
      <c r="O23" s="356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</row>
    <row r="24" spans="1:27">
      <c r="A24" s="200" t="s">
        <v>678</v>
      </c>
      <c r="B24" s="547" t="s">
        <v>679</v>
      </c>
      <c r="C24" s="355" t="s">
        <v>643</v>
      </c>
      <c r="D24" s="355" t="s">
        <v>643</v>
      </c>
      <c r="E24" s="346">
        <v>1</v>
      </c>
      <c r="G24" s="356"/>
      <c r="H24" s="356"/>
      <c r="I24" s="356"/>
      <c r="J24" s="356"/>
      <c r="K24" s="356"/>
      <c r="L24" s="356"/>
      <c r="M24" s="356"/>
      <c r="N24" s="356"/>
      <c r="O24" s="356"/>
      <c r="P24" s="356"/>
      <c r="Q24" s="356"/>
      <c r="R24" s="356"/>
      <c r="S24" s="356"/>
      <c r="T24" s="356"/>
      <c r="U24" s="356"/>
      <c r="V24" s="356"/>
      <c r="W24" s="356"/>
      <c r="X24" s="356"/>
      <c r="Y24" s="356"/>
      <c r="Z24" s="356"/>
      <c r="AA24" s="356"/>
    </row>
    <row r="25" spans="1:27">
      <c r="A25" s="200" t="s">
        <v>680</v>
      </c>
      <c r="B25" s="547" t="s">
        <v>681</v>
      </c>
      <c r="C25" s="355" t="s">
        <v>643</v>
      </c>
      <c r="D25" s="355" t="s">
        <v>643</v>
      </c>
      <c r="E25" s="346">
        <v>1</v>
      </c>
      <c r="G25" s="356"/>
      <c r="H25" s="356"/>
      <c r="I25" s="356"/>
      <c r="J25" s="356"/>
      <c r="K25" s="356"/>
      <c r="L25" s="356"/>
      <c r="M25" s="356"/>
      <c r="N25" s="356"/>
      <c r="O25" s="356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</row>
    <row r="26" spans="1:27">
      <c r="A26" s="200" t="s">
        <v>682</v>
      </c>
      <c r="B26" s="547" t="s">
        <v>683</v>
      </c>
      <c r="C26" s="355" t="s">
        <v>643</v>
      </c>
      <c r="D26" s="355" t="s">
        <v>643</v>
      </c>
      <c r="E26" s="346">
        <v>1</v>
      </c>
      <c r="G26" s="356"/>
      <c r="H26" s="356"/>
      <c r="I26" s="356"/>
      <c r="J26" s="356"/>
      <c r="K26" s="356"/>
      <c r="L26" s="356"/>
      <c r="M26" s="356"/>
      <c r="N26" s="356"/>
      <c r="O26" s="356"/>
      <c r="P26" s="356"/>
      <c r="Q26" s="356"/>
      <c r="R26" s="356"/>
      <c r="S26" s="356"/>
      <c r="T26" s="356"/>
      <c r="U26" s="356"/>
      <c r="V26" s="356"/>
      <c r="W26" s="356"/>
      <c r="X26" s="356"/>
      <c r="Y26" s="356"/>
      <c r="Z26" s="356"/>
      <c r="AA26" s="356"/>
    </row>
    <row r="27" spans="1:27">
      <c r="A27" s="203" t="s">
        <v>684</v>
      </c>
      <c r="B27" s="547" t="s">
        <v>685</v>
      </c>
      <c r="C27" s="355" t="s">
        <v>686</v>
      </c>
      <c r="D27" s="355" t="s">
        <v>687</v>
      </c>
      <c r="G27" s="356"/>
      <c r="H27" s="356"/>
      <c r="I27" s="356"/>
      <c r="J27" s="356"/>
      <c r="K27" s="356"/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56"/>
      <c r="W27" s="356"/>
      <c r="X27" s="356"/>
      <c r="Y27" s="356"/>
      <c r="Z27" s="356"/>
      <c r="AA27" s="356"/>
    </row>
    <row r="28" spans="1:27">
      <c r="A28" s="203" t="s">
        <v>688</v>
      </c>
      <c r="B28" s="547" t="s">
        <v>689</v>
      </c>
      <c r="C28" s="355" t="s">
        <v>690</v>
      </c>
      <c r="D28" s="355" t="s">
        <v>691</v>
      </c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56"/>
      <c r="Y28" s="356"/>
      <c r="Z28" s="356"/>
      <c r="AA28" s="356"/>
    </row>
    <row r="29" spans="1:27">
      <c r="A29" s="200" t="s">
        <v>692</v>
      </c>
      <c r="B29" s="547" t="s">
        <v>693</v>
      </c>
      <c r="C29" s="355"/>
      <c r="D29" s="355"/>
      <c r="E29" s="346" t="s">
        <v>694</v>
      </c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</row>
    <row r="30" spans="1:27">
      <c r="A30" s="200" t="s">
        <v>695</v>
      </c>
      <c r="B30" s="547" t="s">
        <v>696</v>
      </c>
      <c r="C30" s="355">
        <v>1</v>
      </c>
      <c r="D30" s="355">
        <v>1</v>
      </c>
      <c r="E30" s="346">
        <v>1</v>
      </c>
      <c r="G30" s="356"/>
      <c r="H30" s="356"/>
      <c r="I30" s="356"/>
      <c r="J30" s="356"/>
      <c r="K30" s="356"/>
      <c r="L30" s="356"/>
      <c r="M30" s="356"/>
      <c r="N30" s="356"/>
      <c r="O30" s="356"/>
      <c r="P30" s="356"/>
      <c r="Q30" s="356"/>
      <c r="R30" s="356"/>
      <c r="S30" s="356"/>
      <c r="T30" s="356"/>
      <c r="U30" s="356"/>
      <c r="V30" s="356"/>
      <c r="W30" s="356"/>
      <c r="X30" s="356"/>
      <c r="Y30" s="356"/>
      <c r="Z30" s="356"/>
      <c r="AA30" s="356"/>
    </row>
    <row r="31" spans="1:27">
      <c r="A31" s="200" t="s">
        <v>697</v>
      </c>
      <c r="B31" s="547" t="s">
        <v>698</v>
      </c>
      <c r="C31" s="355">
        <v>1</v>
      </c>
      <c r="D31" s="355">
        <v>1</v>
      </c>
      <c r="E31" s="346">
        <v>1</v>
      </c>
      <c r="G31" s="356"/>
      <c r="H31" s="356"/>
      <c r="I31" s="356"/>
      <c r="J31" s="356"/>
      <c r="K31" s="356"/>
      <c r="L31" s="356"/>
      <c r="M31" s="356"/>
      <c r="N31" s="356"/>
      <c r="O31" s="356"/>
      <c r="P31" s="356"/>
      <c r="Q31" s="356"/>
      <c r="R31" s="356"/>
      <c r="S31" s="356"/>
      <c r="T31" s="356"/>
      <c r="U31" s="356"/>
      <c r="V31" s="356"/>
      <c r="W31" s="356"/>
      <c r="X31" s="356"/>
      <c r="Y31" s="356"/>
      <c r="Z31" s="356"/>
      <c r="AA31" s="356"/>
    </row>
    <row r="32" spans="1:27">
      <c r="A32" s="200" t="s">
        <v>699</v>
      </c>
      <c r="B32" s="547" t="s">
        <v>700</v>
      </c>
      <c r="C32" s="355">
        <v>1</v>
      </c>
      <c r="D32" s="355">
        <v>1</v>
      </c>
      <c r="E32" s="346">
        <v>1</v>
      </c>
      <c r="G32" s="356"/>
      <c r="H32" s="356"/>
      <c r="I32" s="356"/>
      <c r="J32" s="356"/>
      <c r="K32" s="356"/>
      <c r="L32" s="356"/>
      <c r="M32" s="356"/>
      <c r="N32" s="356"/>
      <c r="O32" s="356"/>
      <c r="P32" s="356"/>
      <c r="Q32" s="356"/>
      <c r="R32" s="356"/>
      <c r="S32" s="356"/>
      <c r="T32" s="356"/>
      <c r="U32" s="356"/>
      <c r="V32" s="356"/>
      <c r="W32" s="356"/>
      <c r="X32" s="356"/>
      <c r="Y32" s="356"/>
      <c r="Z32" s="356"/>
      <c r="AA32" s="356"/>
    </row>
    <row r="33" spans="1:27">
      <c r="A33" s="203" t="s">
        <v>701</v>
      </c>
      <c r="B33" s="547" t="s">
        <v>702</v>
      </c>
      <c r="C33" s="355" t="s">
        <v>703</v>
      </c>
      <c r="D33" s="355" t="s">
        <v>704</v>
      </c>
      <c r="E33" s="346" t="s">
        <v>705</v>
      </c>
      <c r="G33" s="356"/>
      <c r="H33" s="356"/>
      <c r="I33" s="356"/>
      <c r="J33" s="356"/>
      <c r="K33" s="356"/>
      <c r="L33" s="356"/>
      <c r="M33" s="356"/>
      <c r="N33" s="356"/>
      <c r="O33" s="356"/>
      <c r="P33" s="356"/>
      <c r="Q33" s="356"/>
      <c r="R33" s="356"/>
      <c r="S33" s="356"/>
      <c r="T33" s="356"/>
      <c r="U33" s="356"/>
      <c r="V33" s="356"/>
      <c r="W33" s="356"/>
      <c r="X33" s="356"/>
      <c r="Y33" s="356"/>
      <c r="Z33" s="356"/>
      <c r="AA33" s="356"/>
    </row>
    <row r="34" spans="1:27">
      <c r="A34" s="200" t="s">
        <v>706</v>
      </c>
      <c r="B34" s="547" t="s">
        <v>707</v>
      </c>
      <c r="C34" s="355" t="s">
        <v>643</v>
      </c>
      <c r="D34" s="355" t="s">
        <v>643</v>
      </c>
      <c r="E34" s="346">
        <v>1</v>
      </c>
      <c r="G34" s="356"/>
      <c r="H34" s="356"/>
      <c r="I34" s="356"/>
      <c r="J34" s="356"/>
      <c r="K34" s="356"/>
      <c r="L34" s="356"/>
      <c r="M34" s="356"/>
      <c r="N34" s="356"/>
      <c r="O34" s="356"/>
      <c r="P34" s="356"/>
      <c r="Q34" s="356"/>
      <c r="R34" s="356"/>
      <c r="S34" s="356"/>
      <c r="T34" s="356"/>
      <c r="U34" s="356"/>
      <c r="V34" s="356"/>
      <c r="W34" s="356"/>
      <c r="X34" s="356"/>
      <c r="Y34" s="356"/>
      <c r="Z34" s="356"/>
      <c r="AA34" s="356"/>
    </row>
    <row r="35" spans="1:27">
      <c r="A35" s="200" t="s">
        <v>708</v>
      </c>
      <c r="B35" s="547" t="s">
        <v>709</v>
      </c>
      <c r="C35" s="355" t="s">
        <v>643</v>
      </c>
      <c r="D35" s="355" t="s">
        <v>643</v>
      </c>
      <c r="E35" s="346">
        <v>1</v>
      </c>
      <c r="G35" s="356"/>
      <c r="H35" s="356"/>
      <c r="I35" s="356"/>
      <c r="J35" s="356"/>
      <c r="K35" s="356"/>
      <c r="L35" s="356"/>
      <c r="M35" s="356"/>
      <c r="N35" s="356"/>
      <c r="O35" s="356"/>
      <c r="P35" s="356"/>
      <c r="Q35" s="356"/>
      <c r="R35" s="356"/>
      <c r="S35" s="356"/>
      <c r="T35" s="356"/>
      <c r="U35" s="356"/>
      <c r="V35" s="356"/>
      <c r="W35" s="356"/>
      <c r="X35" s="356"/>
      <c r="Y35" s="356"/>
      <c r="Z35" s="356"/>
      <c r="AA35" s="356"/>
    </row>
    <row r="36" spans="1:27">
      <c r="A36" s="200" t="s">
        <v>710</v>
      </c>
      <c r="B36" s="547" t="s">
        <v>711</v>
      </c>
      <c r="C36" s="355" t="s">
        <v>643</v>
      </c>
      <c r="D36" s="355" t="s">
        <v>643</v>
      </c>
      <c r="E36" s="346">
        <v>1</v>
      </c>
      <c r="G36" s="356"/>
      <c r="H36" s="356"/>
      <c r="I36" s="356"/>
      <c r="J36" s="356"/>
      <c r="K36" s="356"/>
      <c r="L36" s="356"/>
      <c r="M36" s="356"/>
      <c r="N36" s="356"/>
      <c r="O36" s="356"/>
      <c r="P36" s="356"/>
      <c r="Q36" s="356"/>
      <c r="R36" s="356"/>
      <c r="S36" s="356"/>
      <c r="T36" s="356"/>
      <c r="U36" s="356"/>
      <c r="V36" s="356"/>
      <c r="W36" s="356"/>
      <c r="X36" s="356"/>
      <c r="Y36" s="356"/>
      <c r="Z36" s="356"/>
      <c r="AA36" s="356"/>
    </row>
    <row r="37" spans="1:27">
      <c r="A37" s="203" t="s">
        <v>712</v>
      </c>
      <c r="B37" s="547" t="s">
        <v>713</v>
      </c>
      <c r="C37" s="355" t="s">
        <v>714</v>
      </c>
      <c r="D37" s="355" t="s">
        <v>715</v>
      </c>
      <c r="G37" s="356"/>
      <c r="H37" s="356"/>
      <c r="I37" s="356"/>
      <c r="J37" s="356"/>
      <c r="K37" s="356"/>
      <c r="L37" s="356"/>
      <c r="M37" s="356"/>
      <c r="N37" s="356"/>
      <c r="O37" s="356"/>
      <c r="P37" s="356"/>
      <c r="Q37" s="356"/>
      <c r="R37" s="356"/>
      <c r="S37" s="356"/>
      <c r="T37" s="356"/>
      <c r="U37" s="356"/>
      <c r="V37" s="356"/>
      <c r="W37" s="356"/>
      <c r="X37" s="356"/>
      <c r="Y37" s="356"/>
      <c r="Z37" s="356"/>
      <c r="AA37" s="356"/>
    </row>
    <row r="38" spans="1:27">
      <c r="A38" s="203" t="s">
        <v>716</v>
      </c>
      <c r="B38" s="547" t="s">
        <v>717</v>
      </c>
      <c r="C38" s="355" t="s">
        <v>718</v>
      </c>
      <c r="D38" s="355" t="s">
        <v>719</v>
      </c>
      <c r="E38" s="346" t="s">
        <v>720</v>
      </c>
      <c r="G38" s="356"/>
      <c r="H38" s="356"/>
      <c r="I38" s="356"/>
      <c r="J38" s="356"/>
      <c r="K38" s="356"/>
      <c r="L38" s="356"/>
      <c r="M38" s="356"/>
      <c r="N38" s="356"/>
      <c r="O38" s="356"/>
      <c r="P38" s="356"/>
      <c r="Q38" s="356"/>
      <c r="R38" s="356"/>
      <c r="S38" s="356"/>
      <c r="T38" s="356"/>
      <c r="U38" s="356"/>
      <c r="V38" s="356"/>
      <c r="W38" s="356"/>
      <c r="X38" s="356"/>
      <c r="Y38" s="356"/>
      <c r="Z38" s="356"/>
      <c r="AA38" s="356"/>
    </row>
    <row r="39" spans="1:27">
      <c r="A39" s="200" t="s">
        <v>721</v>
      </c>
      <c r="B39" s="547" t="s">
        <v>722</v>
      </c>
      <c r="C39" s="355"/>
      <c r="D39" s="202"/>
      <c r="E39" s="346" t="s">
        <v>723</v>
      </c>
      <c r="G39" s="356"/>
      <c r="H39" s="356"/>
      <c r="I39" s="356"/>
      <c r="J39" s="356"/>
      <c r="K39" s="356"/>
      <c r="L39" s="356"/>
      <c r="M39" s="356"/>
      <c r="N39" s="356"/>
      <c r="O39" s="356"/>
      <c r="P39" s="356"/>
      <c r="Q39" s="356"/>
      <c r="R39" s="356"/>
      <c r="S39" s="356"/>
      <c r="T39" s="356"/>
      <c r="U39" s="356"/>
      <c r="V39" s="356"/>
      <c r="W39" s="356"/>
      <c r="X39" s="356"/>
      <c r="Y39" s="356"/>
      <c r="Z39" s="356"/>
      <c r="AA39" s="356"/>
    </row>
    <row r="40" spans="1:27">
      <c r="A40" s="200" t="s">
        <v>724</v>
      </c>
      <c r="B40" s="547" t="s">
        <v>725</v>
      </c>
      <c r="C40" s="355"/>
      <c r="D40" s="202"/>
      <c r="G40" s="356"/>
      <c r="H40" s="356"/>
      <c r="I40" s="356"/>
      <c r="J40" s="356"/>
      <c r="K40" s="356"/>
      <c r="L40" s="356"/>
      <c r="M40" s="356"/>
      <c r="N40" s="356"/>
      <c r="O40" s="356"/>
      <c r="P40" s="356"/>
      <c r="Q40" s="356"/>
      <c r="R40" s="356"/>
      <c r="S40" s="356"/>
      <c r="T40" s="356"/>
      <c r="U40" s="356"/>
      <c r="V40" s="356"/>
      <c r="W40" s="356"/>
      <c r="X40" s="356"/>
      <c r="Y40" s="356"/>
      <c r="Z40" s="356"/>
      <c r="AA40" s="356"/>
    </row>
    <row r="41" spans="1:27">
      <c r="A41" s="200" t="s">
        <v>726</v>
      </c>
      <c r="B41" s="547" t="s">
        <v>727</v>
      </c>
      <c r="C41" s="355"/>
      <c r="D41" s="202"/>
      <c r="G41" s="356"/>
      <c r="H41" s="356"/>
      <c r="I41" s="356"/>
      <c r="J41" s="356"/>
      <c r="K41" s="356"/>
      <c r="L41" s="356"/>
      <c r="M41" s="356"/>
      <c r="N41" s="356"/>
      <c r="O41" s="356"/>
      <c r="P41" s="356"/>
      <c r="Q41" s="356"/>
      <c r="R41" s="356"/>
      <c r="S41" s="356"/>
      <c r="T41" s="356"/>
      <c r="U41" s="356"/>
      <c r="V41" s="356"/>
      <c r="W41" s="356"/>
      <c r="X41" s="356"/>
      <c r="Y41" s="356"/>
      <c r="Z41" s="356"/>
      <c r="AA41" s="356"/>
    </row>
    <row r="42" spans="1:27">
      <c r="A42" s="200" t="s">
        <v>728</v>
      </c>
      <c r="B42" s="547" t="s">
        <v>729</v>
      </c>
      <c r="C42" s="355"/>
      <c r="D42" s="202"/>
      <c r="G42" s="356"/>
      <c r="H42" s="356"/>
      <c r="I42" s="356"/>
      <c r="J42" s="356"/>
      <c r="K42" s="356"/>
      <c r="L42" s="356"/>
      <c r="M42" s="356"/>
      <c r="N42" s="356"/>
      <c r="O42" s="356"/>
      <c r="P42" s="356"/>
      <c r="Q42" s="356"/>
      <c r="R42" s="356"/>
      <c r="S42" s="356"/>
      <c r="T42" s="356"/>
      <c r="U42" s="356"/>
      <c r="V42" s="356"/>
      <c r="W42" s="356"/>
      <c r="X42" s="356"/>
      <c r="Y42" s="356"/>
      <c r="Z42" s="356"/>
      <c r="AA42" s="356"/>
    </row>
    <row r="43" spans="1:27">
      <c r="A43" s="357"/>
      <c r="B43" s="357"/>
      <c r="C43" s="202"/>
      <c r="D43" s="202"/>
      <c r="G43" s="356"/>
      <c r="H43" s="356"/>
      <c r="I43" s="356"/>
      <c r="J43" s="356"/>
      <c r="K43" s="356"/>
      <c r="L43" s="356"/>
      <c r="M43" s="356"/>
      <c r="N43" s="356"/>
      <c r="O43" s="356"/>
      <c r="P43" s="356"/>
      <c r="Q43" s="356"/>
      <c r="R43" s="356"/>
      <c r="S43" s="356"/>
      <c r="T43" s="356"/>
      <c r="U43" s="356"/>
      <c r="V43" s="356"/>
      <c r="W43" s="356"/>
      <c r="X43" s="356"/>
      <c r="Y43" s="356"/>
      <c r="Z43" s="356"/>
      <c r="AA43" s="356"/>
    </row>
    <row r="44" spans="1:27">
      <c r="A44" s="201" t="s">
        <v>730</v>
      </c>
      <c r="B44" s="201" t="s">
        <v>731</v>
      </c>
      <c r="C44" s="202"/>
      <c r="D44" s="202"/>
      <c r="G44" s="356"/>
      <c r="H44" s="356"/>
      <c r="I44" s="356"/>
      <c r="J44" s="356"/>
      <c r="K44" s="356"/>
      <c r="L44" s="356"/>
      <c r="M44" s="356"/>
      <c r="N44" s="356"/>
      <c r="O44" s="356"/>
      <c r="P44" s="356"/>
      <c r="Q44" s="356"/>
      <c r="R44" s="356"/>
      <c r="S44" s="356"/>
      <c r="T44" s="356"/>
      <c r="U44" s="356"/>
      <c r="V44" s="356"/>
      <c r="W44" s="356"/>
      <c r="X44" s="356"/>
      <c r="Y44" s="356"/>
      <c r="Z44" s="356"/>
      <c r="AA44" s="356"/>
    </row>
    <row r="45" spans="1:27">
      <c r="A45" s="203" t="s">
        <v>732</v>
      </c>
      <c r="B45" s="547" t="s">
        <v>733</v>
      </c>
      <c r="C45" s="202"/>
      <c r="D45" s="202"/>
      <c r="G45" s="356"/>
      <c r="H45" s="356"/>
      <c r="I45" s="356"/>
      <c r="J45" s="356"/>
      <c r="K45" s="356"/>
      <c r="L45" s="356"/>
      <c r="M45" s="356"/>
      <c r="N45" s="356"/>
      <c r="O45" s="356"/>
      <c r="P45" s="356"/>
      <c r="Q45" s="356"/>
      <c r="R45" s="356"/>
      <c r="S45" s="356"/>
      <c r="T45" s="356"/>
      <c r="U45" s="356"/>
      <c r="V45" s="356"/>
      <c r="W45" s="356"/>
      <c r="X45" s="356"/>
      <c r="Y45" s="356"/>
      <c r="Z45" s="356"/>
      <c r="AA45" s="356"/>
    </row>
    <row r="46" spans="1:27">
      <c r="A46" s="200" t="s">
        <v>734</v>
      </c>
      <c r="B46" s="547" t="s">
        <v>735</v>
      </c>
      <c r="C46" s="358"/>
      <c r="D46" s="358"/>
      <c r="G46" s="356"/>
      <c r="H46" s="356"/>
      <c r="I46" s="356"/>
      <c r="J46" s="356"/>
      <c r="K46" s="356"/>
      <c r="L46" s="356"/>
      <c r="M46" s="356"/>
      <c r="N46" s="356"/>
      <c r="O46" s="356"/>
      <c r="P46" s="356"/>
      <c r="Q46" s="356"/>
      <c r="R46" s="356"/>
      <c r="S46" s="356"/>
      <c r="T46" s="356"/>
      <c r="U46" s="356"/>
      <c r="V46" s="356"/>
      <c r="W46" s="356"/>
      <c r="X46" s="356"/>
      <c r="Y46" s="356"/>
      <c r="Z46" s="356"/>
      <c r="AA46" s="356"/>
    </row>
    <row r="47" spans="1:27">
      <c r="A47" s="200" t="s">
        <v>736</v>
      </c>
      <c r="B47" s="547" t="s">
        <v>737</v>
      </c>
      <c r="C47" s="358"/>
      <c r="D47" s="358"/>
      <c r="G47" s="356"/>
      <c r="H47" s="356"/>
      <c r="I47" s="356"/>
      <c r="J47" s="356"/>
      <c r="K47" s="356"/>
      <c r="L47" s="356"/>
      <c r="M47" s="356"/>
      <c r="N47" s="356"/>
      <c r="O47" s="356"/>
      <c r="P47" s="356"/>
      <c r="Q47" s="356"/>
      <c r="R47" s="356"/>
      <c r="S47" s="356"/>
      <c r="T47" s="356"/>
      <c r="U47" s="356"/>
      <c r="V47" s="356"/>
      <c r="W47" s="356"/>
      <c r="X47" s="356"/>
      <c r="Y47" s="356"/>
      <c r="Z47" s="356"/>
      <c r="AA47" s="356"/>
    </row>
    <row r="48" spans="1:27">
      <c r="A48" s="200" t="s">
        <v>738</v>
      </c>
      <c r="B48" s="547" t="s">
        <v>739</v>
      </c>
      <c r="C48" s="359"/>
      <c r="D48" s="359"/>
    </row>
    <row r="49" spans="1:20">
      <c r="A49" s="200" t="s">
        <v>740</v>
      </c>
      <c r="B49" s="547" t="s">
        <v>741</v>
      </c>
      <c r="C49" s="358"/>
      <c r="D49" s="358"/>
    </row>
    <row r="50" spans="1:20">
      <c r="A50" s="200" t="s">
        <v>742</v>
      </c>
      <c r="B50" s="547" t="s">
        <v>743</v>
      </c>
      <c r="C50" s="358"/>
      <c r="D50" s="358"/>
    </row>
    <row r="51" spans="1:20">
      <c r="A51" s="200" t="s">
        <v>744</v>
      </c>
      <c r="B51" s="547" t="s">
        <v>745</v>
      </c>
      <c r="C51" s="358"/>
      <c r="D51" s="358"/>
    </row>
    <row r="52" spans="1:20">
      <c r="A52" s="200" t="s">
        <v>746</v>
      </c>
      <c r="B52" s="547" t="s">
        <v>747</v>
      </c>
      <c r="C52" s="358"/>
      <c r="D52" s="358"/>
    </row>
    <row r="53" spans="1:20">
      <c r="A53" s="200" t="s">
        <v>748</v>
      </c>
      <c r="B53" s="547" t="s">
        <v>749</v>
      </c>
      <c r="C53" s="358"/>
      <c r="D53" s="202"/>
    </row>
    <row r="54" spans="1:20">
      <c r="A54" s="200" t="s">
        <v>750</v>
      </c>
      <c r="B54" s="547" t="s">
        <v>751</v>
      </c>
      <c r="C54" s="358"/>
      <c r="D54" s="202"/>
    </row>
    <row r="55" spans="1:20">
      <c r="A55" s="200" t="s">
        <v>752</v>
      </c>
      <c r="B55" s="547" t="s">
        <v>753</v>
      </c>
      <c r="C55" s="358"/>
      <c r="D55" s="202"/>
    </row>
    <row r="56" spans="1:20">
      <c r="A56" s="200" t="s">
        <v>754</v>
      </c>
      <c r="B56" s="547" t="s">
        <v>755</v>
      </c>
      <c r="C56" s="358"/>
      <c r="D56" s="358"/>
    </row>
    <row r="57" spans="1:20">
      <c r="A57" s="200" t="s">
        <v>756</v>
      </c>
      <c r="B57" s="547" t="s">
        <v>757</v>
      </c>
      <c r="C57" s="358"/>
      <c r="D57" s="358"/>
    </row>
    <row r="58" spans="1:20">
      <c r="A58" s="200" t="s">
        <v>758</v>
      </c>
      <c r="B58" s="547" t="s">
        <v>759</v>
      </c>
      <c r="C58" s="358"/>
      <c r="D58" s="358"/>
    </row>
    <row r="59" spans="1:20">
      <c r="A59" s="200" t="s">
        <v>760</v>
      </c>
      <c r="B59" s="547" t="s">
        <v>761</v>
      </c>
      <c r="C59" s="358"/>
      <c r="D59" s="358"/>
    </row>
    <row r="60" spans="1:20">
      <c r="A60" s="200" t="s">
        <v>762</v>
      </c>
      <c r="B60" s="547" t="s">
        <v>763</v>
      </c>
      <c r="C60" s="358"/>
      <c r="D60" s="358"/>
      <c r="T60" s="360" t="s">
        <v>764</v>
      </c>
    </row>
    <row r="61" spans="1:20">
      <c r="A61" s="200" t="s">
        <v>765</v>
      </c>
      <c r="B61" s="547" t="s">
        <v>766</v>
      </c>
      <c r="C61" s="358"/>
      <c r="D61" s="202"/>
    </row>
    <row r="62" spans="1:20">
      <c r="A62" s="203" t="s">
        <v>654</v>
      </c>
      <c r="B62" s="547" t="s">
        <v>767</v>
      </c>
      <c r="C62" s="358"/>
      <c r="D62" s="202"/>
    </row>
    <row r="63" spans="1:20">
      <c r="A63" s="203" t="s">
        <v>768</v>
      </c>
      <c r="B63" s="547" t="s">
        <v>769</v>
      </c>
      <c r="C63" s="202"/>
      <c r="D63" s="202"/>
    </row>
    <row r="64" spans="1:20">
      <c r="A64" s="200" t="s">
        <v>770</v>
      </c>
      <c r="B64" s="547" t="s">
        <v>771</v>
      </c>
      <c r="C64" s="358"/>
      <c r="D64" s="202"/>
    </row>
    <row r="65" spans="1:4">
      <c r="A65" s="200" t="s">
        <v>772</v>
      </c>
      <c r="B65" s="547" t="s">
        <v>773</v>
      </c>
      <c r="C65" s="358"/>
      <c r="D65" s="202"/>
    </row>
    <row r="66" spans="1:4">
      <c r="A66" s="200" t="s">
        <v>774</v>
      </c>
      <c r="B66" s="547" t="s">
        <v>775</v>
      </c>
      <c r="C66" s="358"/>
      <c r="D66" s="202"/>
    </row>
    <row r="67" spans="1:4">
      <c r="A67" s="203" t="s">
        <v>776</v>
      </c>
      <c r="B67" s="547" t="s">
        <v>777</v>
      </c>
      <c r="C67" s="358"/>
      <c r="D67" s="202"/>
    </row>
    <row r="68" spans="1:4">
      <c r="A68" s="200" t="s">
        <v>778</v>
      </c>
      <c r="B68" s="547" t="s">
        <v>779</v>
      </c>
      <c r="C68" s="358"/>
      <c r="D68" s="358"/>
    </row>
    <row r="69" spans="1:4">
      <c r="A69" s="200" t="s">
        <v>780</v>
      </c>
      <c r="B69" s="547" t="s">
        <v>781</v>
      </c>
      <c r="C69" s="358"/>
      <c r="D69" s="358"/>
    </row>
    <row r="70" spans="1:4">
      <c r="A70" s="200" t="s">
        <v>782</v>
      </c>
      <c r="B70" s="547" t="s">
        <v>783</v>
      </c>
      <c r="C70" s="358"/>
      <c r="D70" s="202"/>
    </row>
    <row r="71" spans="1:4">
      <c r="A71" s="200" t="s">
        <v>784</v>
      </c>
      <c r="B71" s="547" t="s">
        <v>785</v>
      </c>
      <c r="C71" s="358"/>
      <c r="D71" s="202"/>
    </row>
    <row r="72" spans="1:4">
      <c r="A72" s="200" t="s">
        <v>786</v>
      </c>
      <c r="B72" s="547" t="s">
        <v>787</v>
      </c>
      <c r="C72" s="202"/>
      <c r="D72" s="202"/>
    </row>
  </sheetData>
  <mergeCells count="1">
    <mergeCell ref="A1:D1"/>
  </mergeCells>
  <phoneticPr fontId="76" type="noConversion"/>
  <pageMargins left="0.69930555555555596" right="0.69930555555555596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05"/>
  <dimension ref="A1:E5"/>
  <sheetViews>
    <sheetView showGridLines="0" workbookViewId="0">
      <selection activeCell="D4" sqref="D4"/>
    </sheetView>
  </sheetViews>
  <sheetFormatPr defaultColWidth="10.625" defaultRowHeight="20.25" customHeight="1"/>
  <cols>
    <col min="1" max="1" width="10.625" style="177"/>
    <col min="2" max="2" width="20.25" style="177" customWidth="1"/>
    <col min="3" max="4" width="14.75" style="177" customWidth="1"/>
    <col min="5" max="5" width="10.625" style="177"/>
  </cols>
  <sheetData>
    <row r="1" customFormat="1" ht="20.25" customHeight="1"/>
    <row r="2" customFormat="1" ht="20.25" customHeight="1"/>
    <row r="3" customFormat="1" ht="20.25" customHeight="1"/>
    <row r="4" customFormat="1" ht="20.25" customHeight="1"/>
    <row r="5" customFormat="1" ht="20.25" customHeight="1"/>
  </sheetData>
  <phoneticPr fontId="76" type="noConversion"/>
  <pageMargins left="1.1388888888888899" right="0.75" top="0.69930555555555596" bottom="1" header="0.5" footer="0.5"/>
  <pageSetup paperSize="9" orientation="portrait" horizontalDpi="180" verticalDpi="180"/>
  <headerFooter alignWithMargins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07"/>
  <dimension ref="A1:A32"/>
  <sheetViews>
    <sheetView showGridLines="0" showZeros="0" workbookViewId="0">
      <selection activeCell="G3" sqref="G3"/>
    </sheetView>
  </sheetViews>
  <sheetFormatPr defaultColWidth="12.25" defaultRowHeight="15.6" customHeight="1"/>
  <cols>
    <col min="1" max="2" width="3.25" customWidth="1"/>
    <col min="3" max="3" width="7.625" customWidth="1"/>
    <col min="4" max="4" width="31.25" customWidth="1"/>
    <col min="5" max="6" width="16.375" customWidth="1"/>
    <col min="7" max="7" width="3.25" customWidth="1"/>
    <col min="8" max="8" width="16.375" customWidth="1"/>
  </cols>
  <sheetData>
    <row r="1" ht="27.95" customHeight="1"/>
    <row r="2" ht="15.95" customHeight="1"/>
    <row r="3" ht="15.95" customHeight="1"/>
    <row r="4" ht="15.95" customHeight="1"/>
    <row r="5" ht="15.95" customHeight="1"/>
    <row r="6" ht="15.95" customHeight="1"/>
    <row r="7" ht="15.95" customHeight="1"/>
    <row r="8" ht="15.95" customHeight="1"/>
    <row r="9" ht="15.95" customHeight="1"/>
    <row r="10" ht="15.95" customHeight="1"/>
    <row r="11" ht="15.95" customHeight="1"/>
    <row r="12" ht="15.95" customHeight="1"/>
    <row r="13" ht="15.95" customHeight="1"/>
    <row r="14" ht="15.95" customHeight="1"/>
    <row r="15" ht="15.95" customHeight="1"/>
    <row r="16" ht="15.95" customHeight="1"/>
    <row r="17" ht="15.95" customHeight="1"/>
    <row r="18" ht="15.95" customHeight="1"/>
    <row r="19" ht="15.95" customHeight="1"/>
    <row r="20" ht="15.95" customHeight="1"/>
    <row r="21" ht="15.95" customHeight="1"/>
    <row r="22" ht="15.95" customHeight="1"/>
    <row r="23" ht="15.95" customHeight="1"/>
    <row r="24" ht="15.95" customHeight="1"/>
    <row r="25" ht="15.95" customHeight="1"/>
    <row r="26" ht="15.95" customHeight="1"/>
    <row r="27" ht="15.95" customHeight="1"/>
    <row r="28" ht="15.95" customHeight="1"/>
    <row r="29" ht="15.95" customHeight="1"/>
    <row r="30" ht="15.95" customHeight="1"/>
    <row r="31" ht="15.95" customHeight="1"/>
    <row r="32" ht="15.95" customHeight="1"/>
  </sheetData>
  <phoneticPr fontId="76" type="noConversion"/>
  <printOptions horizontalCentered="1" verticalCentered="1"/>
  <pageMargins left="1.5743055555555601" right="0.70833333333333304" top="0.39305555555555599" bottom="0.39305555555555599" header="0.156944444444444" footer="0.196527777777778"/>
  <pageSetup paperSize="9" orientation="landscape" horizontalDpi="180" verticalDpi="180"/>
  <headerFooter alignWithMargins="0">
    <oddHeader>&amp;C&amp;20</oddHead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04"/>
  <dimension ref="A1"/>
  <sheetViews>
    <sheetView showGridLines="0" showZeros="0" workbookViewId="0">
      <selection activeCell="T26" sqref="T26"/>
    </sheetView>
  </sheetViews>
  <sheetFormatPr defaultColWidth="9" defaultRowHeight="15.75" customHeight="1"/>
  <cols>
    <col min="1" max="1" width="9.25" customWidth="1"/>
    <col min="2" max="2" width="8.75" customWidth="1"/>
    <col min="3" max="4" width="3" customWidth="1"/>
    <col min="5" max="5" width="23.875" customWidth="1"/>
    <col min="6" max="6" width="6.625" customWidth="1"/>
    <col min="7" max="7" width="19.5" customWidth="1"/>
    <col min="8" max="8" width="4.625" customWidth="1"/>
    <col min="9" max="9" width="7.875" customWidth="1"/>
    <col min="10" max="10" width="4.625" customWidth="1"/>
    <col min="11" max="11" width="7.875" customWidth="1"/>
    <col min="12" max="12" width="9.5" customWidth="1"/>
    <col min="13" max="13" width="27.5" customWidth="1"/>
    <col min="14" max="15" width="5.75" customWidth="1"/>
    <col min="16" max="17" width="4.625" customWidth="1"/>
    <col min="18" max="19" width="7.875" customWidth="1"/>
  </cols>
  <sheetData/>
  <phoneticPr fontId="76" type="noConversion"/>
  <pageMargins left="0.75" right="0.75" top="1" bottom="1" header="0.5" footer="0.5"/>
  <pageSetup paperSize="9" orientation="landscape" horizontalDpi="180" verticalDpi="180"/>
  <headerFooter alignWithMargins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13">
    <pageSetUpPr fitToPage="1"/>
  </sheetPr>
  <dimension ref="A1:O224"/>
  <sheetViews>
    <sheetView showGridLines="0" showZeros="0" zoomScale="90" zoomScaleNormal="90" workbookViewId="0">
      <pane ySplit="1" topLeftCell="A167" activePane="bottomLeft" state="frozen"/>
      <selection pane="bottomLeft"/>
    </sheetView>
  </sheetViews>
  <sheetFormatPr defaultRowHeight="12"/>
  <cols>
    <col min="1" max="1" width="12.25" style="302" customWidth="1"/>
    <col min="2" max="2" width="22" style="303" customWidth="1"/>
    <col min="3" max="3" width="8" style="303" customWidth="1"/>
    <col min="4" max="4" width="26" style="303" customWidth="1"/>
    <col min="5" max="5" width="7.25" style="304" customWidth="1"/>
    <col min="6" max="6" width="8.5" style="303" hidden="1" customWidth="1"/>
    <col min="7" max="7" width="9" style="303" hidden="1" customWidth="1"/>
    <col min="8" max="8" width="9" style="304"/>
    <col min="9" max="9" width="9" style="303"/>
    <col min="10" max="10" width="10.625" style="305" customWidth="1"/>
    <col min="11" max="11" width="10.75" style="305" customWidth="1"/>
    <col min="12" max="12" width="11" style="305" customWidth="1"/>
    <col min="13" max="13" width="10.375" style="305" customWidth="1"/>
    <col min="14" max="14" width="9" style="305"/>
    <col min="15" max="15" width="10.75" style="305" customWidth="1"/>
    <col min="16" max="16384" width="9" style="305"/>
  </cols>
  <sheetData>
    <row r="1" spans="1:15" ht="64.150000000000006" customHeight="1">
      <c r="A1" s="306" t="s">
        <v>788</v>
      </c>
      <c r="B1" s="306" t="s">
        <v>789</v>
      </c>
      <c r="C1" s="307" t="s">
        <v>790</v>
      </c>
      <c r="D1" s="307" t="s">
        <v>791</v>
      </c>
      <c r="E1" s="306" t="s">
        <v>434</v>
      </c>
      <c r="F1" s="306" t="s">
        <v>792</v>
      </c>
      <c r="G1" s="306" t="s">
        <v>793</v>
      </c>
      <c r="H1" s="307" t="s">
        <v>794</v>
      </c>
      <c r="I1" s="306" t="s">
        <v>795</v>
      </c>
      <c r="J1" s="306" t="s">
        <v>796</v>
      </c>
      <c r="K1" s="322" t="s">
        <v>797</v>
      </c>
      <c r="L1" s="306" t="s">
        <v>798</v>
      </c>
      <c r="M1" s="322" t="s">
        <v>799</v>
      </c>
      <c r="N1" s="306" t="s">
        <v>800</v>
      </c>
      <c r="O1" s="306" t="s">
        <v>801</v>
      </c>
    </row>
    <row r="2" spans="1:15" ht="19.149999999999999" customHeight="1">
      <c r="A2" s="548" t="s">
        <v>409</v>
      </c>
      <c r="B2" s="308" t="s">
        <v>802</v>
      </c>
      <c r="C2" s="308">
        <v>0</v>
      </c>
      <c r="D2" s="308"/>
      <c r="E2" s="309" t="s">
        <v>803</v>
      </c>
      <c r="F2" s="308"/>
      <c r="G2" s="308"/>
      <c r="H2" s="308"/>
      <c r="I2" s="308"/>
      <c r="J2" s="308"/>
      <c r="K2" s="308"/>
      <c r="L2" s="308"/>
      <c r="M2" s="308"/>
      <c r="N2" s="308"/>
      <c r="O2" s="308"/>
    </row>
    <row r="3" spans="1:15">
      <c r="A3" s="549" t="s">
        <v>804</v>
      </c>
      <c r="B3" s="310" t="s">
        <v>805</v>
      </c>
      <c r="C3" s="311">
        <v>1</v>
      </c>
      <c r="D3" s="311" t="s">
        <v>805</v>
      </c>
      <c r="E3" s="312" t="s">
        <v>803</v>
      </c>
      <c r="F3" s="313"/>
      <c r="G3" s="313"/>
      <c r="H3" s="314" t="s">
        <v>806</v>
      </c>
      <c r="I3" s="323" t="s">
        <v>807</v>
      </c>
      <c r="J3" s="324"/>
      <c r="K3" s="325"/>
      <c r="L3" s="324"/>
      <c r="M3" s="326"/>
      <c r="N3" s="324"/>
      <c r="O3" s="324"/>
    </row>
    <row r="4" spans="1:15">
      <c r="A4" s="550" t="s">
        <v>808</v>
      </c>
      <c r="B4" s="315" t="s">
        <v>809</v>
      </c>
      <c r="C4" s="316">
        <v>1</v>
      </c>
      <c r="D4" s="316" t="s">
        <v>809</v>
      </c>
      <c r="E4" s="317" t="s">
        <v>803</v>
      </c>
      <c r="F4" s="318"/>
      <c r="G4" s="318"/>
      <c r="H4" s="319"/>
      <c r="I4" s="327" t="s">
        <v>807</v>
      </c>
      <c r="J4" s="328"/>
      <c r="K4" s="329"/>
      <c r="L4" s="328"/>
      <c r="M4" s="330"/>
      <c r="N4" s="328"/>
      <c r="O4" s="328"/>
    </row>
    <row r="5" spans="1:15">
      <c r="A5" s="550" t="s">
        <v>810</v>
      </c>
      <c r="B5" s="315" t="s">
        <v>811</v>
      </c>
      <c r="C5" s="316">
        <v>2</v>
      </c>
      <c r="D5" s="316" t="s">
        <v>812</v>
      </c>
      <c r="E5" s="317" t="s">
        <v>803</v>
      </c>
      <c r="F5" s="318"/>
      <c r="G5" s="318"/>
      <c r="H5" s="319" t="s">
        <v>806</v>
      </c>
      <c r="I5" s="327" t="s">
        <v>807</v>
      </c>
      <c r="J5" s="328"/>
      <c r="K5" s="329"/>
      <c r="L5" s="328"/>
      <c r="M5" s="330"/>
      <c r="N5" s="328"/>
      <c r="O5" s="328"/>
    </row>
    <row r="6" spans="1:15">
      <c r="A6" s="550" t="s">
        <v>813</v>
      </c>
      <c r="B6" s="315" t="s">
        <v>814</v>
      </c>
      <c r="C6" s="316">
        <v>1</v>
      </c>
      <c r="D6" s="316" t="s">
        <v>814</v>
      </c>
      <c r="E6" s="317" t="s">
        <v>803</v>
      </c>
      <c r="F6" s="318"/>
      <c r="G6" s="318"/>
      <c r="H6" s="319"/>
      <c r="I6" s="327" t="s">
        <v>807</v>
      </c>
      <c r="J6" s="328"/>
      <c r="K6" s="329"/>
      <c r="L6" s="328"/>
      <c r="M6" s="330"/>
      <c r="N6" s="328"/>
      <c r="O6" s="328"/>
    </row>
    <row r="7" spans="1:15">
      <c r="A7" s="550" t="s">
        <v>815</v>
      </c>
      <c r="B7" s="315" t="s">
        <v>816</v>
      </c>
      <c r="C7" s="320">
        <v>2</v>
      </c>
      <c r="D7" s="320" t="s">
        <v>817</v>
      </c>
      <c r="E7" s="317" t="s">
        <v>803</v>
      </c>
      <c r="F7" s="318"/>
      <c r="G7" s="318"/>
      <c r="H7" s="321" t="s">
        <v>806</v>
      </c>
      <c r="I7" s="327" t="s">
        <v>807</v>
      </c>
      <c r="J7" s="328"/>
      <c r="K7" s="329"/>
      <c r="L7" s="328"/>
      <c r="M7" s="330"/>
      <c r="N7" s="328"/>
      <c r="O7" s="328"/>
    </row>
    <row r="8" spans="1:15">
      <c r="A8" s="550" t="s">
        <v>818</v>
      </c>
      <c r="B8" s="315" t="s">
        <v>819</v>
      </c>
      <c r="C8" s="320">
        <v>2</v>
      </c>
      <c r="D8" s="320" t="s">
        <v>820</v>
      </c>
      <c r="E8" s="317" t="s">
        <v>803</v>
      </c>
      <c r="F8" s="318"/>
      <c r="G8" s="318"/>
      <c r="H8" s="321" t="s">
        <v>806</v>
      </c>
      <c r="I8" s="327" t="s">
        <v>807</v>
      </c>
      <c r="J8" s="328"/>
      <c r="K8" s="329"/>
      <c r="L8" s="328"/>
      <c r="M8" s="330"/>
      <c r="N8" s="328"/>
      <c r="O8" s="328"/>
    </row>
    <row r="9" spans="1:15">
      <c r="A9" s="550" t="s">
        <v>821</v>
      </c>
      <c r="B9" s="315" t="s">
        <v>822</v>
      </c>
      <c r="C9" s="320">
        <v>2</v>
      </c>
      <c r="D9" s="320" t="s">
        <v>823</v>
      </c>
      <c r="E9" s="317" t="s">
        <v>803</v>
      </c>
      <c r="F9" s="318"/>
      <c r="G9" s="318"/>
      <c r="H9" s="321" t="s">
        <v>806</v>
      </c>
      <c r="I9" s="327" t="s">
        <v>807</v>
      </c>
      <c r="J9" s="328"/>
      <c r="K9" s="329"/>
      <c r="L9" s="328"/>
      <c r="M9" s="330"/>
      <c r="N9" s="328"/>
      <c r="O9" s="328"/>
    </row>
    <row r="10" spans="1:15">
      <c r="A10" s="550" t="s">
        <v>824</v>
      </c>
      <c r="B10" s="315" t="s">
        <v>825</v>
      </c>
      <c r="C10" s="320">
        <v>2</v>
      </c>
      <c r="D10" s="320" t="s">
        <v>826</v>
      </c>
      <c r="E10" s="317" t="s">
        <v>803</v>
      </c>
      <c r="F10" s="318"/>
      <c r="G10" s="318"/>
      <c r="H10" s="321" t="s">
        <v>806</v>
      </c>
      <c r="I10" s="327" t="s">
        <v>807</v>
      </c>
      <c r="J10" s="328"/>
      <c r="K10" s="329"/>
      <c r="L10" s="328"/>
      <c r="M10" s="330"/>
      <c r="N10" s="328"/>
      <c r="O10" s="328"/>
    </row>
    <row r="11" spans="1:15">
      <c r="A11" s="550" t="s">
        <v>827</v>
      </c>
      <c r="B11" s="315" t="s">
        <v>828</v>
      </c>
      <c r="C11" s="320">
        <v>2</v>
      </c>
      <c r="D11" s="320" t="s">
        <v>829</v>
      </c>
      <c r="E11" s="317" t="s">
        <v>803</v>
      </c>
      <c r="F11" s="318"/>
      <c r="G11" s="318"/>
      <c r="H11" s="321" t="s">
        <v>806</v>
      </c>
      <c r="I11" s="327" t="s">
        <v>807</v>
      </c>
      <c r="J11" s="328"/>
      <c r="K11" s="329"/>
      <c r="L11" s="328"/>
      <c r="M11" s="330"/>
      <c r="N11" s="328"/>
      <c r="O11" s="328"/>
    </row>
    <row r="12" spans="1:15">
      <c r="A12" s="550" t="s">
        <v>830</v>
      </c>
      <c r="B12" s="315" t="s">
        <v>831</v>
      </c>
      <c r="C12" s="320">
        <v>2</v>
      </c>
      <c r="D12" s="320" t="s">
        <v>832</v>
      </c>
      <c r="E12" s="317" t="s">
        <v>803</v>
      </c>
      <c r="F12" s="318"/>
      <c r="G12" s="318"/>
      <c r="H12" s="321" t="s">
        <v>806</v>
      </c>
      <c r="I12" s="327" t="s">
        <v>807</v>
      </c>
      <c r="J12" s="328"/>
      <c r="K12" s="329"/>
      <c r="L12" s="328"/>
      <c r="M12" s="330"/>
      <c r="N12" s="328"/>
      <c r="O12" s="328"/>
    </row>
    <row r="13" spans="1:15">
      <c r="A13" s="550" t="s">
        <v>833</v>
      </c>
      <c r="B13" s="315" t="s">
        <v>834</v>
      </c>
      <c r="C13" s="320">
        <v>1</v>
      </c>
      <c r="D13" s="320" t="s">
        <v>834</v>
      </c>
      <c r="E13" s="317" t="s">
        <v>803</v>
      </c>
      <c r="F13" s="318"/>
      <c r="G13" s="318"/>
      <c r="H13" s="321" t="s">
        <v>806</v>
      </c>
      <c r="I13" s="327" t="s">
        <v>807</v>
      </c>
      <c r="J13" s="328"/>
      <c r="K13" s="329"/>
      <c r="L13" s="328"/>
      <c r="M13" s="330"/>
      <c r="N13" s="328"/>
      <c r="O13" s="328"/>
    </row>
    <row r="14" spans="1:15">
      <c r="A14" s="550" t="s">
        <v>835</v>
      </c>
      <c r="B14" s="315" t="s">
        <v>836</v>
      </c>
      <c r="C14" s="320">
        <v>1</v>
      </c>
      <c r="D14" s="320" t="s">
        <v>836</v>
      </c>
      <c r="E14" s="317" t="s">
        <v>803</v>
      </c>
      <c r="F14" s="318"/>
      <c r="G14" s="318"/>
      <c r="H14" s="321" t="s">
        <v>806</v>
      </c>
      <c r="I14" s="327" t="s">
        <v>807</v>
      </c>
      <c r="J14" s="328"/>
      <c r="K14" s="329"/>
      <c r="L14" s="328"/>
      <c r="M14" s="330"/>
      <c r="N14" s="328"/>
      <c r="O14" s="328"/>
    </row>
    <row r="15" spans="1:15">
      <c r="A15" s="550" t="s">
        <v>837</v>
      </c>
      <c r="B15" s="315" t="s">
        <v>838</v>
      </c>
      <c r="C15" s="316">
        <v>1</v>
      </c>
      <c r="D15" s="316" t="s">
        <v>838</v>
      </c>
      <c r="E15" s="317" t="s">
        <v>803</v>
      </c>
      <c r="F15" s="318"/>
      <c r="G15" s="318"/>
      <c r="H15" s="319" t="s">
        <v>806</v>
      </c>
      <c r="I15" s="327" t="s">
        <v>807</v>
      </c>
      <c r="J15" s="328"/>
      <c r="K15" s="329"/>
      <c r="L15" s="328"/>
      <c r="M15" s="330"/>
      <c r="N15" s="328"/>
      <c r="O15" s="328"/>
    </row>
    <row r="16" spans="1:15">
      <c r="A16" s="550" t="s">
        <v>839</v>
      </c>
      <c r="B16" s="315" t="s">
        <v>840</v>
      </c>
      <c r="C16" s="320">
        <v>1</v>
      </c>
      <c r="D16" s="320" t="s">
        <v>840</v>
      </c>
      <c r="E16" s="317" t="s">
        <v>803</v>
      </c>
      <c r="F16" s="318"/>
      <c r="G16" s="318"/>
      <c r="H16" s="321" t="s">
        <v>806</v>
      </c>
      <c r="I16" s="327" t="s">
        <v>807</v>
      </c>
      <c r="J16" s="328"/>
      <c r="K16" s="329"/>
      <c r="L16" s="328"/>
      <c r="M16" s="330"/>
      <c r="N16" s="328"/>
      <c r="O16" s="328"/>
    </row>
    <row r="17" spans="1:15">
      <c r="A17" s="550" t="s">
        <v>841</v>
      </c>
      <c r="B17" s="315" t="s">
        <v>842</v>
      </c>
      <c r="C17" s="320">
        <v>1</v>
      </c>
      <c r="D17" s="320" t="s">
        <v>842</v>
      </c>
      <c r="E17" s="317" t="s">
        <v>803</v>
      </c>
      <c r="F17" s="318"/>
      <c r="G17" s="318"/>
      <c r="H17" s="321" t="s">
        <v>806</v>
      </c>
      <c r="I17" s="327" t="s">
        <v>807</v>
      </c>
      <c r="J17" s="328"/>
      <c r="K17" s="329"/>
      <c r="L17" s="328"/>
      <c r="M17" s="330"/>
      <c r="N17" s="328"/>
      <c r="O17" s="328"/>
    </row>
    <row r="18" spans="1:15">
      <c r="A18" s="550" t="s">
        <v>843</v>
      </c>
      <c r="B18" s="315" t="s">
        <v>844</v>
      </c>
      <c r="C18" s="320">
        <v>1</v>
      </c>
      <c r="D18" s="320" t="s">
        <v>844</v>
      </c>
      <c r="E18" s="317" t="s">
        <v>803</v>
      </c>
      <c r="F18" s="318"/>
      <c r="G18" s="318"/>
      <c r="H18" s="321" t="s">
        <v>806</v>
      </c>
      <c r="I18" s="327" t="s">
        <v>807</v>
      </c>
      <c r="J18" s="328"/>
      <c r="K18" s="329"/>
      <c r="L18" s="328"/>
      <c r="M18" s="330"/>
      <c r="N18" s="328"/>
      <c r="O18" s="328"/>
    </row>
    <row r="19" spans="1:15">
      <c r="A19" s="550" t="s">
        <v>845</v>
      </c>
      <c r="B19" s="315" t="s">
        <v>846</v>
      </c>
      <c r="C19" s="320">
        <v>1</v>
      </c>
      <c r="D19" s="320" t="s">
        <v>846</v>
      </c>
      <c r="E19" s="317" t="s">
        <v>803</v>
      </c>
      <c r="F19" s="318"/>
      <c r="G19" s="318"/>
      <c r="H19" s="321" t="s">
        <v>806</v>
      </c>
      <c r="I19" s="327" t="s">
        <v>807</v>
      </c>
      <c r="J19" s="328"/>
      <c r="K19" s="329"/>
      <c r="L19" s="328"/>
      <c r="M19" s="330"/>
      <c r="N19" s="328"/>
      <c r="O19" s="328"/>
    </row>
    <row r="20" spans="1:15">
      <c r="A20" s="550" t="s">
        <v>847</v>
      </c>
      <c r="B20" s="315" t="s">
        <v>848</v>
      </c>
      <c r="C20" s="320">
        <v>1</v>
      </c>
      <c r="D20" s="320" t="s">
        <v>848</v>
      </c>
      <c r="E20" s="317" t="s">
        <v>803</v>
      </c>
      <c r="F20" s="318"/>
      <c r="G20" s="318"/>
      <c r="H20" s="321" t="s">
        <v>806</v>
      </c>
      <c r="I20" s="327" t="s">
        <v>807</v>
      </c>
      <c r="J20" s="328"/>
      <c r="K20" s="329"/>
      <c r="L20" s="328"/>
      <c r="M20" s="330"/>
      <c r="N20" s="328"/>
      <c r="O20" s="328"/>
    </row>
    <row r="21" spans="1:15" ht="12.75" customHeight="1">
      <c r="A21" s="550" t="s">
        <v>849</v>
      </c>
      <c r="B21" s="315" t="s">
        <v>850</v>
      </c>
      <c r="C21" s="320">
        <v>1</v>
      </c>
      <c r="D21" s="320" t="s">
        <v>850</v>
      </c>
      <c r="E21" s="317" t="s">
        <v>803</v>
      </c>
      <c r="F21" s="318"/>
      <c r="G21" s="318"/>
      <c r="H21" s="321" t="s">
        <v>806</v>
      </c>
      <c r="I21" s="327" t="s">
        <v>807</v>
      </c>
      <c r="J21" s="328"/>
      <c r="K21" s="329"/>
      <c r="L21" s="328"/>
      <c r="M21" s="330"/>
      <c r="N21" s="328"/>
      <c r="O21" s="328"/>
    </row>
    <row r="22" spans="1:15">
      <c r="A22" s="550" t="s">
        <v>851</v>
      </c>
      <c r="B22" s="315" t="s">
        <v>852</v>
      </c>
      <c r="C22" s="320">
        <v>1</v>
      </c>
      <c r="D22" s="320" t="s">
        <v>852</v>
      </c>
      <c r="E22" s="317" t="s">
        <v>803</v>
      </c>
      <c r="F22" s="318"/>
      <c r="G22" s="318"/>
      <c r="H22" s="321" t="s">
        <v>806</v>
      </c>
      <c r="I22" s="327" t="s">
        <v>807</v>
      </c>
      <c r="J22" s="328"/>
      <c r="K22" s="329"/>
      <c r="L22" s="328"/>
      <c r="M22" s="330"/>
      <c r="N22" s="328"/>
      <c r="O22" s="328"/>
    </row>
    <row r="23" spans="1:15">
      <c r="A23" s="550" t="s">
        <v>853</v>
      </c>
      <c r="B23" s="315" t="s">
        <v>854</v>
      </c>
      <c r="C23" s="320">
        <v>1</v>
      </c>
      <c r="D23" s="320" t="s">
        <v>854</v>
      </c>
      <c r="E23" s="317" t="s">
        <v>803</v>
      </c>
      <c r="F23" s="318"/>
      <c r="G23" s="318"/>
      <c r="H23" s="321" t="s">
        <v>806</v>
      </c>
      <c r="I23" s="327" t="s">
        <v>807</v>
      </c>
      <c r="J23" s="328"/>
      <c r="K23" s="329"/>
      <c r="L23" s="328"/>
      <c r="M23" s="330"/>
      <c r="N23" s="328"/>
      <c r="O23" s="328"/>
    </row>
    <row r="24" spans="1:15">
      <c r="A24" s="550" t="s">
        <v>855</v>
      </c>
      <c r="B24" s="315" t="s">
        <v>856</v>
      </c>
      <c r="C24" s="320">
        <v>1</v>
      </c>
      <c r="D24" s="320" t="s">
        <v>856</v>
      </c>
      <c r="E24" s="317" t="s">
        <v>803</v>
      </c>
      <c r="F24" s="318"/>
      <c r="G24" s="318"/>
      <c r="H24" s="321" t="s">
        <v>806</v>
      </c>
      <c r="I24" s="327" t="s">
        <v>857</v>
      </c>
      <c r="J24" s="328"/>
      <c r="K24" s="329"/>
      <c r="L24" s="328"/>
      <c r="M24" s="330"/>
      <c r="N24" s="328"/>
      <c r="O24" s="328"/>
    </row>
    <row r="25" spans="1:15">
      <c r="A25" s="550" t="s">
        <v>858</v>
      </c>
      <c r="B25" s="315" t="s">
        <v>859</v>
      </c>
      <c r="C25" s="320">
        <v>1</v>
      </c>
      <c r="D25" s="320" t="s">
        <v>859</v>
      </c>
      <c r="E25" s="317" t="s">
        <v>803</v>
      </c>
      <c r="F25" s="318"/>
      <c r="G25" s="318"/>
      <c r="H25" s="321" t="s">
        <v>806</v>
      </c>
      <c r="I25" s="327" t="s">
        <v>807</v>
      </c>
      <c r="J25" s="328"/>
      <c r="K25" s="329"/>
      <c r="L25" s="328"/>
      <c r="M25" s="330"/>
      <c r="N25" s="328"/>
      <c r="O25" s="328"/>
    </row>
    <row r="26" spans="1:15">
      <c r="A26" s="550" t="s">
        <v>860</v>
      </c>
      <c r="B26" s="315" t="s">
        <v>861</v>
      </c>
      <c r="C26" s="320">
        <v>1</v>
      </c>
      <c r="D26" s="320" t="s">
        <v>861</v>
      </c>
      <c r="E26" s="317" t="s">
        <v>803</v>
      </c>
      <c r="F26" s="318"/>
      <c r="G26" s="318"/>
      <c r="H26" s="321" t="s">
        <v>806</v>
      </c>
      <c r="I26" s="327" t="s">
        <v>857</v>
      </c>
      <c r="J26" s="328"/>
      <c r="K26" s="329"/>
      <c r="L26" s="328"/>
      <c r="M26" s="330"/>
      <c r="N26" s="328"/>
      <c r="O26" s="328"/>
    </row>
    <row r="27" spans="1:15">
      <c r="A27" s="550" t="s">
        <v>862</v>
      </c>
      <c r="B27" s="315" t="s">
        <v>863</v>
      </c>
      <c r="C27" s="320">
        <v>1</v>
      </c>
      <c r="D27" s="320" t="s">
        <v>863</v>
      </c>
      <c r="E27" s="317" t="s">
        <v>803</v>
      </c>
      <c r="F27" s="318"/>
      <c r="G27" s="318"/>
      <c r="H27" s="321" t="s">
        <v>806</v>
      </c>
      <c r="I27" s="327" t="s">
        <v>807</v>
      </c>
      <c r="J27" s="328"/>
      <c r="K27" s="329"/>
      <c r="L27" s="328"/>
      <c r="M27" s="330"/>
      <c r="N27" s="328"/>
      <c r="O27" s="328"/>
    </row>
    <row r="28" spans="1:15">
      <c r="A28" s="550" t="s">
        <v>864</v>
      </c>
      <c r="B28" s="315" t="s">
        <v>865</v>
      </c>
      <c r="C28" s="320">
        <v>1</v>
      </c>
      <c r="D28" s="320" t="s">
        <v>865</v>
      </c>
      <c r="E28" s="317" t="s">
        <v>866</v>
      </c>
      <c r="F28" s="318"/>
      <c r="G28" s="318"/>
      <c r="H28" s="321" t="s">
        <v>806</v>
      </c>
      <c r="I28" s="327" t="s">
        <v>807</v>
      </c>
      <c r="J28" s="328"/>
      <c r="K28" s="329"/>
      <c r="L28" s="328"/>
      <c r="M28" s="330"/>
      <c r="N28" s="328"/>
      <c r="O28" s="328"/>
    </row>
    <row r="29" spans="1:15">
      <c r="A29" s="550" t="s">
        <v>867</v>
      </c>
      <c r="B29" s="315" t="s">
        <v>868</v>
      </c>
      <c r="C29" s="320">
        <v>1</v>
      </c>
      <c r="D29" s="320" t="s">
        <v>868</v>
      </c>
      <c r="E29" s="317" t="s">
        <v>803</v>
      </c>
      <c r="F29" s="318"/>
      <c r="G29" s="318"/>
      <c r="H29" s="321" t="s">
        <v>806</v>
      </c>
      <c r="I29" s="327" t="s">
        <v>807</v>
      </c>
      <c r="J29" s="328"/>
      <c r="K29" s="329"/>
      <c r="L29" s="328"/>
      <c r="M29" s="330"/>
      <c r="N29" s="328"/>
      <c r="O29" s="328"/>
    </row>
    <row r="30" spans="1:15">
      <c r="A30" s="550" t="s">
        <v>869</v>
      </c>
      <c r="B30" s="315" t="s">
        <v>870</v>
      </c>
      <c r="C30" s="320">
        <v>1</v>
      </c>
      <c r="D30" s="320" t="s">
        <v>870</v>
      </c>
      <c r="E30" s="317" t="s">
        <v>803</v>
      </c>
      <c r="F30" s="318"/>
      <c r="G30" s="318"/>
      <c r="H30" s="321" t="s">
        <v>806</v>
      </c>
      <c r="I30" s="327" t="s">
        <v>807</v>
      </c>
      <c r="J30" s="328"/>
      <c r="K30" s="329"/>
      <c r="L30" s="328"/>
      <c r="M30" s="330"/>
      <c r="N30" s="328"/>
      <c r="O30" s="328"/>
    </row>
    <row r="31" spans="1:15">
      <c r="A31" s="550" t="s">
        <v>871</v>
      </c>
      <c r="B31" s="315" t="s">
        <v>872</v>
      </c>
      <c r="C31" s="320">
        <v>1</v>
      </c>
      <c r="D31" s="320" t="s">
        <v>872</v>
      </c>
      <c r="E31" s="317" t="s">
        <v>803</v>
      </c>
      <c r="F31" s="318"/>
      <c r="G31" s="318"/>
      <c r="H31" s="321" t="s">
        <v>806</v>
      </c>
      <c r="I31" s="327" t="s">
        <v>807</v>
      </c>
      <c r="J31" s="328"/>
      <c r="K31" s="329"/>
      <c r="L31" s="328"/>
      <c r="M31" s="330"/>
      <c r="N31" s="328"/>
      <c r="O31" s="328"/>
    </row>
    <row r="32" spans="1:15">
      <c r="A32" s="550" t="s">
        <v>873</v>
      </c>
      <c r="B32" s="315" t="s">
        <v>874</v>
      </c>
      <c r="C32" s="320">
        <v>1</v>
      </c>
      <c r="D32" s="320" t="s">
        <v>874</v>
      </c>
      <c r="E32" s="317" t="s">
        <v>803</v>
      </c>
      <c r="F32" s="318"/>
      <c r="G32" s="318"/>
      <c r="H32" s="321" t="s">
        <v>806</v>
      </c>
      <c r="I32" s="327" t="s">
        <v>807</v>
      </c>
      <c r="J32" s="328"/>
      <c r="K32" s="329"/>
      <c r="L32" s="328"/>
      <c r="M32" s="330"/>
      <c r="N32" s="328"/>
      <c r="O32" s="328"/>
    </row>
    <row r="33" spans="1:15">
      <c r="A33" s="550" t="s">
        <v>875</v>
      </c>
      <c r="B33" s="315" t="s">
        <v>876</v>
      </c>
      <c r="C33" s="320">
        <v>1</v>
      </c>
      <c r="D33" s="320" t="s">
        <v>876</v>
      </c>
      <c r="E33" s="317" t="s">
        <v>866</v>
      </c>
      <c r="F33" s="318"/>
      <c r="G33" s="318"/>
      <c r="H33" s="321" t="s">
        <v>806</v>
      </c>
      <c r="I33" s="327" t="s">
        <v>807</v>
      </c>
      <c r="J33" s="328"/>
      <c r="K33" s="329"/>
      <c r="L33" s="328"/>
      <c r="M33" s="330"/>
      <c r="N33" s="328"/>
      <c r="O33" s="328"/>
    </row>
    <row r="34" spans="1:15">
      <c r="A34" s="550" t="s">
        <v>877</v>
      </c>
      <c r="B34" s="315" t="s">
        <v>878</v>
      </c>
      <c r="C34" s="320">
        <v>1</v>
      </c>
      <c r="D34" s="320" t="s">
        <v>878</v>
      </c>
      <c r="E34" s="317" t="s">
        <v>803</v>
      </c>
      <c r="F34" s="318"/>
      <c r="G34" s="318"/>
      <c r="H34" s="321" t="s">
        <v>806</v>
      </c>
      <c r="I34" s="327" t="s">
        <v>807</v>
      </c>
      <c r="J34" s="328"/>
      <c r="K34" s="329"/>
      <c r="L34" s="328"/>
      <c r="M34" s="330"/>
      <c r="N34" s="328"/>
      <c r="O34" s="328"/>
    </row>
    <row r="35" spans="1:15">
      <c r="A35" s="550" t="s">
        <v>879</v>
      </c>
      <c r="B35" s="315" t="s">
        <v>880</v>
      </c>
      <c r="C35" s="320">
        <v>1</v>
      </c>
      <c r="D35" s="320" t="s">
        <v>880</v>
      </c>
      <c r="E35" s="317" t="s">
        <v>866</v>
      </c>
      <c r="F35" s="318"/>
      <c r="G35" s="318"/>
      <c r="H35" s="321" t="s">
        <v>806</v>
      </c>
      <c r="I35" s="327" t="s">
        <v>807</v>
      </c>
      <c r="J35" s="328"/>
      <c r="K35" s="329"/>
      <c r="L35" s="328"/>
      <c r="M35" s="330"/>
      <c r="N35" s="328"/>
      <c r="O35" s="328"/>
    </row>
    <row r="36" spans="1:15">
      <c r="A36" s="550" t="s">
        <v>881</v>
      </c>
      <c r="B36" s="315" t="s">
        <v>882</v>
      </c>
      <c r="C36" s="320">
        <v>1</v>
      </c>
      <c r="D36" s="320" t="s">
        <v>882</v>
      </c>
      <c r="E36" s="317" t="s">
        <v>803</v>
      </c>
      <c r="F36" s="318"/>
      <c r="G36" s="318"/>
      <c r="H36" s="321" t="s">
        <v>806</v>
      </c>
      <c r="I36" s="327" t="s">
        <v>807</v>
      </c>
      <c r="J36" s="328"/>
      <c r="K36" s="329"/>
      <c r="L36" s="328"/>
      <c r="M36" s="330"/>
      <c r="N36" s="328"/>
      <c r="O36" s="328"/>
    </row>
    <row r="37" spans="1:15">
      <c r="A37" s="550" t="s">
        <v>883</v>
      </c>
      <c r="B37" s="315" t="s">
        <v>884</v>
      </c>
      <c r="C37" s="320">
        <v>1</v>
      </c>
      <c r="D37" s="320" t="s">
        <v>884</v>
      </c>
      <c r="E37" s="317" t="s">
        <v>803</v>
      </c>
      <c r="F37" s="318"/>
      <c r="G37" s="318"/>
      <c r="H37" s="321" t="s">
        <v>806</v>
      </c>
      <c r="I37" s="327" t="s">
        <v>857</v>
      </c>
      <c r="J37" s="328"/>
      <c r="K37" s="329"/>
      <c r="L37" s="328"/>
      <c r="M37" s="330"/>
      <c r="N37" s="328"/>
      <c r="O37" s="328"/>
    </row>
    <row r="38" spans="1:15">
      <c r="A38" s="550" t="s">
        <v>885</v>
      </c>
      <c r="B38" s="315" t="s">
        <v>886</v>
      </c>
      <c r="C38" s="320">
        <v>1</v>
      </c>
      <c r="D38" s="320" t="s">
        <v>886</v>
      </c>
      <c r="E38" s="317" t="s">
        <v>866</v>
      </c>
      <c r="F38" s="318"/>
      <c r="G38" s="318"/>
      <c r="H38" s="321" t="s">
        <v>806</v>
      </c>
      <c r="I38" s="327" t="s">
        <v>807</v>
      </c>
      <c r="J38" s="328"/>
      <c r="K38" s="329"/>
      <c r="L38" s="328"/>
      <c r="M38" s="330"/>
      <c r="N38" s="328"/>
      <c r="O38" s="328"/>
    </row>
    <row r="39" spans="1:15">
      <c r="A39" s="550" t="s">
        <v>887</v>
      </c>
      <c r="B39" s="315" t="s">
        <v>888</v>
      </c>
      <c r="C39" s="320">
        <v>1</v>
      </c>
      <c r="D39" s="320" t="s">
        <v>888</v>
      </c>
      <c r="E39" s="317" t="s">
        <v>803</v>
      </c>
      <c r="F39" s="318"/>
      <c r="G39" s="318"/>
      <c r="H39" s="321" t="s">
        <v>806</v>
      </c>
      <c r="I39" s="327" t="s">
        <v>807</v>
      </c>
      <c r="J39" s="328"/>
      <c r="K39" s="329"/>
      <c r="L39" s="328"/>
      <c r="M39" s="330"/>
      <c r="N39" s="328"/>
      <c r="O39" s="328"/>
    </row>
    <row r="40" spans="1:15">
      <c r="A40" s="550" t="s">
        <v>889</v>
      </c>
      <c r="B40" s="315" t="s">
        <v>890</v>
      </c>
      <c r="C40" s="320">
        <v>1</v>
      </c>
      <c r="D40" s="320" t="s">
        <v>890</v>
      </c>
      <c r="E40" s="317" t="s">
        <v>803</v>
      </c>
      <c r="F40" s="318"/>
      <c r="G40" s="318"/>
      <c r="H40" s="321" t="s">
        <v>806</v>
      </c>
      <c r="I40" s="327" t="s">
        <v>807</v>
      </c>
      <c r="J40" s="328"/>
      <c r="K40" s="329"/>
      <c r="L40" s="328"/>
      <c r="M40" s="330"/>
      <c r="N40" s="328"/>
      <c r="O40" s="328"/>
    </row>
    <row r="41" spans="1:15">
      <c r="A41" s="550" t="s">
        <v>891</v>
      </c>
      <c r="B41" s="315" t="s">
        <v>892</v>
      </c>
      <c r="C41" s="320">
        <v>1</v>
      </c>
      <c r="D41" s="320" t="s">
        <v>892</v>
      </c>
      <c r="E41" s="317" t="s">
        <v>803</v>
      </c>
      <c r="F41" s="318"/>
      <c r="G41" s="318"/>
      <c r="H41" s="321" t="s">
        <v>806</v>
      </c>
      <c r="I41" s="327" t="s">
        <v>807</v>
      </c>
      <c r="J41" s="328"/>
      <c r="K41" s="329"/>
      <c r="L41" s="328"/>
      <c r="M41" s="330"/>
      <c r="N41" s="328"/>
      <c r="O41" s="328"/>
    </row>
    <row r="42" spans="1:15">
      <c r="A42" s="550" t="s">
        <v>893</v>
      </c>
      <c r="B42" s="315" t="s">
        <v>894</v>
      </c>
      <c r="C42" s="316">
        <v>1</v>
      </c>
      <c r="D42" s="316" t="s">
        <v>894</v>
      </c>
      <c r="E42" s="317" t="s">
        <v>803</v>
      </c>
      <c r="F42" s="318"/>
      <c r="G42" s="318"/>
      <c r="H42" s="319"/>
      <c r="I42" s="327" t="s">
        <v>807</v>
      </c>
      <c r="J42" s="328"/>
      <c r="K42" s="329"/>
      <c r="L42" s="328"/>
      <c r="M42" s="330"/>
      <c r="N42" s="328"/>
      <c r="O42" s="328"/>
    </row>
    <row r="43" spans="1:15">
      <c r="A43" s="550" t="s">
        <v>895</v>
      </c>
      <c r="B43" s="315" t="s">
        <v>896</v>
      </c>
      <c r="C43" s="320">
        <v>2</v>
      </c>
      <c r="D43" s="320" t="s">
        <v>897</v>
      </c>
      <c r="E43" s="317" t="s">
        <v>803</v>
      </c>
      <c r="F43" s="318"/>
      <c r="G43" s="318"/>
      <c r="H43" s="321" t="s">
        <v>806</v>
      </c>
      <c r="I43" s="327" t="s">
        <v>807</v>
      </c>
      <c r="J43" s="328"/>
      <c r="K43" s="329"/>
      <c r="L43" s="328"/>
      <c r="M43" s="330"/>
      <c r="N43" s="328"/>
      <c r="O43" s="328"/>
    </row>
    <row r="44" spans="1:15">
      <c r="A44" s="550" t="s">
        <v>898</v>
      </c>
      <c r="B44" s="315" t="s">
        <v>899</v>
      </c>
      <c r="C44" s="320">
        <v>2</v>
      </c>
      <c r="D44" s="320" t="s">
        <v>900</v>
      </c>
      <c r="E44" s="317" t="s">
        <v>803</v>
      </c>
      <c r="F44" s="318"/>
      <c r="G44" s="318"/>
      <c r="H44" s="321" t="s">
        <v>806</v>
      </c>
      <c r="I44" s="327" t="s">
        <v>807</v>
      </c>
      <c r="J44" s="328"/>
      <c r="K44" s="329"/>
      <c r="L44" s="328"/>
      <c r="M44" s="330"/>
      <c r="N44" s="328"/>
      <c r="O44" s="328"/>
    </row>
    <row r="45" spans="1:15">
      <c r="A45" s="550" t="s">
        <v>901</v>
      </c>
      <c r="B45" s="315" t="s">
        <v>902</v>
      </c>
      <c r="C45" s="320">
        <v>2</v>
      </c>
      <c r="D45" s="320" t="s">
        <v>903</v>
      </c>
      <c r="E45" s="317" t="s">
        <v>803</v>
      </c>
      <c r="F45" s="318"/>
      <c r="G45" s="318"/>
      <c r="H45" s="321" t="s">
        <v>806</v>
      </c>
      <c r="I45" s="327" t="s">
        <v>807</v>
      </c>
      <c r="J45" s="328"/>
      <c r="K45" s="329"/>
      <c r="L45" s="328"/>
      <c r="M45" s="330"/>
      <c r="N45" s="328"/>
      <c r="O45" s="328"/>
    </row>
    <row r="46" spans="1:15">
      <c r="A46" s="550" t="s">
        <v>904</v>
      </c>
      <c r="B46" s="315" t="s">
        <v>905</v>
      </c>
      <c r="C46" s="320">
        <v>2</v>
      </c>
      <c r="D46" s="320" t="s">
        <v>906</v>
      </c>
      <c r="E46" s="317" t="s">
        <v>803</v>
      </c>
      <c r="F46" s="318"/>
      <c r="G46" s="318"/>
      <c r="H46" s="321" t="s">
        <v>806</v>
      </c>
      <c r="I46" s="327" t="s">
        <v>807</v>
      </c>
      <c r="J46" s="328"/>
      <c r="K46" s="329"/>
      <c r="L46" s="328"/>
      <c r="M46" s="330"/>
      <c r="N46" s="328"/>
      <c r="O46" s="328"/>
    </row>
    <row r="47" spans="1:15">
      <c r="A47" s="550" t="s">
        <v>907</v>
      </c>
      <c r="B47" s="315" t="s">
        <v>908</v>
      </c>
      <c r="C47" s="320">
        <v>2</v>
      </c>
      <c r="D47" s="320" t="s">
        <v>909</v>
      </c>
      <c r="E47" s="317" t="s">
        <v>803</v>
      </c>
      <c r="F47" s="318"/>
      <c r="G47" s="318"/>
      <c r="H47" s="321" t="s">
        <v>806</v>
      </c>
      <c r="I47" s="327" t="s">
        <v>807</v>
      </c>
      <c r="J47" s="328"/>
      <c r="K47" s="329"/>
      <c r="L47" s="328"/>
      <c r="M47" s="330"/>
      <c r="N47" s="328"/>
      <c r="O47" s="328"/>
    </row>
    <row r="48" spans="1:15">
      <c r="A48" s="550" t="s">
        <v>910</v>
      </c>
      <c r="B48" s="315" t="s">
        <v>911</v>
      </c>
      <c r="C48" s="316">
        <v>1</v>
      </c>
      <c r="D48" s="316" t="s">
        <v>911</v>
      </c>
      <c r="E48" s="317" t="s">
        <v>866</v>
      </c>
      <c r="F48" s="318"/>
      <c r="G48" s="318"/>
      <c r="H48" s="319"/>
      <c r="I48" s="327" t="s">
        <v>807</v>
      </c>
      <c r="J48" s="328"/>
      <c r="K48" s="329"/>
      <c r="L48" s="328"/>
      <c r="M48" s="330"/>
      <c r="N48" s="328"/>
      <c r="O48" s="328"/>
    </row>
    <row r="49" spans="1:15">
      <c r="A49" s="550" t="s">
        <v>912</v>
      </c>
      <c r="B49" s="315" t="s">
        <v>896</v>
      </c>
      <c r="C49" s="320">
        <v>2</v>
      </c>
      <c r="D49" s="320" t="s">
        <v>913</v>
      </c>
      <c r="E49" s="317" t="s">
        <v>866</v>
      </c>
      <c r="F49" s="318"/>
      <c r="G49" s="318"/>
      <c r="H49" s="321" t="s">
        <v>806</v>
      </c>
      <c r="I49" s="327" t="s">
        <v>807</v>
      </c>
      <c r="J49" s="328"/>
      <c r="K49" s="329"/>
      <c r="L49" s="328"/>
      <c r="M49" s="330"/>
      <c r="N49" s="328"/>
      <c r="O49" s="328"/>
    </row>
    <row r="50" spans="1:15">
      <c r="A50" s="550" t="s">
        <v>914</v>
      </c>
      <c r="B50" s="315" t="s">
        <v>899</v>
      </c>
      <c r="C50" s="320">
        <v>2</v>
      </c>
      <c r="D50" s="320" t="s">
        <v>915</v>
      </c>
      <c r="E50" s="317" t="s">
        <v>866</v>
      </c>
      <c r="F50" s="318"/>
      <c r="G50" s="318"/>
      <c r="H50" s="321" t="s">
        <v>806</v>
      </c>
      <c r="I50" s="327" t="s">
        <v>807</v>
      </c>
      <c r="J50" s="328"/>
      <c r="K50" s="329"/>
      <c r="L50" s="328"/>
      <c r="M50" s="330"/>
      <c r="N50" s="328"/>
      <c r="O50" s="328"/>
    </row>
    <row r="51" spans="1:15">
      <c r="A51" s="550" t="s">
        <v>916</v>
      </c>
      <c r="B51" s="315" t="s">
        <v>902</v>
      </c>
      <c r="C51" s="320">
        <v>2</v>
      </c>
      <c r="D51" s="320" t="s">
        <v>917</v>
      </c>
      <c r="E51" s="317" t="s">
        <v>866</v>
      </c>
      <c r="F51" s="318"/>
      <c r="G51" s="318"/>
      <c r="H51" s="321" t="s">
        <v>806</v>
      </c>
      <c r="I51" s="327" t="s">
        <v>807</v>
      </c>
      <c r="J51" s="328"/>
      <c r="K51" s="329"/>
      <c r="L51" s="328"/>
      <c r="M51" s="330"/>
      <c r="N51" s="328"/>
      <c r="O51" s="328"/>
    </row>
    <row r="52" spans="1:15">
      <c r="A52" s="550" t="s">
        <v>918</v>
      </c>
      <c r="B52" s="315" t="s">
        <v>919</v>
      </c>
      <c r="C52" s="320">
        <v>2</v>
      </c>
      <c r="D52" s="320" t="s">
        <v>920</v>
      </c>
      <c r="E52" s="317" t="s">
        <v>866</v>
      </c>
      <c r="F52" s="318"/>
      <c r="G52" s="318"/>
      <c r="H52" s="321" t="s">
        <v>806</v>
      </c>
      <c r="I52" s="327" t="s">
        <v>807</v>
      </c>
      <c r="J52" s="328"/>
      <c r="K52" s="329"/>
      <c r="L52" s="328"/>
      <c r="M52" s="330"/>
      <c r="N52" s="328"/>
      <c r="O52" s="328"/>
    </row>
    <row r="53" spans="1:15">
      <c r="A53" s="550" t="s">
        <v>921</v>
      </c>
      <c r="B53" s="315" t="s">
        <v>922</v>
      </c>
      <c r="C53" s="320">
        <v>2</v>
      </c>
      <c r="D53" s="320" t="s">
        <v>923</v>
      </c>
      <c r="E53" s="317" t="s">
        <v>866</v>
      </c>
      <c r="F53" s="318"/>
      <c r="G53" s="318"/>
      <c r="H53" s="321" t="s">
        <v>806</v>
      </c>
      <c r="I53" s="327" t="s">
        <v>807</v>
      </c>
      <c r="J53" s="328"/>
      <c r="K53" s="329"/>
      <c r="L53" s="328"/>
      <c r="M53" s="330"/>
      <c r="N53" s="328"/>
      <c r="O53" s="328"/>
    </row>
    <row r="54" spans="1:15">
      <c r="A54" s="550" t="s">
        <v>924</v>
      </c>
      <c r="B54" s="315" t="s">
        <v>925</v>
      </c>
      <c r="C54" s="320">
        <v>1</v>
      </c>
      <c r="D54" s="320" t="s">
        <v>925</v>
      </c>
      <c r="E54" s="317" t="s">
        <v>866</v>
      </c>
      <c r="F54" s="318"/>
      <c r="G54" s="318"/>
      <c r="H54" s="321" t="s">
        <v>806</v>
      </c>
      <c r="I54" s="327" t="s">
        <v>807</v>
      </c>
      <c r="J54" s="328"/>
      <c r="K54" s="329"/>
      <c r="L54" s="328"/>
      <c r="M54" s="330"/>
      <c r="N54" s="328"/>
      <c r="O54" s="328"/>
    </row>
    <row r="55" spans="1:15">
      <c r="A55" s="550" t="s">
        <v>926</v>
      </c>
      <c r="B55" s="315" t="s">
        <v>927</v>
      </c>
      <c r="C55" s="316">
        <v>1</v>
      </c>
      <c r="D55" s="316" t="s">
        <v>927</v>
      </c>
      <c r="E55" s="317" t="s">
        <v>803</v>
      </c>
      <c r="F55" s="318"/>
      <c r="G55" s="318"/>
      <c r="H55" s="319"/>
      <c r="I55" s="327" t="s">
        <v>807</v>
      </c>
      <c r="J55" s="328"/>
      <c r="K55" s="329"/>
      <c r="L55" s="328"/>
      <c r="M55" s="330"/>
      <c r="N55" s="328"/>
      <c r="O55" s="328"/>
    </row>
    <row r="56" spans="1:15">
      <c r="A56" s="550" t="s">
        <v>928</v>
      </c>
      <c r="B56" s="315" t="s">
        <v>929</v>
      </c>
      <c r="C56" s="320">
        <v>2</v>
      </c>
      <c r="D56" s="320" t="s">
        <v>930</v>
      </c>
      <c r="E56" s="317" t="s">
        <v>866</v>
      </c>
      <c r="F56" s="318"/>
      <c r="G56" s="318"/>
      <c r="H56" s="321" t="s">
        <v>806</v>
      </c>
      <c r="I56" s="327" t="s">
        <v>807</v>
      </c>
      <c r="J56" s="328"/>
      <c r="K56" s="329"/>
      <c r="L56" s="328"/>
      <c r="M56" s="330"/>
      <c r="N56" s="328"/>
      <c r="O56" s="328"/>
    </row>
    <row r="57" spans="1:15">
      <c r="A57" s="550" t="s">
        <v>931</v>
      </c>
      <c r="B57" s="315" t="s">
        <v>932</v>
      </c>
      <c r="C57" s="316">
        <v>1</v>
      </c>
      <c r="D57" s="316" t="s">
        <v>932</v>
      </c>
      <c r="E57" s="317" t="s">
        <v>803</v>
      </c>
      <c r="F57" s="318"/>
      <c r="G57" s="318"/>
      <c r="H57" s="319"/>
      <c r="I57" s="327"/>
      <c r="J57" s="328"/>
      <c r="K57" s="329"/>
      <c r="L57" s="328"/>
      <c r="M57" s="330"/>
      <c r="N57" s="328"/>
      <c r="O57" s="328"/>
    </row>
    <row r="58" spans="1:15">
      <c r="A58" s="550" t="s">
        <v>933</v>
      </c>
      <c r="B58" s="315" t="s">
        <v>934</v>
      </c>
      <c r="C58" s="320">
        <v>2</v>
      </c>
      <c r="D58" s="320" t="s">
        <v>935</v>
      </c>
      <c r="E58" s="317" t="s">
        <v>803</v>
      </c>
      <c r="F58" s="318"/>
      <c r="G58" s="318"/>
      <c r="H58" s="321" t="s">
        <v>806</v>
      </c>
      <c r="I58" s="327" t="s">
        <v>807</v>
      </c>
      <c r="J58" s="328"/>
      <c r="K58" s="329"/>
      <c r="L58" s="328"/>
      <c r="M58" s="330"/>
      <c r="N58" s="328"/>
      <c r="O58" s="328"/>
    </row>
    <row r="59" spans="1:15">
      <c r="A59" s="550" t="s">
        <v>936</v>
      </c>
      <c r="B59" s="315" t="s">
        <v>937</v>
      </c>
      <c r="C59" s="320">
        <v>2</v>
      </c>
      <c r="D59" s="320" t="s">
        <v>938</v>
      </c>
      <c r="E59" s="317" t="s">
        <v>803</v>
      </c>
      <c r="F59" s="318"/>
      <c r="G59" s="318"/>
      <c r="H59" s="321" t="s">
        <v>806</v>
      </c>
      <c r="I59" s="327" t="s">
        <v>807</v>
      </c>
      <c r="J59" s="328"/>
      <c r="K59" s="329"/>
      <c r="L59" s="328"/>
      <c r="M59" s="330"/>
      <c r="N59" s="328"/>
      <c r="O59" s="328"/>
    </row>
    <row r="60" spans="1:15">
      <c r="A60" s="550" t="s">
        <v>939</v>
      </c>
      <c r="B60" s="315" t="s">
        <v>940</v>
      </c>
      <c r="C60" s="320">
        <v>2</v>
      </c>
      <c r="D60" s="320" t="s">
        <v>941</v>
      </c>
      <c r="E60" s="317" t="s">
        <v>803</v>
      </c>
      <c r="F60" s="318"/>
      <c r="G60" s="318"/>
      <c r="H60" s="321" t="s">
        <v>806</v>
      </c>
      <c r="I60" s="327" t="s">
        <v>807</v>
      </c>
      <c r="J60" s="328"/>
      <c r="K60" s="329"/>
      <c r="L60" s="328"/>
      <c r="M60" s="330"/>
      <c r="N60" s="328"/>
      <c r="O60" s="328"/>
    </row>
    <row r="61" spans="1:15">
      <c r="A61" s="550" t="s">
        <v>942</v>
      </c>
      <c r="B61" s="315" t="s">
        <v>943</v>
      </c>
      <c r="C61" s="320">
        <v>2</v>
      </c>
      <c r="D61" s="320" t="s">
        <v>944</v>
      </c>
      <c r="E61" s="317" t="s">
        <v>803</v>
      </c>
      <c r="F61" s="318"/>
      <c r="G61" s="318"/>
      <c r="H61" s="321" t="s">
        <v>806</v>
      </c>
      <c r="I61" s="327" t="s">
        <v>807</v>
      </c>
      <c r="J61" s="328"/>
      <c r="K61" s="329"/>
      <c r="L61" s="328"/>
      <c r="M61" s="330"/>
      <c r="N61" s="328"/>
      <c r="O61" s="328"/>
    </row>
    <row r="62" spans="1:15">
      <c r="A62" s="550" t="s">
        <v>945</v>
      </c>
      <c r="B62" s="315" t="s">
        <v>946</v>
      </c>
      <c r="C62" s="320">
        <v>1</v>
      </c>
      <c r="D62" s="320" t="s">
        <v>946</v>
      </c>
      <c r="E62" s="317" t="s">
        <v>803</v>
      </c>
      <c r="F62" s="318"/>
      <c r="G62" s="318"/>
      <c r="H62" s="321" t="s">
        <v>806</v>
      </c>
      <c r="I62" s="327" t="s">
        <v>807</v>
      </c>
      <c r="J62" s="328"/>
      <c r="K62" s="329"/>
      <c r="L62" s="328"/>
      <c r="M62" s="330"/>
      <c r="N62" s="328"/>
      <c r="O62" s="328"/>
    </row>
    <row r="63" spans="1:15">
      <c r="A63" s="550" t="s">
        <v>947</v>
      </c>
      <c r="B63" s="315" t="s">
        <v>948</v>
      </c>
      <c r="C63" s="320">
        <v>1</v>
      </c>
      <c r="D63" s="320" t="s">
        <v>948</v>
      </c>
      <c r="E63" s="317" t="s">
        <v>803</v>
      </c>
      <c r="F63" s="318"/>
      <c r="G63" s="318"/>
      <c r="H63" s="321" t="s">
        <v>806</v>
      </c>
      <c r="I63" s="327" t="s">
        <v>807</v>
      </c>
      <c r="J63" s="328"/>
      <c r="K63" s="329"/>
      <c r="L63" s="328"/>
      <c r="M63" s="330"/>
      <c r="N63" s="328"/>
      <c r="O63" s="328"/>
    </row>
    <row r="64" spans="1:15">
      <c r="A64" s="550" t="s">
        <v>949</v>
      </c>
      <c r="B64" s="315" t="s">
        <v>950</v>
      </c>
      <c r="C64" s="320">
        <v>1</v>
      </c>
      <c r="D64" s="320" t="s">
        <v>950</v>
      </c>
      <c r="E64" s="317" t="s">
        <v>803</v>
      </c>
      <c r="F64" s="318"/>
      <c r="G64" s="318"/>
      <c r="H64" s="321" t="s">
        <v>806</v>
      </c>
      <c r="I64" s="327"/>
      <c r="J64" s="328"/>
      <c r="K64" s="329"/>
      <c r="L64" s="328"/>
      <c r="M64" s="330"/>
      <c r="N64" s="328"/>
      <c r="O64" s="328"/>
    </row>
    <row r="65" spans="1:15">
      <c r="A65" s="550" t="s">
        <v>951</v>
      </c>
      <c r="B65" s="315" t="s">
        <v>952</v>
      </c>
      <c r="C65" s="320">
        <v>1</v>
      </c>
      <c r="D65" s="320" t="s">
        <v>952</v>
      </c>
      <c r="E65" s="317" t="s">
        <v>803</v>
      </c>
      <c r="F65" s="318"/>
      <c r="G65" s="318"/>
      <c r="H65" s="321" t="s">
        <v>806</v>
      </c>
      <c r="I65" s="327" t="s">
        <v>807</v>
      </c>
      <c r="J65" s="328"/>
      <c r="K65" s="329"/>
      <c r="L65" s="328"/>
      <c r="M65" s="330"/>
      <c r="N65" s="328"/>
      <c r="O65" s="328"/>
    </row>
    <row r="66" spans="1:15">
      <c r="A66" s="550" t="s">
        <v>953</v>
      </c>
      <c r="B66" s="315" t="s">
        <v>954</v>
      </c>
      <c r="C66" s="320">
        <v>1</v>
      </c>
      <c r="D66" s="320" t="s">
        <v>954</v>
      </c>
      <c r="E66" s="317" t="s">
        <v>803</v>
      </c>
      <c r="F66" s="318"/>
      <c r="G66" s="318"/>
      <c r="H66" s="321" t="s">
        <v>806</v>
      </c>
      <c r="I66" s="327" t="s">
        <v>807</v>
      </c>
      <c r="J66" s="328"/>
      <c r="K66" s="329"/>
      <c r="L66" s="328"/>
      <c r="M66" s="330"/>
      <c r="N66" s="328"/>
      <c r="O66" s="328"/>
    </row>
    <row r="67" spans="1:15">
      <c r="A67" s="550" t="s">
        <v>955</v>
      </c>
      <c r="B67" s="315" t="s">
        <v>956</v>
      </c>
      <c r="C67" s="320">
        <v>1</v>
      </c>
      <c r="D67" s="320" t="s">
        <v>956</v>
      </c>
      <c r="E67" s="317" t="s">
        <v>803</v>
      </c>
      <c r="F67" s="318"/>
      <c r="G67" s="318"/>
      <c r="H67" s="321" t="s">
        <v>806</v>
      </c>
      <c r="I67" s="327" t="s">
        <v>807</v>
      </c>
      <c r="J67" s="328"/>
      <c r="K67" s="329"/>
      <c r="L67" s="328"/>
      <c r="M67" s="330"/>
      <c r="N67" s="328"/>
      <c r="O67" s="328"/>
    </row>
    <row r="68" spans="1:15">
      <c r="A68" s="550" t="s">
        <v>957</v>
      </c>
      <c r="B68" s="315" t="s">
        <v>958</v>
      </c>
      <c r="C68" s="320">
        <v>1</v>
      </c>
      <c r="D68" s="320" t="s">
        <v>958</v>
      </c>
      <c r="E68" s="317" t="s">
        <v>866</v>
      </c>
      <c r="F68" s="318"/>
      <c r="G68" s="318"/>
      <c r="H68" s="321" t="s">
        <v>806</v>
      </c>
      <c r="I68" s="327" t="s">
        <v>807</v>
      </c>
      <c r="J68" s="328"/>
      <c r="K68" s="329"/>
      <c r="L68" s="328"/>
      <c r="M68" s="330"/>
      <c r="N68" s="328"/>
      <c r="O68" s="328"/>
    </row>
    <row r="69" spans="1:15">
      <c r="A69" s="550" t="s">
        <v>959</v>
      </c>
      <c r="B69" s="315" t="s">
        <v>960</v>
      </c>
      <c r="C69" s="320">
        <v>1</v>
      </c>
      <c r="D69" s="320" t="s">
        <v>960</v>
      </c>
      <c r="E69" s="317" t="s">
        <v>803</v>
      </c>
      <c r="F69" s="318"/>
      <c r="G69" s="318"/>
      <c r="H69" s="321" t="s">
        <v>806</v>
      </c>
      <c r="I69" s="327" t="s">
        <v>807</v>
      </c>
      <c r="J69" s="328"/>
      <c r="K69" s="329"/>
      <c r="L69" s="328"/>
      <c r="M69" s="330"/>
      <c r="N69" s="328"/>
      <c r="O69" s="328"/>
    </row>
    <row r="70" spans="1:15">
      <c r="A70" s="550" t="s">
        <v>961</v>
      </c>
      <c r="B70" s="315" t="s">
        <v>962</v>
      </c>
      <c r="C70" s="320">
        <v>1</v>
      </c>
      <c r="D70" s="320" t="s">
        <v>962</v>
      </c>
      <c r="E70" s="317" t="s">
        <v>866</v>
      </c>
      <c r="F70" s="318"/>
      <c r="G70" s="318"/>
      <c r="H70" s="321" t="s">
        <v>806</v>
      </c>
      <c r="I70" s="327" t="s">
        <v>807</v>
      </c>
      <c r="J70" s="328"/>
      <c r="K70" s="329"/>
      <c r="L70" s="328"/>
      <c r="M70" s="330"/>
      <c r="N70" s="328"/>
      <c r="O70" s="328"/>
    </row>
    <row r="71" spans="1:15">
      <c r="A71" s="550" t="s">
        <v>963</v>
      </c>
      <c r="B71" s="315" t="s">
        <v>964</v>
      </c>
      <c r="C71" s="320">
        <v>1</v>
      </c>
      <c r="D71" s="320" t="s">
        <v>964</v>
      </c>
      <c r="E71" s="317" t="s">
        <v>866</v>
      </c>
      <c r="F71" s="318"/>
      <c r="G71" s="318"/>
      <c r="H71" s="321" t="s">
        <v>806</v>
      </c>
      <c r="I71" s="327" t="s">
        <v>807</v>
      </c>
      <c r="J71" s="328"/>
      <c r="K71" s="329"/>
      <c r="L71" s="328"/>
      <c r="M71" s="330"/>
      <c r="N71" s="328"/>
      <c r="O71" s="328"/>
    </row>
    <row r="72" spans="1:15">
      <c r="A72" s="550" t="s">
        <v>965</v>
      </c>
      <c r="B72" s="315" t="s">
        <v>966</v>
      </c>
      <c r="C72" s="320">
        <v>1</v>
      </c>
      <c r="D72" s="320" t="s">
        <v>966</v>
      </c>
      <c r="E72" s="317" t="s">
        <v>803</v>
      </c>
      <c r="F72" s="318"/>
      <c r="G72" s="318"/>
      <c r="H72" s="321" t="s">
        <v>806</v>
      </c>
      <c r="I72" s="327" t="s">
        <v>807</v>
      </c>
      <c r="J72" s="328"/>
      <c r="K72" s="329"/>
      <c r="L72" s="328"/>
      <c r="M72" s="330"/>
      <c r="N72" s="328"/>
      <c r="O72" s="328"/>
    </row>
    <row r="73" spans="1:15">
      <c r="A73" s="550" t="s">
        <v>967</v>
      </c>
      <c r="B73" s="315" t="s">
        <v>968</v>
      </c>
      <c r="C73" s="320">
        <v>1</v>
      </c>
      <c r="D73" s="320" t="s">
        <v>968</v>
      </c>
      <c r="E73" s="317" t="s">
        <v>803</v>
      </c>
      <c r="F73" s="318"/>
      <c r="G73" s="318"/>
      <c r="H73" s="321" t="s">
        <v>806</v>
      </c>
      <c r="I73" s="327" t="s">
        <v>807</v>
      </c>
      <c r="J73" s="328"/>
      <c r="K73" s="329"/>
      <c r="L73" s="328"/>
      <c r="M73" s="330"/>
      <c r="N73" s="328"/>
      <c r="O73" s="328"/>
    </row>
    <row r="74" spans="1:15">
      <c r="A74" s="550" t="s">
        <v>969</v>
      </c>
      <c r="B74" s="315" t="s">
        <v>970</v>
      </c>
      <c r="C74" s="320">
        <v>1</v>
      </c>
      <c r="D74" s="320" t="s">
        <v>970</v>
      </c>
      <c r="E74" s="317" t="s">
        <v>803</v>
      </c>
      <c r="F74" s="318"/>
      <c r="G74" s="318"/>
      <c r="H74" s="321" t="s">
        <v>806</v>
      </c>
      <c r="I74" s="327" t="s">
        <v>807</v>
      </c>
      <c r="J74" s="328"/>
      <c r="K74" s="329"/>
      <c r="L74" s="328"/>
      <c r="M74" s="330"/>
      <c r="N74" s="328"/>
      <c r="O74" s="328"/>
    </row>
    <row r="75" spans="1:15">
      <c r="A75" s="550" t="s">
        <v>971</v>
      </c>
      <c r="B75" s="315" t="s">
        <v>972</v>
      </c>
      <c r="C75" s="320">
        <v>1</v>
      </c>
      <c r="D75" s="320" t="s">
        <v>972</v>
      </c>
      <c r="E75" s="317" t="s">
        <v>803</v>
      </c>
      <c r="F75" s="318"/>
      <c r="G75" s="318"/>
      <c r="H75" s="321" t="s">
        <v>806</v>
      </c>
      <c r="I75" s="327" t="s">
        <v>807</v>
      </c>
      <c r="J75" s="328"/>
      <c r="K75" s="329"/>
      <c r="L75" s="328"/>
      <c r="M75" s="330"/>
      <c r="N75" s="328"/>
      <c r="O75" s="328"/>
    </row>
    <row r="76" spans="1:15" ht="18" customHeight="1">
      <c r="A76" s="548" t="s">
        <v>631</v>
      </c>
      <c r="B76" s="308" t="s">
        <v>973</v>
      </c>
      <c r="C76" s="308">
        <v>0</v>
      </c>
      <c r="D76" s="308"/>
      <c r="E76" s="309" t="s">
        <v>866</v>
      </c>
      <c r="F76" s="308"/>
      <c r="G76" s="308"/>
      <c r="H76" s="308"/>
      <c r="I76" s="308"/>
      <c r="J76" s="308"/>
      <c r="K76" s="308"/>
      <c r="L76" s="308"/>
      <c r="M76" s="308"/>
      <c r="N76" s="308"/>
      <c r="O76" s="308"/>
    </row>
    <row r="77" spans="1:15">
      <c r="A77" s="550" t="s">
        <v>974</v>
      </c>
      <c r="B77" s="315" t="s">
        <v>975</v>
      </c>
      <c r="C77" s="320">
        <v>1</v>
      </c>
      <c r="D77" s="320" t="s">
        <v>975</v>
      </c>
      <c r="E77" s="317" t="s">
        <v>866</v>
      </c>
      <c r="F77" s="318"/>
      <c r="G77" s="318"/>
      <c r="H77" s="321" t="s">
        <v>806</v>
      </c>
      <c r="I77" s="327" t="s">
        <v>807</v>
      </c>
      <c r="J77" s="328"/>
      <c r="K77" s="329"/>
      <c r="L77" s="328"/>
      <c r="M77" s="329"/>
      <c r="N77" s="328"/>
      <c r="O77" s="328"/>
    </row>
    <row r="78" spans="1:15">
      <c r="A78" s="550" t="s">
        <v>976</v>
      </c>
      <c r="B78" s="315" t="s">
        <v>977</v>
      </c>
      <c r="C78" s="320">
        <v>1</v>
      </c>
      <c r="D78" s="320" t="s">
        <v>977</v>
      </c>
      <c r="E78" s="317" t="s">
        <v>866</v>
      </c>
      <c r="F78" s="318"/>
      <c r="G78" s="318"/>
      <c r="H78" s="321" t="s">
        <v>806</v>
      </c>
      <c r="I78" s="327" t="s">
        <v>807</v>
      </c>
      <c r="J78" s="328"/>
      <c r="K78" s="329"/>
      <c r="L78" s="328"/>
      <c r="M78" s="329"/>
      <c r="N78" s="328"/>
      <c r="O78" s="328"/>
    </row>
    <row r="79" spans="1:15">
      <c r="A79" s="550" t="s">
        <v>978</v>
      </c>
      <c r="B79" s="315" t="s">
        <v>979</v>
      </c>
      <c r="C79" s="320">
        <v>1</v>
      </c>
      <c r="D79" s="320" t="s">
        <v>979</v>
      </c>
      <c r="E79" s="317" t="s">
        <v>866</v>
      </c>
      <c r="F79" s="318"/>
      <c r="G79" s="318"/>
      <c r="H79" s="321" t="s">
        <v>806</v>
      </c>
      <c r="I79" s="327" t="s">
        <v>807</v>
      </c>
      <c r="J79" s="328"/>
      <c r="K79" s="329"/>
      <c r="L79" s="328"/>
      <c r="M79" s="329"/>
      <c r="N79" s="328"/>
      <c r="O79" s="328"/>
    </row>
    <row r="80" spans="1:15">
      <c r="A80" s="550" t="s">
        <v>980</v>
      </c>
      <c r="B80" s="315" t="s">
        <v>981</v>
      </c>
      <c r="C80" s="316">
        <v>1</v>
      </c>
      <c r="D80" s="316" t="s">
        <v>981</v>
      </c>
      <c r="E80" s="317" t="s">
        <v>866</v>
      </c>
      <c r="F80" s="318"/>
      <c r="G80" s="318"/>
      <c r="H80" s="319" t="s">
        <v>806</v>
      </c>
      <c r="I80" s="327" t="s">
        <v>807</v>
      </c>
      <c r="J80" s="328"/>
      <c r="K80" s="329"/>
      <c r="L80" s="328"/>
      <c r="M80" s="329"/>
      <c r="N80" s="328"/>
      <c r="O80" s="328"/>
    </row>
    <row r="81" spans="1:15">
      <c r="A81" s="550" t="s">
        <v>982</v>
      </c>
      <c r="B81" s="315" t="s">
        <v>983</v>
      </c>
      <c r="C81" s="320">
        <v>1</v>
      </c>
      <c r="D81" s="320" t="s">
        <v>983</v>
      </c>
      <c r="E81" s="317" t="s">
        <v>866</v>
      </c>
      <c r="F81" s="318"/>
      <c r="G81" s="318"/>
      <c r="H81" s="321" t="s">
        <v>806</v>
      </c>
      <c r="I81" s="327" t="s">
        <v>807</v>
      </c>
      <c r="J81" s="328"/>
      <c r="K81" s="329"/>
      <c r="L81" s="328"/>
      <c r="M81" s="329"/>
      <c r="N81" s="328"/>
      <c r="O81" s="328"/>
    </row>
    <row r="82" spans="1:15">
      <c r="A82" s="550" t="s">
        <v>984</v>
      </c>
      <c r="B82" s="315" t="s">
        <v>985</v>
      </c>
      <c r="C82" s="316">
        <v>1</v>
      </c>
      <c r="D82" s="316" t="s">
        <v>985</v>
      </c>
      <c r="E82" s="317" t="s">
        <v>866</v>
      </c>
      <c r="F82" s="318"/>
      <c r="G82" s="318"/>
      <c r="H82" s="319"/>
      <c r="I82" s="327" t="s">
        <v>807</v>
      </c>
      <c r="J82" s="328"/>
      <c r="K82" s="329"/>
      <c r="L82" s="328"/>
      <c r="M82" s="329"/>
      <c r="N82" s="328"/>
      <c r="O82" s="328"/>
    </row>
    <row r="83" spans="1:15">
      <c r="A83" s="550" t="s">
        <v>986</v>
      </c>
      <c r="B83" s="315" t="s">
        <v>987</v>
      </c>
      <c r="C83" s="320">
        <v>2</v>
      </c>
      <c r="D83" s="320" t="s">
        <v>988</v>
      </c>
      <c r="E83" s="317" t="s">
        <v>866</v>
      </c>
      <c r="F83" s="318"/>
      <c r="G83" s="318"/>
      <c r="H83" s="321" t="s">
        <v>806</v>
      </c>
      <c r="I83" s="327" t="s">
        <v>807</v>
      </c>
      <c r="J83" s="328"/>
      <c r="K83" s="329"/>
      <c r="L83" s="328"/>
      <c r="M83" s="329"/>
      <c r="N83" s="328"/>
      <c r="O83" s="328"/>
    </row>
    <row r="84" spans="1:15">
      <c r="A84" s="550" t="s">
        <v>989</v>
      </c>
      <c r="B84" s="315" t="s">
        <v>990</v>
      </c>
      <c r="C84" s="320">
        <v>2</v>
      </c>
      <c r="D84" s="320" t="s">
        <v>991</v>
      </c>
      <c r="E84" s="317" t="s">
        <v>866</v>
      </c>
      <c r="F84" s="318"/>
      <c r="G84" s="318"/>
      <c r="H84" s="321" t="s">
        <v>806</v>
      </c>
      <c r="I84" s="327" t="s">
        <v>807</v>
      </c>
      <c r="J84" s="328"/>
      <c r="K84" s="329"/>
      <c r="L84" s="328"/>
      <c r="M84" s="329"/>
      <c r="N84" s="328"/>
      <c r="O84" s="328"/>
    </row>
    <row r="85" spans="1:15">
      <c r="A85" s="550" t="s">
        <v>992</v>
      </c>
      <c r="B85" s="315" t="s">
        <v>993</v>
      </c>
      <c r="C85" s="316">
        <v>1</v>
      </c>
      <c r="D85" s="316" t="s">
        <v>993</v>
      </c>
      <c r="E85" s="317" t="s">
        <v>866</v>
      </c>
      <c r="F85" s="318"/>
      <c r="G85" s="318"/>
      <c r="H85" s="319"/>
      <c r="I85" s="327" t="s">
        <v>807</v>
      </c>
      <c r="J85" s="328"/>
      <c r="K85" s="329"/>
      <c r="L85" s="328"/>
      <c r="M85" s="329"/>
      <c r="N85" s="328"/>
      <c r="O85" s="328"/>
    </row>
    <row r="86" spans="1:15">
      <c r="A86" s="550" t="s">
        <v>994</v>
      </c>
      <c r="B86" s="315" t="s">
        <v>995</v>
      </c>
      <c r="C86" s="331">
        <v>2</v>
      </c>
      <c r="D86" s="331" t="s">
        <v>996</v>
      </c>
      <c r="E86" s="317" t="s">
        <v>866</v>
      </c>
      <c r="F86" s="315"/>
      <c r="G86" s="315"/>
      <c r="H86" s="332" t="s">
        <v>997</v>
      </c>
      <c r="I86" s="315" t="s">
        <v>807</v>
      </c>
      <c r="J86" s="328"/>
      <c r="K86" s="329"/>
      <c r="L86" s="328"/>
      <c r="M86" s="329"/>
      <c r="N86" s="328"/>
      <c r="O86" s="328"/>
    </row>
    <row r="87" spans="1:15">
      <c r="A87" s="550" t="s">
        <v>998</v>
      </c>
      <c r="B87" s="315" t="s">
        <v>999</v>
      </c>
      <c r="C87" s="320">
        <v>3</v>
      </c>
      <c r="D87" s="320" t="s">
        <v>1000</v>
      </c>
      <c r="E87" s="317" t="s">
        <v>866</v>
      </c>
      <c r="F87" s="318"/>
      <c r="G87" s="318"/>
      <c r="H87" s="321" t="s">
        <v>806</v>
      </c>
      <c r="I87" s="327" t="s">
        <v>807</v>
      </c>
      <c r="J87" s="328"/>
      <c r="K87" s="329"/>
      <c r="L87" s="328"/>
      <c r="M87" s="329"/>
      <c r="N87" s="328"/>
      <c r="O87" s="328"/>
    </row>
    <row r="88" spans="1:15">
      <c r="A88" s="550" t="s">
        <v>1001</v>
      </c>
      <c r="B88" s="315" t="s">
        <v>1002</v>
      </c>
      <c r="C88" s="320">
        <v>3</v>
      </c>
      <c r="D88" s="320" t="s">
        <v>1003</v>
      </c>
      <c r="E88" s="317" t="s">
        <v>866</v>
      </c>
      <c r="F88" s="318"/>
      <c r="G88" s="318"/>
      <c r="H88" s="321" t="s">
        <v>806</v>
      </c>
      <c r="I88" s="327" t="s">
        <v>807</v>
      </c>
      <c r="J88" s="328"/>
      <c r="K88" s="329"/>
      <c r="L88" s="328"/>
      <c r="M88" s="329"/>
      <c r="N88" s="328"/>
      <c r="O88" s="328"/>
    </row>
    <row r="89" spans="1:15">
      <c r="A89" s="550" t="s">
        <v>1004</v>
      </c>
      <c r="B89" s="315" t="s">
        <v>1005</v>
      </c>
      <c r="C89" s="320">
        <v>3</v>
      </c>
      <c r="D89" s="320" t="s">
        <v>1006</v>
      </c>
      <c r="E89" s="317" t="s">
        <v>866</v>
      </c>
      <c r="F89" s="318"/>
      <c r="G89" s="318"/>
      <c r="H89" s="321" t="s">
        <v>806</v>
      </c>
      <c r="I89" s="327" t="s">
        <v>807</v>
      </c>
      <c r="J89" s="328"/>
      <c r="K89" s="329"/>
      <c r="L89" s="328"/>
      <c r="M89" s="329"/>
      <c r="N89" s="328"/>
      <c r="O89" s="328"/>
    </row>
    <row r="90" spans="1:15">
      <c r="A90" s="550" t="s">
        <v>1007</v>
      </c>
      <c r="B90" s="315" t="s">
        <v>1008</v>
      </c>
      <c r="C90" s="320">
        <v>3</v>
      </c>
      <c r="D90" s="320" t="s">
        <v>1009</v>
      </c>
      <c r="E90" s="317" t="s">
        <v>866</v>
      </c>
      <c r="F90" s="318"/>
      <c r="G90" s="318"/>
      <c r="H90" s="321" t="s">
        <v>806</v>
      </c>
      <c r="I90" s="327" t="s">
        <v>807</v>
      </c>
      <c r="J90" s="328"/>
      <c r="K90" s="329"/>
      <c r="L90" s="328"/>
      <c r="M90" s="329"/>
      <c r="N90" s="328"/>
      <c r="O90" s="328"/>
    </row>
    <row r="91" spans="1:15">
      <c r="A91" s="550" t="s">
        <v>1010</v>
      </c>
      <c r="B91" s="315" t="s">
        <v>1011</v>
      </c>
      <c r="C91" s="320">
        <v>3</v>
      </c>
      <c r="D91" s="320" t="s">
        <v>1012</v>
      </c>
      <c r="E91" s="317" t="s">
        <v>866</v>
      </c>
      <c r="F91" s="318"/>
      <c r="G91" s="318"/>
      <c r="H91" s="321" t="s">
        <v>806</v>
      </c>
      <c r="I91" s="327" t="s">
        <v>807</v>
      </c>
      <c r="J91" s="328"/>
      <c r="K91" s="329"/>
      <c r="L91" s="328"/>
      <c r="M91" s="329"/>
      <c r="N91" s="328"/>
      <c r="O91" s="328"/>
    </row>
    <row r="92" spans="1:15">
      <c r="A92" s="550" t="s">
        <v>1013</v>
      </c>
      <c r="B92" s="315" t="s">
        <v>1014</v>
      </c>
      <c r="C92" s="320">
        <v>3</v>
      </c>
      <c r="D92" s="320" t="s">
        <v>1015</v>
      </c>
      <c r="E92" s="317" t="s">
        <v>866</v>
      </c>
      <c r="F92" s="318"/>
      <c r="G92" s="318"/>
      <c r="H92" s="321" t="s">
        <v>806</v>
      </c>
      <c r="I92" s="327" t="s">
        <v>807</v>
      </c>
      <c r="J92" s="328"/>
      <c r="K92" s="329"/>
      <c r="L92" s="328"/>
      <c r="M92" s="329"/>
      <c r="N92" s="328"/>
      <c r="O92" s="328"/>
    </row>
    <row r="93" spans="1:15">
      <c r="A93" s="550" t="s">
        <v>1016</v>
      </c>
      <c r="B93" s="315" t="s">
        <v>1017</v>
      </c>
      <c r="C93" s="320">
        <v>3</v>
      </c>
      <c r="D93" s="320" t="s">
        <v>1018</v>
      </c>
      <c r="E93" s="317" t="s">
        <v>866</v>
      </c>
      <c r="F93" s="318"/>
      <c r="G93" s="318"/>
      <c r="H93" s="321" t="s">
        <v>806</v>
      </c>
      <c r="I93" s="327" t="s">
        <v>807</v>
      </c>
      <c r="J93" s="328"/>
      <c r="K93" s="329"/>
      <c r="L93" s="328"/>
      <c r="M93" s="329"/>
      <c r="N93" s="328"/>
      <c r="O93" s="328"/>
    </row>
    <row r="94" spans="1:15">
      <c r="A94" s="550" t="s">
        <v>1019</v>
      </c>
      <c r="B94" s="315" t="s">
        <v>1020</v>
      </c>
      <c r="C94" s="320">
        <v>3</v>
      </c>
      <c r="D94" s="320" t="s">
        <v>1021</v>
      </c>
      <c r="E94" s="317" t="s">
        <v>866</v>
      </c>
      <c r="F94" s="318"/>
      <c r="G94" s="318"/>
      <c r="H94" s="321" t="s">
        <v>806</v>
      </c>
      <c r="I94" s="327" t="s">
        <v>807</v>
      </c>
      <c r="J94" s="328"/>
      <c r="K94" s="329"/>
      <c r="L94" s="328"/>
      <c r="M94" s="329"/>
      <c r="N94" s="328"/>
      <c r="O94" s="328"/>
    </row>
    <row r="95" spans="1:15">
      <c r="A95" s="550" t="s">
        <v>1022</v>
      </c>
      <c r="B95" s="315" t="s">
        <v>1023</v>
      </c>
      <c r="C95" s="320">
        <v>3</v>
      </c>
      <c r="D95" s="320" t="s">
        <v>1024</v>
      </c>
      <c r="E95" s="317" t="s">
        <v>866</v>
      </c>
      <c r="F95" s="318"/>
      <c r="G95" s="318"/>
      <c r="H95" s="321" t="s">
        <v>806</v>
      </c>
      <c r="I95" s="327" t="s">
        <v>807</v>
      </c>
      <c r="J95" s="328"/>
      <c r="K95" s="329"/>
      <c r="L95" s="328"/>
      <c r="M95" s="329"/>
      <c r="N95" s="328"/>
      <c r="O95" s="328"/>
    </row>
    <row r="96" spans="1:15">
      <c r="A96" s="550" t="s">
        <v>1025</v>
      </c>
      <c r="B96" s="315" t="s">
        <v>1026</v>
      </c>
      <c r="C96" s="320">
        <v>2</v>
      </c>
      <c r="D96" s="320" t="s">
        <v>1027</v>
      </c>
      <c r="E96" s="317" t="s">
        <v>866</v>
      </c>
      <c r="F96" s="318"/>
      <c r="G96" s="318"/>
      <c r="H96" s="321" t="s">
        <v>806</v>
      </c>
      <c r="I96" s="327" t="s">
        <v>807</v>
      </c>
      <c r="J96" s="328"/>
      <c r="K96" s="329"/>
      <c r="L96" s="328"/>
      <c r="M96" s="329"/>
      <c r="N96" s="328"/>
      <c r="O96" s="328"/>
    </row>
    <row r="97" spans="1:15">
      <c r="A97" s="550" t="s">
        <v>1028</v>
      </c>
      <c r="B97" s="315" t="s">
        <v>1029</v>
      </c>
      <c r="C97" s="320">
        <v>2</v>
      </c>
      <c r="D97" s="320" t="s">
        <v>1030</v>
      </c>
      <c r="E97" s="317" t="s">
        <v>866</v>
      </c>
      <c r="F97" s="318"/>
      <c r="G97" s="318"/>
      <c r="H97" s="321" t="s">
        <v>806</v>
      </c>
      <c r="I97" s="327" t="s">
        <v>807</v>
      </c>
      <c r="J97" s="328"/>
      <c r="K97" s="329"/>
      <c r="L97" s="328"/>
      <c r="M97" s="329"/>
      <c r="N97" s="328"/>
      <c r="O97" s="328"/>
    </row>
    <row r="98" spans="1:15">
      <c r="A98" s="550" t="s">
        <v>1031</v>
      </c>
      <c r="B98" s="315" t="s">
        <v>1032</v>
      </c>
      <c r="C98" s="320">
        <v>2</v>
      </c>
      <c r="D98" s="320" t="s">
        <v>1033</v>
      </c>
      <c r="E98" s="317" t="s">
        <v>866</v>
      </c>
      <c r="F98" s="318"/>
      <c r="G98" s="318"/>
      <c r="H98" s="321" t="s">
        <v>806</v>
      </c>
      <c r="I98" s="327" t="s">
        <v>807</v>
      </c>
      <c r="J98" s="328"/>
      <c r="K98" s="329"/>
      <c r="L98" s="328"/>
      <c r="M98" s="329"/>
      <c r="N98" s="328"/>
      <c r="O98" s="328"/>
    </row>
    <row r="99" spans="1:15">
      <c r="A99" s="550" t="s">
        <v>1034</v>
      </c>
      <c r="B99" s="315" t="s">
        <v>1035</v>
      </c>
      <c r="C99" s="320">
        <v>2</v>
      </c>
      <c r="D99" s="320" t="s">
        <v>1036</v>
      </c>
      <c r="E99" s="317" t="s">
        <v>866</v>
      </c>
      <c r="F99" s="318"/>
      <c r="G99" s="318"/>
      <c r="H99" s="321" t="s">
        <v>806</v>
      </c>
      <c r="I99" s="327" t="s">
        <v>807</v>
      </c>
      <c r="J99" s="328"/>
      <c r="K99" s="329"/>
      <c r="L99" s="328"/>
      <c r="M99" s="329"/>
      <c r="N99" s="328"/>
      <c r="O99" s="328"/>
    </row>
    <row r="100" spans="1:15">
      <c r="A100" s="550" t="s">
        <v>1037</v>
      </c>
      <c r="B100" s="315" t="s">
        <v>1038</v>
      </c>
      <c r="C100" s="320">
        <v>2</v>
      </c>
      <c r="D100" s="320" t="s">
        <v>1039</v>
      </c>
      <c r="E100" s="317" t="s">
        <v>866</v>
      </c>
      <c r="F100" s="318"/>
      <c r="G100" s="318"/>
      <c r="H100" s="321" t="s">
        <v>806</v>
      </c>
      <c r="I100" s="327" t="s">
        <v>807</v>
      </c>
      <c r="J100" s="328"/>
      <c r="K100" s="329"/>
      <c r="L100" s="328"/>
      <c r="M100" s="329"/>
      <c r="N100" s="328"/>
      <c r="O100" s="328"/>
    </row>
    <row r="101" spans="1:15">
      <c r="A101" s="550" t="s">
        <v>1040</v>
      </c>
      <c r="B101" s="315" t="s">
        <v>1041</v>
      </c>
      <c r="C101" s="320">
        <v>2</v>
      </c>
      <c r="D101" s="320" t="s">
        <v>1042</v>
      </c>
      <c r="E101" s="317" t="s">
        <v>866</v>
      </c>
      <c r="F101" s="318"/>
      <c r="G101" s="318"/>
      <c r="H101" s="321" t="s">
        <v>806</v>
      </c>
      <c r="I101" s="327" t="s">
        <v>807</v>
      </c>
      <c r="J101" s="328"/>
      <c r="K101" s="329"/>
      <c r="L101" s="328"/>
      <c r="M101" s="329"/>
      <c r="N101" s="328"/>
      <c r="O101" s="328"/>
    </row>
    <row r="102" spans="1:15">
      <c r="A102" s="550" t="s">
        <v>1043</v>
      </c>
      <c r="B102" s="315" t="s">
        <v>1044</v>
      </c>
      <c r="C102" s="320">
        <v>2</v>
      </c>
      <c r="D102" s="320" t="s">
        <v>1045</v>
      </c>
      <c r="E102" s="317" t="s">
        <v>866</v>
      </c>
      <c r="F102" s="318"/>
      <c r="G102" s="318"/>
      <c r="H102" s="321" t="s">
        <v>806</v>
      </c>
      <c r="I102" s="327" t="s">
        <v>807</v>
      </c>
      <c r="J102" s="328"/>
      <c r="K102" s="329"/>
      <c r="L102" s="328"/>
      <c r="M102" s="329"/>
      <c r="N102" s="328"/>
      <c r="O102" s="328"/>
    </row>
    <row r="103" spans="1:15">
      <c r="A103" s="550" t="s">
        <v>1046</v>
      </c>
      <c r="B103" s="315" t="s">
        <v>1047</v>
      </c>
      <c r="C103" s="320">
        <v>2</v>
      </c>
      <c r="D103" s="320" t="s">
        <v>1048</v>
      </c>
      <c r="E103" s="317" t="s">
        <v>866</v>
      </c>
      <c r="F103" s="318"/>
      <c r="G103" s="318"/>
      <c r="H103" s="321" t="s">
        <v>806</v>
      </c>
      <c r="I103" s="327" t="s">
        <v>807</v>
      </c>
      <c r="J103" s="328"/>
      <c r="K103" s="329"/>
      <c r="L103" s="328"/>
      <c r="M103" s="329"/>
      <c r="N103" s="328"/>
      <c r="O103" s="328"/>
    </row>
    <row r="104" spans="1:15">
      <c r="A104" s="550" t="s">
        <v>1049</v>
      </c>
      <c r="B104" s="315" t="s">
        <v>1050</v>
      </c>
      <c r="C104" s="320">
        <v>2</v>
      </c>
      <c r="D104" s="320" t="s">
        <v>1051</v>
      </c>
      <c r="E104" s="317" t="s">
        <v>866</v>
      </c>
      <c r="F104" s="318"/>
      <c r="G104" s="318"/>
      <c r="H104" s="321" t="s">
        <v>806</v>
      </c>
      <c r="I104" s="327" t="s">
        <v>807</v>
      </c>
      <c r="J104" s="328"/>
      <c r="K104" s="329"/>
      <c r="L104" s="328"/>
      <c r="M104" s="329"/>
      <c r="N104" s="328"/>
      <c r="O104" s="328"/>
    </row>
    <row r="105" spans="1:15">
      <c r="A105" s="550" t="s">
        <v>1052</v>
      </c>
      <c r="B105" s="315" t="s">
        <v>1053</v>
      </c>
      <c r="C105" s="320">
        <v>2</v>
      </c>
      <c r="D105" s="320" t="s">
        <v>1054</v>
      </c>
      <c r="E105" s="317" t="s">
        <v>866</v>
      </c>
      <c r="F105" s="318"/>
      <c r="G105" s="318"/>
      <c r="H105" s="321" t="s">
        <v>806</v>
      </c>
      <c r="I105" s="327" t="s">
        <v>807</v>
      </c>
      <c r="J105" s="328"/>
      <c r="K105" s="329"/>
      <c r="L105" s="328"/>
      <c r="M105" s="329"/>
      <c r="N105" s="328"/>
      <c r="O105" s="328"/>
    </row>
    <row r="106" spans="1:15">
      <c r="A106" s="550" t="s">
        <v>1055</v>
      </c>
      <c r="B106" s="315" t="s">
        <v>1056</v>
      </c>
      <c r="C106" s="320">
        <v>2</v>
      </c>
      <c r="D106" s="320" t="s">
        <v>1057</v>
      </c>
      <c r="E106" s="317" t="s">
        <v>866</v>
      </c>
      <c r="F106" s="318"/>
      <c r="G106" s="318"/>
      <c r="H106" s="321" t="s">
        <v>806</v>
      </c>
      <c r="I106" s="327" t="s">
        <v>807</v>
      </c>
      <c r="J106" s="328"/>
      <c r="K106" s="329"/>
      <c r="L106" s="328"/>
      <c r="M106" s="329"/>
      <c r="N106" s="328"/>
      <c r="O106" s="328"/>
    </row>
    <row r="107" spans="1:15">
      <c r="A107" s="550" t="s">
        <v>1058</v>
      </c>
      <c r="B107" s="315" t="s">
        <v>1059</v>
      </c>
      <c r="C107" s="320">
        <v>2</v>
      </c>
      <c r="D107" s="320" t="s">
        <v>1060</v>
      </c>
      <c r="E107" s="317" t="s">
        <v>866</v>
      </c>
      <c r="F107" s="318"/>
      <c r="G107" s="318"/>
      <c r="H107" s="321" t="s">
        <v>806</v>
      </c>
      <c r="I107" s="327" t="s">
        <v>807</v>
      </c>
      <c r="J107" s="328"/>
      <c r="K107" s="329"/>
      <c r="L107" s="328"/>
      <c r="M107" s="329"/>
      <c r="N107" s="328"/>
      <c r="O107" s="328"/>
    </row>
    <row r="108" spans="1:15">
      <c r="A108" s="550" t="s">
        <v>1061</v>
      </c>
      <c r="B108" s="315" t="s">
        <v>1062</v>
      </c>
      <c r="C108" s="331">
        <v>2</v>
      </c>
      <c r="D108" s="331" t="s">
        <v>1063</v>
      </c>
      <c r="E108" s="317" t="s">
        <v>866</v>
      </c>
      <c r="F108" s="315"/>
      <c r="G108" s="315"/>
      <c r="H108" s="332" t="s">
        <v>997</v>
      </c>
      <c r="I108" s="315" t="s">
        <v>807</v>
      </c>
      <c r="J108" s="328"/>
      <c r="K108" s="329"/>
      <c r="L108" s="328"/>
      <c r="M108" s="329"/>
      <c r="N108" s="328"/>
      <c r="O108" s="328"/>
    </row>
    <row r="109" spans="1:15">
      <c r="A109" s="550" t="s">
        <v>1064</v>
      </c>
      <c r="B109" s="315" t="s">
        <v>1065</v>
      </c>
      <c r="C109" s="320">
        <v>3</v>
      </c>
      <c r="D109" s="320" t="s">
        <v>1066</v>
      </c>
      <c r="E109" s="317" t="s">
        <v>866</v>
      </c>
      <c r="F109" s="318"/>
      <c r="G109" s="318"/>
      <c r="H109" s="321" t="s">
        <v>806</v>
      </c>
      <c r="I109" s="327" t="s">
        <v>807</v>
      </c>
      <c r="J109" s="328"/>
      <c r="K109" s="329"/>
      <c r="L109" s="328"/>
      <c r="M109" s="329"/>
      <c r="N109" s="328"/>
      <c r="O109" s="328"/>
    </row>
    <row r="110" spans="1:15">
      <c r="A110" s="550" t="s">
        <v>1067</v>
      </c>
      <c r="B110" s="315" t="s">
        <v>1068</v>
      </c>
      <c r="C110" s="320">
        <v>3</v>
      </c>
      <c r="D110" s="320" t="s">
        <v>1069</v>
      </c>
      <c r="E110" s="317" t="s">
        <v>866</v>
      </c>
      <c r="F110" s="318"/>
      <c r="G110" s="318"/>
      <c r="H110" s="321" t="s">
        <v>806</v>
      </c>
      <c r="I110" s="327" t="s">
        <v>807</v>
      </c>
      <c r="J110" s="328"/>
      <c r="K110" s="329"/>
      <c r="L110" s="328"/>
      <c r="M110" s="329"/>
      <c r="N110" s="328"/>
      <c r="O110" s="328"/>
    </row>
    <row r="111" spans="1:15">
      <c r="A111" s="550" t="s">
        <v>1070</v>
      </c>
      <c r="B111" s="315" t="s">
        <v>1071</v>
      </c>
      <c r="C111" s="320">
        <v>1</v>
      </c>
      <c r="D111" s="320" t="s">
        <v>1071</v>
      </c>
      <c r="E111" s="317" t="s">
        <v>866</v>
      </c>
      <c r="F111" s="318"/>
      <c r="G111" s="318"/>
      <c r="H111" s="321" t="s">
        <v>806</v>
      </c>
      <c r="I111" s="327" t="s">
        <v>807</v>
      </c>
      <c r="J111" s="328"/>
      <c r="K111" s="329"/>
      <c r="L111" s="328"/>
      <c r="M111" s="329"/>
      <c r="N111" s="328"/>
      <c r="O111" s="328"/>
    </row>
    <row r="112" spans="1:15">
      <c r="A112" s="550" t="s">
        <v>1072</v>
      </c>
      <c r="B112" s="315" t="s">
        <v>1073</v>
      </c>
      <c r="C112" s="320">
        <v>1</v>
      </c>
      <c r="D112" s="320" t="s">
        <v>1073</v>
      </c>
      <c r="E112" s="317" t="s">
        <v>866</v>
      </c>
      <c r="F112" s="318"/>
      <c r="G112" s="318"/>
      <c r="H112" s="321" t="s">
        <v>806</v>
      </c>
      <c r="I112" s="327" t="s">
        <v>807</v>
      </c>
      <c r="J112" s="328"/>
      <c r="K112" s="329"/>
      <c r="L112" s="328"/>
      <c r="M112" s="329"/>
      <c r="N112" s="328"/>
      <c r="O112" s="328"/>
    </row>
    <row r="113" spans="1:15">
      <c r="A113" s="550" t="s">
        <v>1074</v>
      </c>
      <c r="B113" s="315" t="s">
        <v>1075</v>
      </c>
      <c r="C113" s="320">
        <v>1</v>
      </c>
      <c r="D113" s="320" t="s">
        <v>1075</v>
      </c>
      <c r="E113" s="317" t="s">
        <v>866</v>
      </c>
      <c r="F113" s="318"/>
      <c r="G113" s="318"/>
      <c r="H113" s="321" t="s">
        <v>806</v>
      </c>
      <c r="I113" s="327" t="s">
        <v>807</v>
      </c>
      <c r="J113" s="328"/>
      <c r="K113" s="329"/>
      <c r="L113" s="328"/>
      <c r="M113" s="329"/>
      <c r="N113" s="328"/>
      <c r="O113" s="328"/>
    </row>
    <row r="114" spans="1:15">
      <c r="A114" s="550" t="s">
        <v>1076</v>
      </c>
      <c r="B114" s="315" t="s">
        <v>1077</v>
      </c>
      <c r="C114" s="320">
        <v>1</v>
      </c>
      <c r="D114" s="320" t="s">
        <v>1077</v>
      </c>
      <c r="E114" s="317" t="s">
        <v>866</v>
      </c>
      <c r="F114" s="318"/>
      <c r="G114" s="318"/>
      <c r="H114" s="321" t="s">
        <v>806</v>
      </c>
      <c r="I114" s="327" t="s">
        <v>807</v>
      </c>
      <c r="J114" s="328"/>
      <c r="K114" s="329"/>
      <c r="L114" s="328"/>
      <c r="M114" s="329"/>
      <c r="N114" s="328"/>
      <c r="O114" s="328"/>
    </row>
    <row r="115" spans="1:15">
      <c r="A115" s="550" t="s">
        <v>1078</v>
      </c>
      <c r="B115" s="315" t="s">
        <v>1079</v>
      </c>
      <c r="C115" s="320">
        <v>1</v>
      </c>
      <c r="D115" s="320" t="s">
        <v>1079</v>
      </c>
      <c r="E115" s="317" t="s">
        <v>866</v>
      </c>
      <c r="F115" s="318"/>
      <c r="G115" s="318"/>
      <c r="H115" s="321" t="s">
        <v>806</v>
      </c>
      <c r="I115" s="327" t="s">
        <v>807</v>
      </c>
      <c r="J115" s="328"/>
      <c r="K115" s="329"/>
      <c r="L115" s="328"/>
      <c r="M115" s="329"/>
      <c r="N115" s="328"/>
      <c r="O115" s="328"/>
    </row>
    <row r="116" spans="1:15">
      <c r="A116" s="550" t="s">
        <v>1080</v>
      </c>
      <c r="B116" s="315" t="s">
        <v>1081</v>
      </c>
      <c r="C116" s="320">
        <v>1</v>
      </c>
      <c r="D116" s="320" t="s">
        <v>1081</v>
      </c>
      <c r="E116" s="317" t="s">
        <v>866</v>
      </c>
      <c r="F116" s="318"/>
      <c r="G116" s="318"/>
      <c r="H116" s="321" t="s">
        <v>806</v>
      </c>
      <c r="I116" s="327" t="s">
        <v>807</v>
      </c>
      <c r="J116" s="328"/>
      <c r="K116" s="329"/>
      <c r="L116" s="328"/>
      <c r="M116" s="329"/>
      <c r="N116" s="328"/>
      <c r="O116" s="328"/>
    </row>
    <row r="117" spans="1:15">
      <c r="A117" s="550" t="s">
        <v>1082</v>
      </c>
      <c r="B117" s="315" t="s">
        <v>1083</v>
      </c>
      <c r="C117" s="316">
        <v>1</v>
      </c>
      <c r="D117" s="316" t="s">
        <v>1083</v>
      </c>
      <c r="E117" s="317" t="s">
        <v>866</v>
      </c>
      <c r="F117" s="318"/>
      <c r="G117" s="318"/>
      <c r="H117" s="319"/>
      <c r="I117" s="327" t="s">
        <v>807</v>
      </c>
      <c r="J117" s="328"/>
      <c r="K117" s="329"/>
      <c r="L117" s="328"/>
      <c r="M117" s="329"/>
      <c r="N117" s="328"/>
      <c r="O117" s="328"/>
    </row>
    <row r="118" spans="1:15">
      <c r="A118" s="550" t="s">
        <v>1084</v>
      </c>
      <c r="B118" s="315" t="s">
        <v>1085</v>
      </c>
      <c r="C118" s="320">
        <v>2</v>
      </c>
      <c r="D118" s="320" t="s">
        <v>1086</v>
      </c>
      <c r="E118" s="317" t="s">
        <v>866</v>
      </c>
      <c r="F118" s="318"/>
      <c r="G118" s="318"/>
      <c r="H118" s="321" t="s">
        <v>806</v>
      </c>
      <c r="I118" s="327" t="s">
        <v>807</v>
      </c>
      <c r="J118" s="328"/>
      <c r="K118" s="329"/>
      <c r="L118" s="328"/>
      <c r="M118" s="329"/>
      <c r="N118" s="328"/>
      <c r="O118" s="328"/>
    </row>
    <row r="119" spans="1:15">
      <c r="A119" s="550" t="s">
        <v>1087</v>
      </c>
      <c r="B119" s="315" t="s">
        <v>1088</v>
      </c>
      <c r="C119" s="320">
        <v>2</v>
      </c>
      <c r="D119" s="320" t="s">
        <v>1089</v>
      </c>
      <c r="E119" s="317" t="s">
        <v>866</v>
      </c>
      <c r="F119" s="318"/>
      <c r="G119" s="318"/>
      <c r="H119" s="321" t="s">
        <v>806</v>
      </c>
      <c r="I119" s="327" t="s">
        <v>807</v>
      </c>
      <c r="J119" s="328"/>
      <c r="K119" s="329"/>
      <c r="L119" s="328"/>
      <c r="M119" s="329"/>
      <c r="N119" s="328"/>
      <c r="O119" s="328"/>
    </row>
    <row r="120" spans="1:15">
      <c r="A120" s="550" t="s">
        <v>1090</v>
      </c>
      <c r="B120" s="315" t="s">
        <v>1091</v>
      </c>
      <c r="C120" s="320">
        <v>2</v>
      </c>
      <c r="D120" s="320" t="s">
        <v>1092</v>
      </c>
      <c r="E120" s="317" t="s">
        <v>866</v>
      </c>
      <c r="F120" s="318"/>
      <c r="G120" s="318"/>
      <c r="H120" s="321" t="s">
        <v>806</v>
      </c>
      <c r="I120" s="327" t="s">
        <v>807</v>
      </c>
      <c r="J120" s="328"/>
      <c r="K120" s="329"/>
      <c r="L120" s="328"/>
      <c r="M120" s="329"/>
      <c r="N120" s="328"/>
      <c r="O120" s="328"/>
    </row>
    <row r="121" spans="1:15">
      <c r="A121" s="550" t="s">
        <v>1093</v>
      </c>
      <c r="B121" s="315" t="s">
        <v>1094</v>
      </c>
      <c r="C121" s="320">
        <v>2</v>
      </c>
      <c r="D121" s="320" t="s">
        <v>1095</v>
      </c>
      <c r="E121" s="317" t="s">
        <v>866</v>
      </c>
      <c r="F121" s="318"/>
      <c r="G121" s="318"/>
      <c r="H121" s="321" t="s">
        <v>806</v>
      </c>
      <c r="I121" s="327" t="s">
        <v>807</v>
      </c>
      <c r="J121" s="328"/>
      <c r="K121" s="329"/>
      <c r="L121" s="328"/>
      <c r="M121" s="329"/>
      <c r="N121" s="328"/>
      <c r="O121" s="328"/>
    </row>
    <row r="122" spans="1:15">
      <c r="A122" s="550" t="s">
        <v>1096</v>
      </c>
      <c r="B122" s="315" t="s">
        <v>1097</v>
      </c>
      <c r="C122" s="320">
        <v>1</v>
      </c>
      <c r="D122" s="320" t="s">
        <v>1097</v>
      </c>
      <c r="E122" s="317" t="s">
        <v>866</v>
      </c>
      <c r="F122" s="318"/>
      <c r="G122" s="318"/>
      <c r="H122" s="321" t="s">
        <v>806</v>
      </c>
      <c r="I122" s="327" t="s">
        <v>807</v>
      </c>
      <c r="J122" s="328"/>
      <c r="K122" s="329"/>
      <c r="L122" s="328"/>
      <c r="M122" s="329"/>
      <c r="N122" s="328"/>
      <c r="O122" s="328"/>
    </row>
    <row r="123" spans="1:15">
      <c r="A123" s="550" t="s">
        <v>1098</v>
      </c>
      <c r="B123" s="315" t="s">
        <v>1099</v>
      </c>
      <c r="C123" s="320">
        <v>1</v>
      </c>
      <c r="D123" s="320" t="s">
        <v>1099</v>
      </c>
      <c r="E123" s="317" t="s">
        <v>866</v>
      </c>
      <c r="F123" s="318"/>
      <c r="G123" s="318"/>
      <c r="H123" s="321" t="s">
        <v>806</v>
      </c>
      <c r="I123" s="327" t="s">
        <v>807</v>
      </c>
      <c r="J123" s="328"/>
      <c r="K123" s="329"/>
      <c r="L123" s="328"/>
      <c r="M123" s="329"/>
      <c r="N123" s="328"/>
      <c r="O123" s="328"/>
    </row>
    <row r="124" spans="1:15">
      <c r="A124" s="550" t="s">
        <v>1100</v>
      </c>
      <c r="B124" s="315" t="s">
        <v>1101</v>
      </c>
      <c r="C124" s="320">
        <v>1</v>
      </c>
      <c r="D124" s="320" t="s">
        <v>1101</v>
      </c>
      <c r="E124" s="317" t="s">
        <v>866</v>
      </c>
      <c r="F124" s="318"/>
      <c r="G124" s="318"/>
      <c r="H124" s="321" t="s">
        <v>806</v>
      </c>
      <c r="I124" s="327" t="s">
        <v>807</v>
      </c>
      <c r="J124" s="328"/>
      <c r="K124" s="329"/>
      <c r="L124" s="328"/>
      <c r="M124" s="329"/>
      <c r="N124" s="328"/>
      <c r="O124" s="328"/>
    </row>
    <row r="125" spans="1:15">
      <c r="A125" s="550" t="s">
        <v>1102</v>
      </c>
      <c r="B125" s="315" t="s">
        <v>1103</v>
      </c>
      <c r="C125" s="320">
        <v>1</v>
      </c>
      <c r="D125" s="320" t="s">
        <v>1103</v>
      </c>
      <c r="E125" s="317" t="s">
        <v>866</v>
      </c>
      <c r="F125" s="318"/>
      <c r="G125" s="318"/>
      <c r="H125" s="321" t="s">
        <v>806</v>
      </c>
      <c r="I125" s="327" t="s">
        <v>807</v>
      </c>
      <c r="J125" s="328"/>
      <c r="K125" s="329"/>
      <c r="L125" s="328"/>
      <c r="M125" s="329"/>
      <c r="N125" s="328"/>
      <c r="O125" s="328"/>
    </row>
    <row r="126" spans="1:15">
      <c r="A126" s="550" t="s">
        <v>1104</v>
      </c>
      <c r="B126" s="315" t="s">
        <v>1105</v>
      </c>
      <c r="C126" s="320">
        <v>1</v>
      </c>
      <c r="D126" s="320" t="s">
        <v>1105</v>
      </c>
      <c r="E126" s="317" t="s">
        <v>866</v>
      </c>
      <c r="F126" s="318"/>
      <c r="G126" s="318"/>
      <c r="H126" s="321" t="s">
        <v>806</v>
      </c>
      <c r="I126" s="327" t="s">
        <v>807</v>
      </c>
      <c r="J126" s="328"/>
      <c r="K126" s="329"/>
      <c r="L126" s="328"/>
      <c r="M126" s="329"/>
      <c r="N126" s="328"/>
      <c r="O126" s="328"/>
    </row>
    <row r="127" spans="1:15">
      <c r="A127" s="548" t="s">
        <v>635</v>
      </c>
      <c r="B127" s="308" t="s">
        <v>1106</v>
      </c>
      <c r="C127" s="308">
        <v>0</v>
      </c>
      <c r="D127" s="308"/>
      <c r="E127" s="309" t="s">
        <v>866</v>
      </c>
      <c r="F127" s="308"/>
      <c r="G127" s="308"/>
      <c r="H127" s="308"/>
      <c r="I127" s="308"/>
      <c r="J127" s="308"/>
      <c r="K127" s="308"/>
      <c r="L127" s="308"/>
      <c r="M127" s="308"/>
      <c r="N127" s="308"/>
      <c r="O127" s="308"/>
    </row>
    <row r="128" spans="1:15">
      <c r="A128" s="550" t="s">
        <v>1107</v>
      </c>
      <c r="B128" s="315" t="s">
        <v>1108</v>
      </c>
      <c r="C128" s="320">
        <v>1</v>
      </c>
      <c r="D128" s="320" t="s">
        <v>1108</v>
      </c>
      <c r="E128" s="333" t="s">
        <v>866</v>
      </c>
      <c r="F128" s="334"/>
      <c r="G128" s="334"/>
      <c r="H128" s="335" t="s">
        <v>806</v>
      </c>
      <c r="I128" s="334" t="s">
        <v>807</v>
      </c>
      <c r="J128" s="328"/>
      <c r="K128" s="329"/>
      <c r="L128" s="328"/>
      <c r="M128" s="329"/>
      <c r="N128" s="328"/>
      <c r="O128" s="328"/>
    </row>
    <row r="129" spans="1:15">
      <c r="A129" s="550" t="s">
        <v>1109</v>
      </c>
      <c r="B129" s="315" t="s">
        <v>1110</v>
      </c>
      <c r="C129" s="316">
        <v>1</v>
      </c>
      <c r="D129" s="316" t="s">
        <v>1110</v>
      </c>
      <c r="E129" s="317" t="s">
        <v>866</v>
      </c>
      <c r="F129" s="318"/>
      <c r="G129" s="318"/>
      <c r="H129" s="319"/>
      <c r="I129" s="327" t="s">
        <v>807</v>
      </c>
      <c r="J129" s="328"/>
      <c r="K129" s="329"/>
      <c r="L129" s="328"/>
      <c r="M129" s="329"/>
      <c r="N129" s="328"/>
      <c r="O129" s="328"/>
    </row>
    <row r="130" spans="1:15">
      <c r="A130" s="550" t="s">
        <v>1111</v>
      </c>
      <c r="B130" s="315" t="s">
        <v>1112</v>
      </c>
      <c r="C130" s="320">
        <v>2</v>
      </c>
      <c r="D130" s="320" t="s">
        <v>1113</v>
      </c>
      <c r="E130" s="333" t="s">
        <v>866</v>
      </c>
      <c r="F130" s="334"/>
      <c r="G130" s="334"/>
      <c r="H130" s="335" t="s">
        <v>806</v>
      </c>
      <c r="I130" s="334" t="s">
        <v>807</v>
      </c>
      <c r="J130" s="328"/>
      <c r="K130" s="329"/>
      <c r="L130" s="328"/>
      <c r="M130" s="329"/>
      <c r="N130" s="328"/>
      <c r="O130" s="328"/>
    </row>
    <row r="131" spans="1:15">
      <c r="A131" s="550" t="s">
        <v>1114</v>
      </c>
      <c r="B131" s="315" t="s">
        <v>1115</v>
      </c>
      <c r="C131" s="320">
        <v>2</v>
      </c>
      <c r="D131" s="320" t="s">
        <v>1116</v>
      </c>
      <c r="E131" s="333" t="s">
        <v>866</v>
      </c>
      <c r="F131" s="334"/>
      <c r="G131" s="334"/>
      <c r="H131" s="335" t="s">
        <v>806</v>
      </c>
      <c r="I131" s="334" t="s">
        <v>807</v>
      </c>
      <c r="J131" s="328"/>
      <c r="K131" s="329"/>
      <c r="L131" s="328"/>
      <c r="M131" s="329"/>
      <c r="N131" s="328"/>
      <c r="O131" s="328"/>
    </row>
    <row r="132" spans="1:15">
      <c r="A132" s="550" t="s">
        <v>1117</v>
      </c>
      <c r="B132" s="315" t="s">
        <v>1118</v>
      </c>
      <c r="C132" s="320">
        <v>2</v>
      </c>
      <c r="D132" s="320" t="s">
        <v>1119</v>
      </c>
      <c r="E132" s="333" t="s">
        <v>866</v>
      </c>
      <c r="F132" s="334"/>
      <c r="G132" s="334"/>
      <c r="H132" s="335" t="s">
        <v>806</v>
      </c>
      <c r="I132" s="334" t="s">
        <v>807</v>
      </c>
      <c r="J132" s="328"/>
      <c r="K132" s="329"/>
      <c r="L132" s="328"/>
      <c r="M132" s="329"/>
      <c r="N132" s="328"/>
      <c r="O132" s="328"/>
    </row>
    <row r="133" spans="1:15">
      <c r="A133" s="550" t="s">
        <v>1120</v>
      </c>
      <c r="B133" s="315" t="s">
        <v>1121</v>
      </c>
      <c r="C133" s="320">
        <v>2</v>
      </c>
      <c r="D133" s="320" t="s">
        <v>1122</v>
      </c>
      <c r="E133" s="333" t="s">
        <v>866</v>
      </c>
      <c r="F133" s="334"/>
      <c r="G133" s="334"/>
      <c r="H133" s="335" t="s">
        <v>806</v>
      </c>
      <c r="I133" s="334" t="s">
        <v>807</v>
      </c>
      <c r="J133" s="328"/>
      <c r="K133" s="329"/>
      <c r="L133" s="328"/>
      <c r="M133" s="329"/>
      <c r="N133" s="328"/>
      <c r="O133" s="328"/>
    </row>
    <row r="134" spans="1:15">
      <c r="A134" s="550" t="s">
        <v>1123</v>
      </c>
      <c r="B134" s="315" t="s">
        <v>1124</v>
      </c>
      <c r="C134" s="320">
        <v>2</v>
      </c>
      <c r="D134" s="320" t="s">
        <v>1125</v>
      </c>
      <c r="E134" s="333" t="s">
        <v>866</v>
      </c>
      <c r="F134" s="334"/>
      <c r="G134" s="334"/>
      <c r="H134" s="335" t="s">
        <v>806</v>
      </c>
      <c r="I134" s="334" t="s">
        <v>807</v>
      </c>
      <c r="J134" s="328"/>
      <c r="K134" s="329"/>
      <c r="L134" s="328"/>
      <c r="M134" s="329"/>
      <c r="N134" s="328"/>
      <c r="O134" s="328"/>
    </row>
    <row r="135" spans="1:15">
      <c r="A135" s="550" t="s">
        <v>1126</v>
      </c>
      <c r="B135" s="315" t="s">
        <v>1127</v>
      </c>
      <c r="C135" s="320">
        <v>2</v>
      </c>
      <c r="D135" s="320" t="s">
        <v>1128</v>
      </c>
      <c r="E135" s="333" t="s">
        <v>866</v>
      </c>
      <c r="F135" s="334"/>
      <c r="G135" s="334"/>
      <c r="H135" s="335" t="s">
        <v>806</v>
      </c>
      <c r="I135" s="334" t="s">
        <v>807</v>
      </c>
      <c r="J135" s="328"/>
      <c r="K135" s="329"/>
      <c r="L135" s="328"/>
      <c r="M135" s="329"/>
      <c r="N135" s="328"/>
      <c r="O135" s="328"/>
    </row>
    <row r="136" spans="1:15">
      <c r="A136" s="550" t="s">
        <v>1129</v>
      </c>
      <c r="B136" s="315" t="s">
        <v>1130</v>
      </c>
      <c r="C136" s="320">
        <v>2</v>
      </c>
      <c r="D136" s="320" t="s">
        <v>1131</v>
      </c>
      <c r="E136" s="333" t="s">
        <v>866</v>
      </c>
      <c r="F136" s="334"/>
      <c r="G136" s="334"/>
      <c r="H136" s="335" t="s">
        <v>806</v>
      </c>
      <c r="I136" s="334" t="s">
        <v>807</v>
      </c>
      <c r="J136" s="328"/>
      <c r="K136" s="329"/>
      <c r="L136" s="328"/>
      <c r="M136" s="329"/>
      <c r="N136" s="328"/>
      <c r="O136" s="328"/>
    </row>
    <row r="137" spans="1:15">
      <c r="A137" s="550" t="s">
        <v>1132</v>
      </c>
      <c r="B137" s="315" t="s">
        <v>1133</v>
      </c>
      <c r="C137" s="316">
        <v>1</v>
      </c>
      <c r="D137" s="316" t="s">
        <v>1133</v>
      </c>
      <c r="E137" s="317" t="s">
        <v>866</v>
      </c>
      <c r="F137" s="318"/>
      <c r="G137" s="318"/>
      <c r="H137" s="319"/>
      <c r="I137" s="327" t="s">
        <v>807</v>
      </c>
      <c r="J137" s="328"/>
      <c r="K137" s="329"/>
      <c r="L137" s="328"/>
      <c r="M137" s="329"/>
      <c r="N137" s="328"/>
      <c r="O137" s="328"/>
    </row>
    <row r="138" spans="1:15">
      <c r="A138" s="550" t="s">
        <v>1134</v>
      </c>
      <c r="B138" s="315" t="s">
        <v>1135</v>
      </c>
      <c r="C138" s="320">
        <v>2</v>
      </c>
      <c r="D138" s="320" t="s">
        <v>1136</v>
      </c>
      <c r="E138" s="333" t="s">
        <v>866</v>
      </c>
      <c r="F138" s="334"/>
      <c r="G138" s="334"/>
      <c r="H138" s="335" t="s">
        <v>806</v>
      </c>
      <c r="I138" s="334" t="s">
        <v>807</v>
      </c>
      <c r="J138" s="328"/>
      <c r="K138" s="329"/>
      <c r="L138" s="328"/>
      <c r="M138" s="329"/>
      <c r="N138" s="328"/>
      <c r="O138" s="328"/>
    </row>
    <row r="139" spans="1:15">
      <c r="A139" s="550" t="s">
        <v>1137</v>
      </c>
      <c r="B139" s="315" t="s">
        <v>1138</v>
      </c>
      <c r="C139" s="320">
        <v>2</v>
      </c>
      <c r="D139" s="320" t="s">
        <v>1139</v>
      </c>
      <c r="E139" s="333" t="s">
        <v>866</v>
      </c>
      <c r="F139" s="334"/>
      <c r="G139" s="334"/>
      <c r="H139" s="335" t="s">
        <v>806</v>
      </c>
      <c r="I139" s="334" t="s">
        <v>807</v>
      </c>
      <c r="J139" s="328"/>
      <c r="K139" s="329"/>
      <c r="L139" s="328"/>
      <c r="M139" s="329"/>
      <c r="N139" s="328"/>
      <c r="O139" s="328"/>
    </row>
    <row r="140" spans="1:15">
      <c r="A140" s="550" t="s">
        <v>1140</v>
      </c>
      <c r="B140" s="315" t="s">
        <v>1141</v>
      </c>
      <c r="C140" s="320">
        <v>2</v>
      </c>
      <c r="D140" s="320" t="s">
        <v>1142</v>
      </c>
      <c r="E140" s="333" t="s">
        <v>866</v>
      </c>
      <c r="F140" s="334"/>
      <c r="G140" s="334"/>
      <c r="H140" s="335" t="s">
        <v>806</v>
      </c>
      <c r="I140" s="334" t="s">
        <v>807</v>
      </c>
      <c r="J140" s="328"/>
      <c r="K140" s="329"/>
      <c r="L140" s="328"/>
      <c r="M140" s="329"/>
      <c r="N140" s="328"/>
      <c r="O140" s="328"/>
    </row>
    <row r="141" spans="1:15">
      <c r="A141" s="550" t="s">
        <v>1143</v>
      </c>
      <c r="B141" s="315" t="s">
        <v>1144</v>
      </c>
      <c r="C141" s="320">
        <v>2</v>
      </c>
      <c r="D141" s="320" t="s">
        <v>1145</v>
      </c>
      <c r="E141" s="333" t="s">
        <v>866</v>
      </c>
      <c r="F141" s="334"/>
      <c r="G141" s="334"/>
      <c r="H141" s="335" t="s">
        <v>806</v>
      </c>
      <c r="I141" s="334" t="s">
        <v>807</v>
      </c>
      <c r="J141" s="328"/>
      <c r="K141" s="329"/>
      <c r="L141" s="328"/>
      <c r="M141" s="329"/>
      <c r="N141" s="328"/>
      <c r="O141" s="328"/>
    </row>
    <row r="142" spans="1:15">
      <c r="A142" s="550" t="s">
        <v>1146</v>
      </c>
      <c r="B142" s="315" t="s">
        <v>1147</v>
      </c>
      <c r="C142" s="320">
        <v>2</v>
      </c>
      <c r="D142" s="320" t="s">
        <v>1148</v>
      </c>
      <c r="E142" s="333" t="s">
        <v>866</v>
      </c>
      <c r="F142" s="334"/>
      <c r="G142" s="334"/>
      <c r="H142" s="335" t="s">
        <v>806</v>
      </c>
      <c r="I142" s="334" t="s">
        <v>807</v>
      </c>
      <c r="J142" s="328"/>
      <c r="K142" s="329"/>
      <c r="L142" s="328"/>
      <c r="M142" s="329"/>
      <c r="N142" s="328"/>
      <c r="O142" s="328"/>
    </row>
    <row r="143" spans="1:15">
      <c r="A143" s="550" t="s">
        <v>1149</v>
      </c>
      <c r="B143" s="315" t="s">
        <v>1150</v>
      </c>
      <c r="C143" s="320">
        <v>2</v>
      </c>
      <c r="D143" s="320" t="s">
        <v>1151</v>
      </c>
      <c r="E143" s="333" t="s">
        <v>866</v>
      </c>
      <c r="F143" s="334"/>
      <c r="G143" s="334"/>
      <c r="H143" s="335" t="s">
        <v>806</v>
      </c>
      <c r="I143" s="334" t="s">
        <v>807</v>
      </c>
      <c r="J143" s="328"/>
      <c r="K143" s="329"/>
      <c r="L143" s="328"/>
      <c r="M143" s="329"/>
      <c r="N143" s="328"/>
      <c r="O143" s="328"/>
    </row>
    <row r="144" spans="1:15">
      <c r="A144" s="550" t="s">
        <v>1152</v>
      </c>
      <c r="B144" s="315" t="s">
        <v>1153</v>
      </c>
      <c r="C144" s="320">
        <v>1</v>
      </c>
      <c r="D144" s="320" t="s">
        <v>1153</v>
      </c>
      <c r="E144" s="333" t="s">
        <v>866</v>
      </c>
      <c r="F144" s="334"/>
      <c r="G144" s="334"/>
      <c r="H144" s="335" t="s">
        <v>806</v>
      </c>
      <c r="I144" s="334" t="s">
        <v>807</v>
      </c>
      <c r="J144" s="328"/>
      <c r="K144" s="329"/>
      <c r="L144" s="328"/>
      <c r="M144" s="329"/>
      <c r="N144" s="328"/>
      <c r="O144" s="328"/>
    </row>
    <row r="145" spans="1:15">
      <c r="A145" s="550" t="s">
        <v>1154</v>
      </c>
      <c r="B145" s="315" t="s">
        <v>1155</v>
      </c>
      <c r="C145" s="316">
        <v>1</v>
      </c>
      <c r="D145" s="316" t="s">
        <v>1155</v>
      </c>
      <c r="E145" s="317" t="s">
        <v>866</v>
      </c>
      <c r="F145" s="318"/>
      <c r="G145" s="318"/>
      <c r="H145" s="319"/>
      <c r="I145" s="327" t="s">
        <v>807</v>
      </c>
      <c r="J145" s="328"/>
      <c r="K145" s="329"/>
      <c r="L145" s="328"/>
      <c r="M145" s="329"/>
      <c r="N145" s="328"/>
      <c r="O145" s="328"/>
    </row>
    <row r="146" spans="1:15">
      <c r="A146" s="550" t="s">
        <v>1156</v>
      </c>
      <c r="B146" s="315" t="s">
        <v>1157</v>
      </c>
      <c r="C146" s="320">
        <v>2</v>
      </c>
      <c r="D146" s="320" t="s">
        <v>1158</v>
      </c>
      <c r="E146" s="333" t="s">
        <v>866</v>
      </c>
      <c r="F146" s="334"/>
      <c r="G146" s="334"/>
      <c r="H146" s="335" t="s">
        <v>806</v>
      </c>
      <c r="I146" s="334" t="s">
        <v>807</v>
      </c>
      <c r="J146" s="328"/>
      <c r="K146" s="329"/>
      <c r="L146" s="328"/>
      <c r="M146" s="329"/>
      <c r="N146" s="328"/>
      <c r="O146" s="328"/>
    </row>
    <row r="147" spans="1:15">
      <c r="A147" s="550" t="s">
        <v>1159</v>
      </c>
      <c r="B147" s="315" t="s">
        <v>1160</v>
      </c>
      <c r="C147" s="320">
        <v>2</v>
      </c>
      <c r="D147" s="320" t="s">
        <v>1161</v>
      </c>
      <c r="E147" s="333" t="s">
        <v>866</v>
      </c>
      <c r="F147" s="334"/>
      <c r="G147" s="334"/>
      <c r="H147" s="335" t="s">
        <v>806</v>
      </c>
      <c r="I147" s="334" t="s">
        <v>807</v>
      </c>
      <c r="J147" s="328"/>
      <c r="K147" s="329"/>
      <c r="L147" s="328"/>
      <c r="M147" s="329"/>
      <c r="N147" s="328"/>
      <c r="O147" s="328"/>
    </row>
    <row r="148" spans="1:15">
      <c r="A148" s="550" t="s">
        <v>1162</v>
      </c>
      <c r="B148" s="315" t="s">
        <v>1163</v>
      </c>
      <c r="C148" s="320">
        <v>2</v>
      </c>
      <c r="D148" s="320" t="s">
        <v>1164</v>
      </c>
      <c r="E148" s="333" t="s">
        <v>866</v>
      </c>
      <c r="F148" s="334"/>
      <c r="G148" s="334"/>
      <c r="H148" s="335" t="s">
        <v>806</v>
      </c>
      <c r="I148" s="334" t="s">
        <v>807</v>
      </c>
      <c r="J148" s="328"/>
      <c r="K148" s="329"/>
      <c r="L148" s="328"/>
      <c r="M148" s="329"/>
      <c r="N148" s="328"/>
      <c r="O148" s="328"/>
    </row>
    <row r="149" spans="1:15">
      <c r="A149" s="550" t="s">
        <v>1165</v>
      </c>
      <c r="B149" s="315" t="s">
        <v>1166</v>
      </c>
      <c r="C149" s="320">
        <v>2</v>
      </c>
      <c r="D149" s="320" t="s">
        <v>1167</v>
      </c>
      <c r="E149" s="333" t="s">
        <v>866</v>
      </c>
      <c r="F149" s="334"/>
      <c r="G149" s="334"/>
      <c r="H149" s="335" t="s">
        <v>806</v>
      </c>
      <c r="I149" s="334" t="s">
        <v>807</v>
      </c>
      <c r="J149" s="328"/>
      <c r="K149" s="329"/>
      <c r="L149" s="328"/>
      <c r="M149" s="329"/>
      <c r="N149" s="328"/>
      <c r="O149" s="328"/>
    </row>
    <row r="150" spans="1:15">
      <c r="A150" s="550" t="s">
        <v>1168</v>
      </c>
      <c r="B150" s="315" t="s">
        <v>1169</v>
      </c>
      <c r="C150" s="320">
        <v>2</v>
      </c>
      <c r="D150" s="320" t="s">
        <v>1170</v>
      </c>
      <c r="E150" s="333" t="s">
        <v>866</v>
      </c>
      <c r="F150" s="334"/>
      <c r="G150" s="334"/>
      <c r="H150" s="335" t="s">
        <v>806</v>
      </c>
      <c r="I150" s="334" t="s">
        <v>807</v>
      </c>
      <c r="J150" s="328"/>
      <c r="K150" s="329"/>
      <c r="L150" s="328"/>
      <c r="M150" s="329"/>
      <c r="N150" s="328"/>
      <c r="O150" s="328"/>
    </row>
    <row r="151" spans="1:15">
      <c r="A151" s="550" t="s">
        <v>1171</v>
      </c>
      <c r="B151" s="315" t="s">
        <v>1172</v>
      </c>
      <c r="C151" s="320">
        <v>2</v>
      </c>
      <c r="D151" s="320" t="s">
        <v>1173</v>
      </c>
      <c r="E151" s="333" t="s">
        <v>866</v>
      </c>
      <c r="F151" s="334"/>
      <c r="G151" s="334"/>
      <c r="H151" s="335" t="s">
        <v>806</v>
      </c>
      <c r="I151" s="334" t="s">
        <v>807</v>
      </c>
      <c r="J151" s="328"/>
      <c r="K151" s="329"/>
      <c r="L151" s="328"/>
      <c r="M151" s="329"/>
      <c r="N151" s="328"/>
      <c r="O151" s="328"/>
    </row>
    <row r="152" spans="1:15">
      <c r="A152" s="550" t="s">
        <v>1174</v>
      </c>
      <c r="B152" s="315" t="s">
        <v>1150</v>
      </c>
      <c r="C152" s="320">
        <v>2</v>
      </c>
      <c r="D152" s="320" t="s">
        <v>1175</v>
      </c>
      <c r="E152" s="333" t="s">
        <v>866</v>
      </c>
      <c r="F152" s="334"/>
      <c r="G152" s="334"/>
      <c r="H152" s="335" t="s">
        <v>806</v>
      </c>
      <c r="I152" s="334" t="s">
        <v>807</v>
      </c>
      <c r="J152" s="328"/>
      <c r="K152" s="329"/>
      <c r="L152" s="328"/>
      <c r="M152" s="329"/>
      <c r="N152" s="328"/>
      <c r="O152" s="328"/>
    </row>
    <row r="153" spans="1:15">
      <c r="A153" s="550" t="s">
        <v>1176</v>
      </c>
      <c r="B153" s="315" t="s">
        <v>1177</v>
      </c>
      <c r="C153" s="320">
        <v>2</v>
      </c>
      <c r="D153" s="320" t="s">
        <v>1178</v>
      </c>
      <c r="E153" s="333" t="s">
        <v>866</v>
      </c>
      <c r="F153" s="334"/>
      <c r="G153" s="334"/>
      <c r="H153" s="335" t="s">
        <v>806</v>
      </c>
      <c r="I153" s="334" t="s">
        <v>807</v>
      </c>
      <c r="J153" s="328"/>
      <c r="K153" s="329"/>
      <c r="L153" s="328"/>
      <c r="M153" s="329"/>
      <c r="N153" s="328"/>
      <c r="O153" s="328"/>
    </row>
    <row r="154" spans="1:15">
      <c r="A154" s="550" t="s">
        <v>1179</v>
      </c>
      <c r="B154" s="315" t="s">
        <v>1180</v>
      </c>
      <c r="C154" s="320">
        <v>2</v>
      </c>
      <c r="D154" s="320" t="s">
        <v>1181</v>
      </c>
      <c r="E154" s="333" t="s">
        <v>866</v>
      </c>
      <c r="F154" s="334"/>
      <c r="G154" s="334"/>
      <c r="H154" s="335" t="s">
        <v>806</v>
      </c>
      <c r="I154" s="334" t="s">
        <v>807</v>
      </c>
      <c r="J154" s="328"/>
      <c r="K154" s="329"/>
      <c r="L154" s="328"/>
      <c r="M154" s="329"/>
      <c r="N154" s="328"/>
      <c r="O154" s="328"/>
    </row>
    <row r="155" spans="1:15">
      <c r="A155" s="550" t="s">
        <v>1182</v>
      </c>
      <c r="B155" s="315" t="s">
        <v>1183</v>
      </c>
      <c r="C155" s="320">
        <v>2</v>
      </c>
      <c r="D155" s="320" t="s">
        <v>1184</v>
      </c>
      <c r="E155" s="333" t="s">
        <v>866</v>
      </c>
      <c r="F155" s="334"/>
      <c r="G155" s="334"/>
      <c r="H155" s="335" t="s">
        <v>806</v>
      </c>
      <c r="I155" s="334" t="s">
        <v>807</v>
      </c>
      <c r="J155" s="328"/>
      <c r="K155" s="329"/>
      <c r="L155" s="328"/>
      <c r="M155" s="329"/>
      <c r="N155" s="328"/>
      <c r="O155" s="328"/>
    </row>
    <row r="156" spans="1:15">
      <c r="A156" s="550" t="s">
        <v>1185</v>
      </c>
      <c r="B156" s="315" t="s">
        <v>1186</v>
      </c>
      <c r="C156" s="320">
        <v>2</v>
      </c>
      <c r="D156" s="320" t="s">
        <v>1187</v>
      </c>
      <c r="E156" s="333" t="s">
        <v>866</v>
      </c>
      <c r="F156" s="334"/>
      <c r="G156" s="334"/>
      <c r="H156" s="335" t="s">
        <v>806</v>
      </c>
      <c r="I156" s="334" t="s">
        <v>807</v>
      </c>
      <c r="J156" s="328"/>
      <c r="K156" s="329"/>
      <c r="L156" s="328"/>
      <c r="M156" s="329"/>
      <c r="N156" s="328"/>
      <c r="O156" s="328"/>
    </row>
    <row r="157" spans="1:15">
      <c r="A157" s="550" t="s">
        <v>1188</v>
      </c>
      <c r="B157" s="315" t="s">
        <v>1189</v>
      </c>
      <c r="C157" s="320">
        <v>2</v>
      </c>
      <c r="D157" s="320" t="s">
        <v>1190</v>
      </c>
      <c r="E157" s="333" t="s">
        <v>866</v>
      </c>
      <c r="F157" s="334"/>
      <c r="G157" s="334"/>
      <c r="H157" s="335" t="s">
        <v>806</v>
      </c>
      <c r="I157" s="334" t="s">
        <v>807</v>
      </c>
      <c r="J157" s="328"/>
      <c r="K157" s="329"/>
      <c r="L157" s="328"/>
      <c r="M157" s="329"/>
      <c r="N157" s="328"/>
      <c r="O157" s="328"/>
    </row>
    <row r="158" spans="1:15">
      <c r="A158" s="550" t="s">
        <v>1191</v>
      </c>
      <c r="B158" s="315" t="s">
        <v>1192</v>
      </c>
      <c r="C158" s="320">
        <v>1</v>
      </c>
      <c r="D158" s="320" t="s">
        <v>1192</v>
      </c>
      <c r="E158" s="333" t="s">
        <v>803</v>
      </c>
      <c r="F158" s="334"/>
      <c r="G158" s="334"/>
      <c r="H158" s="335" t="s">
        <v>806</v>
      </c>
      <c r="I158" s="334" t="s">
        <v>807</v>
      </c>
      <c r="J158" s="328"/>
      <c r="K158" s="329"/>
      <c r="L158" s="328"/>
      <c r="M158" s="329"/>
      <c r="N158" s="328"/>
      <c r="O158" s="328"/>
    </row>
    <row r="159" spans="1:15">
      <c r="A159" s="548" t="s">
        <v>637</v>
      </c>
      <c r="B159" s="308" t="s">
        <v>1193</v>
      </c>
      <c r="C159" s="308">
        <v>0</v>
      </c>
      <c r="D159" s="308"/>
      <c r="E159" s="309" t="s">
        <v>803</v>
      </c>
      <c r="F159" s="308"/>
      <c r="G159" s="308"/>
      <c r="H159" s="308"/>
      <c r="I159" s="308"/>
      <c r="J159" s="308"/>
      <c r="K159" s="308"/>
      <c r="L159" s="308"/>
      <c r="M159" s="308"/>
      <c r="N159" s="308"/>
      <c r="O159" s="308"/>
    </row>
    <row r="160" spans="1:15">
      <c r="A160" s="550" t="s">
        <v>1194</v>
      </c>
      <c r="B160" s="315" t="s">
        <v>1195</v>
      </c>
      <c r="C160" s="316">
        <v>1</v>
      </c>
      <c r="D160" s="316" t="s">
        <v>1195</v>
      </c>
      <c r="E160" s="317" t="s">
        <v>803</v>
      </c>
      <c r="F160" s="318"/>
      <c r="G160" s="318"/>
      <c r="H160" s="319"/>
      <c r="I160" s="315" t="s">
        <v>807</v>
      </c>
      <c r="J160" s="328"/>
      <c r="K160" s="329"/>
      <c r="L160" s="328"/>
      <c r="M160" s="329"/>
      <c r="N160" s="328"/>
      <c r="O160" s="328"/>
    </row>
    <row r="161" spans="1:15">
      <c r="A161" s="550" t="s">
        <v>1196</v>
      </c>
      <c r="B161" s="315" t="s">
        <v>1197</v>
      </c>
      <c r="C161" s="320">
        <v>2</v>
      </c>
      <c r="D161" s="316" t="s">
        <v>1198</v>
      </c>
      <c r="E161" s="317" t="s">
        <v>803</v>
      </c>
      <c r="F161" s="318"/>
      <c r="G161" s="318"/>
      <c r="H161" s="319" t="s">
        <v>806</v>
      </c>
      <c r="I161" s="315" t="s">
        <v>807</v>
      </c>
      <c r="J161" s="328"/>
      <c r="K161" s="329"/>
      <c r="L161" s="328"/>
      <c r="M161" s="329"/>
      <c r="N161" s="328"/>
      <c r="O161" s="328"/>
    </row>
    <row r="162" spans="1:15">
      <c r="A162" s="550" t="s">
        <v>1199</v>
      </c>
      <c r="B162" s="315" t="s">
        <v>1200</v>
      </c>
      <c r="C162" s="320">
        <v>2</v>
      </c>
      <c r="D162" s="316" t="s">
        <v>1201</v>
      </c>
      <c r="E162" s="317" t="s">
        <v>803</v>
      </c>
      <c r="F162" s="318"/>
      <c r="G162" s="318"/>
      <c r="H162" s="319" t="s">
        <v>806</v>
      </c>
      <c r="I162" s="315" t="s">
        <v>807</v>
      </c>
      <c r="J162" s="328"/>
      <c r="K162" s="329"/>
      <c r="L162" s="328"/>
      <c r="M162" s="329"/>
      <c r="N162" s="328"/>
      <c r="O162" s="328"/>
    </row>
    <row r="163" spans="1:15">
      <c r="A163" s="550" t="s">
        <v>1202</v>
      </c>
      <c r="B163" s="315" t="s">
        <v>1203</v>
      </c>
      <c r="C163" s="320">
        <v>2</v>
      </c>
      <c r="D163" s="316" t="s">
        <v>1204</v>
      </c>
      <c r="E163" s="317" t="s">
        <v>803</v>
      </c>
      <c r="F163" s="318"/>
      <c r="G163" s="318"/>
      <c r="H163" s="319" t="s">
        <v>806</v>
      </c>
      <c r="I163" s="315" t="s">
        <v>807</v>
      </c>
      <c r="J163" s="328"/>
      <c r="K163" s="329"/>
      <c r="L163" s="328"/>
      <c r="M163" s="329"/>
      <c r="N163" s="328"/>
      <c r="O163" s="328"/>
    </row>
    <row r="164" spans="1:15">
      <c r="A164" s="550" t="s">
        <v>1205</v>
      </c>
      <c r="B164" s="315" t="s">
        <v>1206</v>
      </c>
      <c r="C164" s="320">
        <v>2</v>
      </c>
      <c r="D164" s="316" t="s">
        <v>1207</v>
      </c>
      <c r="E164" s="317" t="s">
        <v>803</v>
      </c>
      <c r="F164" s="318"/>
      <c r="G164" s="318"/>
      <c r="H164" s="319" t="s">
        <v>806</v>
      </c>
      <c r="I164" s="315" t="s">
        <v>807</v>
      </c>
      <c r="J164" s="328"/>
      <c r="K164" s="329"/>
      <c r="L164" s="328"/>
      <c r="M164" s="329"/>
      <c r="N164" s="328"/>
      <c r="O164" s="328"/>
    </row>
    <row r="165" spans="1:15">
      <c r="A165" s="550" t="s">
        <v>1208</v>
      </c>
      <c r="B165" s="315" t="s">
        <v>1209</v>
      </c>
      <c r="C165" s="320">
        <v>2</v>
      </c>
      <c r="D165" s="316" t="s">
        <v>1210</v>
      </c>
      <c r="E165" s="317" t="s">
        <v>803</v>
      </c>
      <c r="F165" s="318"/>
      <c r="G165" s="318"/>
      <c r="H165" s="319" t="s">
        <v>806</v>
      </c>
      <c r="I165" s="315" t="s">
        <v>807</v>
      </c>
      <c r="J165" s="328"/>
      <c r="K165" s="329"/>
      <c r="L165" s="328"/>
      <c r="M165" s="329"/>
      <c r="N165" s="328"/>
      <c r="O165" s="328"/>
    </row>
    <row r="166" spans="1:15">
      <c r="A166" s="550" t="s">
        <v>1211</v>
      </c>
      <c r="B166" s="315" t="s">
        <v>1209</v>
      </c>
      <c r="C166" s="316">
        <v>1</v>
      </c>
      <c r="D166" s="316" t="s">
        <v>1209</v>
      </c>
      <c r="E166" s="317" t="s">
        <v>803</v>
      </c>
      <c r="F166" s="318"/>
      <c r="G166" s="318"/>
      <c r="H166" s="319"/>
      <c r="I166" s="315" t="s">
        <v>807</v>
      </c>
      <c r="J166" s="328"/>
      <c r="K166" s="329"/>
      <c r="L166" s="328"/>
      <c r="M166" s="329"/>
      <c r="N166" s="328"/>
      <c r="O166" s="328"/>
    </row>
    <row r="167" spans="1:15" s="301" customFormat="1">
      <c r="A167" s="550" t="s">
        <v>1212</v>
      </c>
      <c r="B167" s="315" t="s">
        <v>1213</v>
      </c>
      <c r="C167" s="316">
        <v>2</v>
      </c>
      <c r="D167" s="316" t="s">
        <v>1214</v>
      </c>
      <c r="E167" s="317" t="s">
        <v>803</v>
      </c>
      <c r="F167" s="318"/>
      <c r="G167" s="318"/>
      <c r="H167" s="319" t="s">
        <v>806</v>
      </c>
      <c r="I167" s="315" t="s">
        <v>807</v>
      </c>
      <c r="J167" s="328"/>
      <c r="K167" s="329"/>
      <c r="L167" s="328"/>
      <c r="M167" s="329"/>
      <c r="N167" s="328"/>
      <c r="O167" s="328"/>
    </row>
    <row r="168" spans="1:15" s="301" customFormat="1">
      <c r="A168" s="550" t="s">
        <v>1215</v>
      </c>
      <c r="B168" s="315" t="s">
        <v>1206</v>
      </c>
      <c r="C168" s="316">
        <v>2</v>
      </c>
      <c r="D168" s="316" t="s">
        <v>1216</v>
      </c>
      <c r="E168" s="317" t="s">
        <v>803</v>
      </c>
      <c r="F168" s="318"/>
      <c r="G168" s="318"/>
      <c r="H168" s="319" t="s">
        <v>806</v>
      </c>
      <c r="I168" s="315" t="s">
        <v>807</v>
      </c>
      <c r="J168" s="328"/>
      <c r="K168" s="329"/>
      <c r="L168" s="328"/>
      <c r="M168" s="329"/>
      <c r="N168" s="328"/>
      <c r="O168" s="328"/>
    </row>
    <row r="169" spans="1:15" s="301" customFormat="1">
      <c r="A169" s="550" t="s">
        <v>1217</v>
      </c>
      <c r="B169" s="315" t="s">
        <v>1218</v>
      </c>
      <c r="C169" s="316">
        <v>2</v>
      </c>
      <c r="D169" s="316" t="s">
        <v>1219</v>
      </c>
      <c r="E169" s="317" t="s">
        <v>803</v>
      </c>
      <c r="F169" s="318"/>
      <c r="G169" s="318"/>
      <c r="H169" s="319" t="s">
        <v>806</v>
      </c>
      <c r="I169" s="315" t="s">
        <v>807</v>
      </c>
      <c r="J169" s="328"/>
      <c r="K169" s="329"/>
      <c r="L169" s="328"/>
      <c r="M169" s="329"/>
      <c r="N169" s="328"/>
      <c r="O169" s="328"/>
    </row>
    <row r="170" spans="1:15" s="301" customFormat="1">
      <c r="A170" s="550" t="s">
        <v>1220</v>
      </c>
      <c r="B170" s="315" t="s">
        <v>1221</v>
      </c>
      <c r="C170" s="316">
        <v>2</v>
      </c>
      <c r="D170" s="316" t="s">
        <v>1222</v>
      </c>
      <c r="E170" s="317" t="s">
        <v>803</v>
      </c>
      <c r="F170" s="318"/>
      <c r="G170" s="318"/>
      <c r="H170" s="319" t="s">
        <v>806</v>
      </c>
      <c r="I170" s="315" t="s">
        <v>807</v>
      </c>
      <c r="J170" s="328"/>
      <c r="K170" s="329"/>
      <c r="L170" s="328"/>
      <c r="M170" s="329"/>
      <c r="N170" s="328"/>
      <c r="O170" s="328"/>
    </row>
    <row r="171" spans="1:15" s="301" customFormat="1">
      <c r="A171" s="550" t="s">
        <v>1223</v>
      </c>
      <c r="B171" s="315" t="s">
        <v>1224</v>
      </c>
      <c r="C171" s="316">
        <v>2</v>
      </c>
      <c r="D171" s="316" t="s">
        <v>1225</v>
      </c>
      <c r="E171" s="317" t="s">
        <v>803</v>
      </c>
      <c r="F171" s="318"/>
      <c r="G171" s="318"/>
      <c r="H171" s="319" t="s">
        <v>806</v>
      </c>
      <c r="I171" s="315" t="s">
        <v>807</v>
      </c>
      <c r="J171" s="328"/>
      <c r="K171" s="329"/>
      <c r="L171" s="328"/>
      <c r="M171" s="329"/>
      <c r="N171" s="328"/>
      <c r="O171" s="328"/>
    </row>
    <row r="172" spans="1:15" s="301" customFormat="1">
      <c r="A172" s="550" t="s">
        <v>1226</v>
      </c>
      <c r="B172" s="315" t="s">
        <v>1227</v>
      </c>
      <c r="C172" s="316">
        <v>2</v>
      </c>
      <c r="D172" s="316" t="s">
        <v>1228</v>
      </c>
      <c r="E172" s="317" t="s">
        <v>803</v>
      </c>
      <c r="F172" s="318"/>
      <c r="G172" s="318"/>
      <c r="H172" s="319" t="s">
        <v>806</v>
      </c>
      <c r="I172" s="315" t="s">
        <v>807</v>
      </c>
      <c r="J172" s="328"/>
      <c r="K172" s="329"/>
      <c r="L172" s="328"/>
      <c r="M172" s="329"/>
      <c r="N172" s="328"/>
      <c r="O172" s="328"/>
    </row>
    <row r="173" spans="1:15" s="301" customFormat="1">
      <c r="A173" s="550" t="s">
        <v>1229</v>
      </c>
      <c r="B173" s="315" t="s">
        <v>1230</v>
      </c>
      <c r="C173" s="316">
        <v>2</v>
      </c>
      <c r="D173" s="316" t="s">
        <v>1231</v>
      </c>
      <c r="E173" s="317" t="s">
        <v>803</v>
      </c>
      <c r="F173" s="318"/>
      <c r="G173" s="318"/>
      <c r="H173" s="319" t="s">
        <v>806</v>
      </c>
      <c r="I173" s="315" t="s">
        <v>807</v>
      </c>
      <c r="J173" s="328"/>
      <c r="K173" s="329"/>
      <c r="L173" s="328"/>
      <c r="M173" s="329"/>
      <c r="N173" s="328"/>
      <c r="O173" s="328"/>
    </row>
    <row r="174" spans="1:15" s="301" customFormat="1">
      <c r="A174" s="550" t="s">
        <v>1232</v>
      </c>
      <c r="B174" s="315" t="s">
        <v>1233</v>
      </c>
      <c r="C174" s="316">
        <v>2</v>
      </c>
      <c r="D174" s="316" t="s">
        <v>1234</v>
      </c>
      <c r="E174" s="317" t="s">
        <v>803</v>
      </c>
      <c r="F174" s="318"/>
      <c r="G174" s="318"/>
      <c r="H174" s="319" t="s">
        <v>806</v>
      </c>
      <c r="I174" s="315" t="s">
        <v>807</v>
      </c>
      <c r="J174" s="328"/>
      <c r="K174" s="329"/>
      <c r="L174" s="328"/>
      <c r="M174" s="329"/>
      <c r="N174" s="328"/>
      <c r="O174" s="328"/>
    </row>
    <row r="175" spans="1:15" s="301" customFormat="1">
      <c r="A175" s="550" t="s">
        <v>1235</v>
      </c>
      <c r="B175" s="315" t="s">
        <v>1236</v>
      </c>
      <c r="C175" s="316">
        <v>2</v>
      </c>
      <c r="D175" s="316" t="s">
        <v>1237</v>
      </c>
      <c r="E175" s="317" t="s">
        <v>803</v>
      </c>
      <c r="F175" s="318"/>
      <c r="G175" s="318"/>
      <c r="H175" s="319" t="s">
        <v>806</v>
      </c>
      <c r="I175" s="315" t="s">
        <v>807</v>
      </c>
      <c r="J175" s="328"/>
      <c r="K175" s="329"/>
      <c r="L175" s="328"/>
      <c r="M175" s="329"/>
      <c r="N175" s="328"/>
      <c r="O175" s="328"/>
    </row>
    <row r="176" spans="1:15" s="301" customFormat="1">
      <c r="A176" s="550" t="s">
        <v>1238</v>
      </c>
      <c r="B176" s="315" t="s">
        <v>1239</v>
      </c>
      <c r="C176" s="316">
        <v>2</v>
      </c>
      <c r="D176" s="316" t="s">
        <v>1240</v>
      </c>
      <c r="E176" s="317" t="s">
        <v>803</v>
      </c>
      <c r="F176" s="318"/>
      <c r="G176" s="318"/>
      <c r="H176" s="319" t="s">
        <v>806</v>
      </c>
      <c r="I176" s="315" t="s">
        <v>807</v>
      </c>
      <c r="J176" s="328"/>
      <c r="K176" s="329"/>
      <c r="L176" s="328"/>
      <c r="M176" s="329"/>
      <c r="N176" s="328"/>
      <c r="O176" s="328"/>
    </row>
    <row r="177" spans="1:15">
      <c r="A177" s="550" t="s">
        <v>1241</v>
      </c>
      <c r="B177" s="315" t="s">
        <v>765</v>
      </c>
      <c r="C177" s="320">
        <v>2</v>
      </c>
      <c r="D177" s="316" t="s">
        <v>1242</v>
      </c>
      <c r="E177" s="317" t="s">
        <v>803</v>
      </c>
      <c r="F177" s="318"/>
      <c r="G177" s="318"/>
      <c r="H177" s="319" t="s">
        <v>806</v>
      </c>
      <c r="I177" s="315" t="s">
        <v>807</v>
      </c>
      <c r="J177" s="328"/>
      <c r="K177" s="329"/>
      <c r="L177" s="328"/>
      <c r="M177" s="329"/>
      <c r="N177" s="328"/>
      <c r="O177" s="328"/>
    </row>
    <row r="178" spans="1:15">
      <c r="A178" s="550" t="s">
        <v>1243</v>
      </c>
      <c r="B178" s="315" t="s">
        <v>1244</v>
      </c>
      <c r="C178" s="320">
        <v>1</v>
      </c>
      <c r="D178" s="316" t="s">
        <v>1244</v>
      </c>
      <c r="E178" s="317" t="s">
        <v>803</v>
      </c>
      <c r="F178" s="318"/>
      <c r="G178" s="318"/>
      <c r="H178" s="319" t="s">
        <v>806</v>
      </c>
      <c r="I178" s="315" t="s">
        <v>807</v>
      </c>
      <c r="J178" s="328"/>
      <c r="K178" s="329"/>
      <c r="L178" s="328"/>
      <c r="M178" s="329"/>
      <c r="N178" s="328"/>
      <c r="O178" s="328"/>
    </row>
    <row r="179" spans="1:15">
      <c r="A179" s="550" t="s">
        <v>1245</v>
      </c>
      <c r="B179" s="315" t="s">
        <v>1246</v>
      </c>
      <c r="C179" s="320">
        <v>1</v>
      </c>
      <c r="D179" s="316" t="s">
        <v>1246</v>
      </c>
      <c r="E179" s="317" t="s">
        <v>803</v>
      </c>
      <c r="F179" s="318"/>
      <c r="G179" s="318"/>
      <c r="H179" s="319" t="s">
        <v>806</v>
      </c>
      <c r="I179" s="315" t="s">
        <v>807</v>
      </c>
      <c r="J179" s="328"/>
      <c r="K179" s="329"/>
      <c r="L179" s="328"/>
      <c r="M179" s="329"/>
      <c r="N179" s="328"/>
      <c r="O179" s="328"/>
    </row>
    <row r="180" spans="1:15">
      <c r="A180" s="550" t="s">
        <v>1247</v>
      </c>
      <c r="B180" s="315" t="s">
        <v>1248</v>
      </c>
      <c r="C180" s="320">
        <v>1</v>
      </c>
      <c r="D180" s="316" t="s">
        <v>1248</v>
      </c>
      <c r="E180" s="317" t="s">
        <v>803</v>
      </c>
      <c r="F180" s="318"/>
      <c r="G180" s="318"/>
      <c r="H180" s="319" t="s">
        <v>806</v>
      </c>
      <c r="I180" s="315" t="s">
        <v>807</v>
      </c>
      <c r="J180" s="328"/>
      <c r="K180" s="329"/>
      <c r="L180" s="328"/>
      <c r="M180" s="329"/>
      <c r="N180" s="328"/>
      <c r="O180" s="328"/>
    </row>
    <row r="181" spans="1:15">
      <c r="A181" s="550" t="s">
        <v>1249</v>
      </c>
      <c r="B181" s="315" t="s">
        <v>1250</v>
      </c>
      <c r="C181" s="320">
        <v>1</v>
      </c>
      <c r="D181" s="316" t="s">
        <v>1250</v>
      </c>
      <c r="E181" s="317" t="s">
        <v>866</v>
      </c>
      <c r="F181" s="318"/>
      <c r="G181" s="318"/>
      <c r="H181" s="319" t="s">
        <v>806</v>
      </c>
      <c r="I181" s="315" t="s">
        <v>807</v>
      </c>
      <c r="J181" s="328"/>
      <c r="K181" s="329"/>
      <c r="L181" s="328"/>
      <c r="M181" s="329"/>
      <c r="N181" s="328"/>
      <c r="O181" s="328"/>
    </row>
    <row r="182" spans="1:15">
      <c r="A182" s="550" t="s">
        <v>1251</v>
      </c>
      <c r="B182" s="315" t="s">
        <v>1252</v>
      </c>
      <c r="C182" s="320">
        <v>1</v>
      </c>
      <c r="D182" s="316" t="s">
        <v>1252</v>
      </c>
      <c r="E182" s="317" t="s">
        <v>803</v>
      </c>
      <c r="F182" s="318"/>
      <c r="G182" s="318"/>
      <c r="H182" s="319" t="s">
        <v>806</v>
      </c>
      <c r="I182" s="315" t="s">
        <v>807</v>
      </c>
      <c r="J182" s="328"/>
      <c r="K182" s="329"/>
      <c r="L182" s="328"/>
      <c r="M182" s="329"/>
      <c r="N182" s="328"/>
      <c r="O182" s="328"/>
    </row>
    <row r="183" spans="1:15">
      <c r="A183" s="548" t="s">
        <v>642</v>
      </c>
      <c r="B183" s="308" t="s">
        <v>1253</v>
      </c>
      <c r="C183" s="308">
        <v>0</v>
      </c>
      <c r="D183" s="308"/>
      <c r="E183" s="309" t="s">
        <v>866</v>
      </c>
      <c r="F183" s="308"/>
      <c r="G183" s="308"/>
      <c r="H183" s="308"/>
      <c r="I183" s="308"/>
      <c r="J183" s="308"/>
      <c r="K183" s="308"/>
      <c r="L183" s="308"/>
      <c r="M183" s="308"/>
      <c r="N183" s="308"/>
      <c r="O183" s="308"/>
    </row>
    <row r="184" spans="1:15">
      <c r="A184" s="550" t="s">
        <v>1254</v>
      </c>
      <c r="B184" s="315" t="s">
        <v>1255</v>
      </c>
      <c r="C184" s="316">
        <v>1</v>
      </c>
      <c r="D184" s="316" t="s">
        <v>1255</v>
      </c>
      <c r="E184" s="317" t="s">
        <v>866</v>
      </c>
      <c r="F184" s="318"/>
      <c r="G184" s="318"/>
      <c r="H184" s="319"/>
      <c r="I184" s="315" t="s">
        <v>807</v>
      </c>
      <c r="J184" s="328"/>
      <c r="K184" s="329"/>
      <c r="L184" s="328"/>
      <c r="M184" s="329"/>
      <c r="N184" s="336">
        <v>1</v>
      </c>
      <c r="O184" s="328"/>
    </row>
    <row r="185" spans="1:15">
      <c r="A185" s="550" t="s">
        <v>1256</v>
      </c>
      <c r="B185" s="315" t="s">
        <v>1257</v>
      </c>
      <c r="C185" s="320">
        <v>2</v>
      </c>
      <c r="D185" s="320" t="s">
        <v>1258</v>
      </c>
      <c r="E185" s="317" t="s">
        <v>866</v>
      </c>
      <c r="F185" s="318"/>
      <c r="G185" s="318"/>
      <c r="H185" s="321" t="s">
        <v>806</v>
      </c>
      <c r="I185" s="315" t="s">
        <v>807</v>
      </c>
      <c r="J185" s="328"/>
      <c r="K185" s="329"/>
      <c r="L185" s="328"/>
      <c r="M185" s="329"/>
      <c r="N185" s="336">
        <v>1</v>
      </c>
      <c r="O185" s="328"/>
    </row>
    <row r="186" spans="1:15">
      <c r="A186" s="550" t="s">
        <v>1259</v>
      </c>
      <c r="B186" s="315" t="s">
        <v>1260</v>
      </c>
      <c r="C186" s="320">
        <v>2</v>
      </c>
      <c r="D186" s="320" t="s">
        <v>1261</v>
      </c>
      <c r="E186" s="317" t="s">
        <v>866</v>
      </c>
      <c r="F186" s="318"/>
      <c r="G186" s="318"/>
      <c r="H186" s="321" t="s">
        <v>806</v>
      </c>
      <c r="I186" s="315" t="s">
        <v>807</v>
      </c>
      <c r="J186" s="328"/>
      <c r="K186" s="329"/>
      <c r="L186" s="328"/>
      <c r="M186" s="329"/>
      <c r="N186" s="336">
        <v>1</v>
      </c>
      <c r="O186" s="328"/>
    </row>
    <row r="187" spans="1:15">
      <c r="A187" s="550" t="s">
        <v>1262</v>
      </c>
      <c r="B187" s="315" t="s">
        <v>1263</v>
      </c>
      <c r="C187" s="320">
        <v>2</v>
      </c>
      <c r="D187" s="320" t="s">
        <v>1264</v>
      </c>
      <c r="E187" s="317" t="s">
        <v>866</v>
      </c>
      <c r="F187" s="318"/>
      <c r="G187" s="318"/>
      <c r="H187" s="321" t="s">
        <v>806</v>
      </c>
      <c r="I187" s="315" t="s">
        <v>807</v>
      </c>
      <c r="J187" s="328"/>
      <c r="K187" s="329"/>
      <c r="L187" s="328"/>
      <c r="M187" s="329"/>
      <c r="N187" s="336">
        <v>1</v>
      </c>
      <c r="O187" s="328"/>
    </row>
    <row r="188" spans="1:15">
      <c r="A188" s="550" t="s">
        <v>1265</v>
      </c>
      <c r="B188" s="315" t="s">
        <v>1266</v>
      </c>
      <c r="C188" s="320">
        <v>1</v>
      </c>
      <c r="D188" s="320" t="s">
        <v>1266</v>
      </c>
      <c r="E188" s="317" t="s">
        <v>866</v>
      </c>
      <c r="F188" s="318"/>
      <c r="G188" s="318"/>
      <c r="H188" s="321" t="s">
        <v>806</v>
      </c>
      <c r="I188" s="315" t="s">
        <v>807</v>
      </c>
      <c r="J188" s="328"/>
      <c r="K188" s="329"/>
      <c r="L188" s="328"/>
      <c r="M188" s="329"/>
      <c r="N188" s="336">
        <v>1</v>
      </c>
      <c r="O188" s="328"/>
    </row>
    <row r="189" spans="1:15">
      <c r="A189" s="550" t="s">
        <v>1267</v>
      </c>
      <c r="B189" s="315" t="s">
        <v>1268</v>
      </c>
      <c r="C189" s="320">
        <v>1</v>
      </c>
      <c r="D189" s="320" t="s">
        <v>1268</v>
      </c>
      <c r="E189" s="317" t="s">
        <v>866</v>
      </c>
      <c r="F189" s="318"/>
      <c r="G189" s="318"/>
      <c r="H189" s="321" t="s">
        <v>806</v>
      </c>
      <c r="I189" s="315" t="s">
        <v>807</v>
      </c>
      <c r="J189" s="328"/>
      <c r="K189" s="329"/>
      <c r="L189" s="328"/>
      <c r="M189" s="329"/>
      <c r="N189" s="336">
        <v>1</v>
      </c>
      <c r="O189" s="328"/>
    </row>
    <row r="190" spans="1:15">
      <c r="A190" s="550" t="s">
        <v>1269</v>
      </c>
      <c r="B190" s="315" t="s">
        <v>1270</v>
      </c>
      <c r="C190" s="320">
        <v>1</v>
      </c>
      <c r="D190" s="320" t="s">
        <v>1270</v>
      </c>
      <c r="E190" s="317" t="s">
        <v>866</v>
      </c>
      <c r="F190" s="318"/>
      <c r="G190" s="318"/>
      <c r="H190" s="321" t="s">
        <v>806</v>
      </c>
      <c r="I190" s="315" t="s">
        <v>807</v>
      </c>
      <c r="J190" s="328"/>
      <c r="K190" s="329"/>
      <c r="L190" s="328"/>
      <c r="M190" s="329"/>
      <c r="N190" s="336">
        <v>1</v>
      </c>
      <c r="O190" s="328"/>
    </row>
    <row r="191" spans="1:15">
      <c r="A191" s="550" t="s">
        <v>1271</v>
      </c>
      <c r="B191" s="315" t="s">
        <v>1272</v>
      </c>
      <c r="C191" s="320">
        <v>1</v>
      </c>
      <c r="D191" s="320" t="s">
        <v>1272</v>
      </c>
      <c r="E191" s="317" t="s">
        <v>866</v>
      </c>
      <c r="F191" s="318"/>
      <c r="G191" s="318"/>
      <c r="H191" s="321" t="s">
        <v>806</v>
      </c>
      <c r="I191" s="315" t="s">
        <v>807</v>
      </c>
      <c r="J191" s="328"/>
      <c r="K191" s="329"/>
      <c r="L191" s="328"/>
      <c r="M191" s="329"/>
      <c r="N191" s="336">
        <v>1</v>
      </c>
      <c r="O191" s="328"/>
    </row>
    <row r="192" spans="1:15">
      <c r="A192" s="550" t="s">
        <v>1273</v>
      </c>
      <c r="B192" s="315" t="s">
        <v>1274</v>
      </c>
      <c r="C192" s="320">
        <v>1</v>
      </c>
      <c r="D192" s="320" t="s">
        <v>1274</v>
      </c>
      <c r="E192" s="317" t="s">
        <v>866</v>
      </c>
      <c r="F192" s="318"/>
      <c r="G192" s="318"/>
      <c r="H192" s="321" t="s">
        <v>806</v>
      </c>
      <c r="I192" s="315" t="s">
        <v>807</v>
      </c>
      <c r="J192" s="328"/>
      <c r="K192" s="329"/>
      <c r="L192" s="328"/>
      <c r="M192" s="329"/>
      <c r="N192" s="336">
        <v>1</v>
      </c>
      <c r="O192" s="328"/>
    </row>
    <row r="193" spans="1:15">
      <c r="A193" s="550" t="s">
        <v>1275</v>
      </c>
      <c r="B193" s="315" t="s">
        <v>1276</v>
      </c>
      <c r="C193" s="316">
        <v>1</v>
      </c>
      <c r="D193" s="316" t="s">
        <v>1276</v>
      </c>
      <c r="E193" s="317" t="s">
        <v>803</v>
      </c>
      <c r="F193" s="318"/>
      <c r="G193" s="318"/>
      <c r="H193" s="319"/>
      <c r="I193" s="315" t="s">
        <v>807</v>
      </c>
      <c r="J193" s="328"/>
      <c r="K193" s="329"/>
      <c r="L193" s="328"/>
      <c r="M193" s="329"/>
      <c r="N193" s="336">
        <v>1</v>
      </c>
      <c r="O193" s="328"/>
    </row>
    <row r="194" spans="1:15" s="301" customFormat="1">
      <c r="A194" s="550" t="s">
        <v>1277</v>
      </c>
      <c r="B194" s="315" t="s">
        <v>1278</v>
      </c>
      <c r="C194" s="316">
        <v>2</v>
      </c>
      <c r="D194" s="316" t="s">
        <v>1279</v>
      </c>
      <c r="E194" s="317" t="s">
        <v>803</v>
      </c>
      <c r="F194" s="318"/>
      <c r="G194" s="318"/>
      <c r="H194" s="319" t="s">
        <v>806</v>
      </c>
      <c r="I194" s="315" t="s">
        <v>807</v>
      </c>
      <c r="J194" s="328"/>
      <c r="K194" s="329"/>
      <c r="L194" s="328"/>
      <c r="M194" s="329"/>
      <c r="N194" s="336">
        <v>1</v>
      </c>
      <c r="O194" s="328"/>
    </row>
    <row r="195" spans="1:15" s="301" customFormat="1">
      <c r="A195" s="550" t="s">
        <v>1280</v>
      </c>
      <c r="B195" s="315" t="s">
        <v>1281</v>
      </c>
      <c r="C195" s="316">
        <v>2</v>
      </c>
      <c r="D195" s="316" t="s">
        <v>1282</v>
      </c>
      <c r="E195" s="317" t="s">
        <v>803</v>
      </c>
      <c r="F195" s="318"/>
      <c r="G195" s="318"/>
      <c r="H195" s="319" t="s">
        <v>806</v>
      </c>
      <c r="I195" s="315" t="s">
        <v>807</v>
      </c>
      <c r="J195" s="328"/>
      <c r="K195" s="329"/>
      <c r="L195" s="328"/>
      <c r="M195" s="329"/>
      <c r="N195" s="336">
        <v>1</v>
      </c>
      <c r="O195" s="328"/>
    </row>
    <row r="196" spans="1:15" s="301" customFormat="1">
      <c r="A196" s="550" t="s">
        <v>1283</v>
      </c>
      <c r="B196" s="315" t="s">
        <v>1284</v>
      </c>
      <c r="C196" s="316">
        <v>2</v>
      </c>
      <c r="D196" s="316" t="s">
        <v>1285</v>
      </c>
      <c r="E196" s="317" t="s">
        <v>803</v>
      </c>
      <c r="F196" s="318"/>
      <c r="G196" s="318"/>
      <c r="H196" s="319" t="s">
        <v>806</v>
      </c>
      <c r="I196" s="315" t="s">
        <v>807</v>
      </c>
      <c r="J196" s="328"/>
      <c r="K196" s="329"/>
      <c r="L196" s="328"/>
      <c r="M196" s="329"/>
      <c r="N196" s="336">
        <v>1</v>
      </c>
      <c r="O196" s="328"/>
    </row>
    <row r="197" spans="1:15" s="301" customFormat="1">
      <c r="A197" s="550" t="s">
        <v>1286</v>
      </c>
      <c r="B197" s="315" t="s">
        <v>1287</v>
      </c>
      <c r="C197" s="316">
        <v>2</v>
      </c>
      <c r="D197" s="316" t="s">
        <v>1288</v>
      </c>
      <c r="E197" s="317" t="s">
        <v>803</v>
      </c>
      <c r="F197" s="318"/>
      <c r="G197" s="318"/>
      <c r="H197" s="319" t="s">
        <v>806</v>
      </c>
      <c r="I197" s="315" t="s">
        <v>807</v>
      </c>
      <c r="J197" s="328"/>
      <c r="K197" s="329"/>
      <c r="L197" s="328"/>
      <c r="M197" s="329"/>
      <c r="N197" s="336">
        <v>1</v>
      </c>
      <c r="O197" s="328"/>
    </row>
    <row r="198" spans="1:15" s="301" customFormat="1">
      <c r="A198" s="550" t="s">
        <v>1289</v>
      </c>
      <c r="B198" s="315" t="s">
        <v>1290</v>
      </c>
      <c r="C198" s="316">
        <v>1</v>
      </c>
      <c r="D198" s="316" t="s">
        <v>1290</v>
      </c>
      <c r="E198" s="317" t="s">
        <v>803</v>
      </c>
      <c r="F198" s="318"/>
      <c r="G198" s="318"/>
      <c r="H198" s="319" t="s">
        <v>806</v>
      </c>
      <c r="I198" s="315" t="s">
        <v>807</v>
      </c>
      <c r="J198" s="328"/>
      <c r="K198" s="329"/>
      <c r="L198" s="328"/>
      <c r="M198" s="329"/>
      <c r="N198" s="336">
        <v>1</v>
      </c>
      <c r="O198" s="328"/>
    </row>
    <row r="199" spans="1:15" s="301" customFormat="1">
      <c r="A199" s="550" t="s">
        <v>1291</v>
      </c>
      <c r="B199" s="315" t="s">
        <v>1292</v>
      </c>
      <c r="C199" s="316">
        <v>1</v>
      </c>
      <c r="D199" s="316" t="s">
        <v>1292</v>
      </c>
      <c r="E199" s="317" t="s">
        <v>803</v>
      </c>
      <c r="F199" s="318"/>
      <c r="G199" s="318"/>
      <c r="H199" s="319" t="s">
        <v>806</v>
      </c>
      <c r="I199" s="315" t="s">
        <v>807</v>
      </c>
      <c r="J199" s="328"/>
      <c r="K199" s="329"/>
      <c r="L199" s="328"/>
      <c r="M199" s="329"/>
      <c r="N199" s="336">
        <v>1</v>
      </c>
      <c r="O199" s="328"/>
    </row>
    <row r="200" spans="1:15" s="301" customFormat="1">
      <c r="A200" s="550" t="s">
        <v>1293</v>
      </c>
      <c r="B200" s="315" t="s">
        <v>1294</v>
      </c>
      <c r="C200" s="316">
        <v>1</v>
      </c>
      <c r="D200" s="316" t="s">
        <v>1294</v>
      </c>
      <c r="E200" s="317" t="s">
        <v>803</v>
      </c>
      <c r="F200" s="318"/>
      <c r="G200" s="318"/>
      <c r="H200" s="319" t="s">
        <v>806</v>
      </c>
      <c r="I200" s="315" t="s">
        <v>807</v>
      </c>
      <c r="J200" s="328"/>
      <c r="K200" s="329"/>
      <c r="L200" s="328"/>
      <c r="M200" s="329"/>
      <c r="N200" s="336">
        <v>1</v>
      </c>
      <c r="O200" s="328"/>
    </row>
    <row r="201" spans="1:15">
      <c r="A201" s="550" t="s">
        <v>1295</v>
      </c>
      <c r="B201" s="315" t="s">
        <v>1296</v>
      </c>
      <c r="C201" s="316">
        <v>1</v>
      </c>
      <c r="D201" s="316" t="s">
        <v>1296</v>
      </c>
      <c r="E201" s="317" t="s">
        <v>803</v>
      </c>
      <c r="F201" s="318"/>
      <c r="G201" s="318"/>
      <c r="H201" s="319"/>
      <c r="I201" s="315" t="s">
        <v>807</v>
      </c>
      <c r="J201" s="328"/>
      <c r="K201" s="329"/>
      <c r="L201" s="328"/>
      <c r="M201" s="329"/>
      <c r="N201" s="336">
        <v>1</v>
      </c>
      <c r="O201" s="328"/>
    </row>
    <row r="202" spans="1:15" s="301" customFormat="1">
      <c r="A202" s="550" t="s">
        <v>1297</v>
      </c>
      <c r="B202" s="315" t="s">
        <v>1213</v>
      </c>
      <c r="C202" s="316">
        <v>2</v>
      </c>
      <c r="D202" s="316" t="s">
        <v>1298</v>
      </c>
      <c r="E202" s="317" t="s">
        <v>803</v>
      </c>
      <c r="F202" s="318"/>
      <c r="G202" s="318"/>
      <c r="H202" s="319" t="s">
        <v>806</v>
      </c>
      <c r="I202" s="315" t="s">
        <v>807</v>
      </c>
      <c r="J202" s="328"/>
      <c r="K202" s="329"/>
      <c r="L202" s="328"/>
      <c r="M202" s="329"/>
      <c r="N202" s="336">
        <v>1</v>
      </c>
      <c r="O202" s="328"/>
    </row>
    <row r="203" spans="1:15" s="301" customFormat="1">
      <c r="A203" s="550" t="s">
        <v>1299</v>
      </c>
      <c r="B203" s="315" t="s">
        <v>1206</v>
      </c>
      <c r="C203" s="316">
        <v>2</v>
      </c>
      <c r="D203" s="316" t="s">
        <v>1300</v>
      </c>
      <c r="E203" s="317" t="s">
        <v>803</v>
      </c>
      <c r="F203" s="318"/>
      <c r="G203" s="318"/>
      <c r="H203" s="319" t="s">
        <v>806</v>
      </c>
      <c r="I203" s="315" t="s">
        <v>807</v>
      </c>
      <c r="J203" s="328"/>
      <c r="K203" s="329"/>
      <c r="L203" s="328"/>
      <c r="M203" s="329"/>
      <c r="N203" s="336">
        <v>1</v>
      </c>
      <c r="O203" s="328"/>
    </row>
    <row r="204" spans="1:15" s="301" customFormat="1">
      <c r="A204" s="550" t="s">
        <v>1301</v>
      </c>
      <c r="B204" s="315" t="s">
        <v>1218</v>
      </c>
      <c r="C204" s="316">
        <v>2</v>
      </c>
      <c r="D204" s="316" t="s">
        <v>1302</v>
      </c>
      <c r="E204" s="317" t="s">
        <v>803</v>
      </c>
      <c r="F204" s="318"/>
      <c r="G204" s="318"/>
      <c r="H204" s="319" t="s">
        <v>806</v>
      </c>
      <c r="I204" s="315" t="s">
        <v>807</v>
      </c>
      <c r="J204" s="328"/>
      <c r="K204" s="329"/>
      <c r="L204" s="328"/>
      <c r="M204" s="329"/>
      <c r="N204" s="336">
        <v>1</v>
      </c>
      <c r="O204" s="328"/>
    </row>
    <row r="205" spans="1:15" s="301" customFormat="1">
      <c r="A205" s="550" t="s">
        <v>1303</v>
      </c>
      <c r="B205" s="315" t="s">
        <v>1221</v>
      </c>
      <c r="C205" s="316">
        <v>2</v>
      </c>
      <c r="D205" s="316" t="s">
        <v>1304</v>
      </c>
      <c r="E205" s="317" t="s">
        <v>803</v>
      </c>
      <c r="F205" s="318"/>
      <c r="G205" s="318"/>
      <c r="H205" s="319" t="s">
        <v>806</v>
      </c>
      <c r="I205" s="315" t="s">
        <v>807</v>
      </c>
      <c r="J205" s="328"/>
      <c r="K205" s="329"/>
      <c r="L205" s="328"/>
      <c r="M205" s="329"/>
      <c r="N205" s="336">
        <v>1</v>
      </c>
      <c r="O205" s="328"/>
    </row>
    <row r="206" spans="1:15" s="301" customFormat="1">
      <c r="A206" s="550" t="s">
        <v>1305</v>
      </c>
      <c r="B206" s="315" t="s">
        <v>1224</v>
      </c>
      <c r="C206" s="316">
        <v>2</v>
      </c>
      <c r="D206" s="316" t="s">
        <v>1306</v>
      </c>
      <c r="E206" s="317" t="s">
        <v>803</v>
      </c>
      <c r="F206" s="318"/>
      <c r="G206" s="318"/>
      <c r="H206" s="319" t="s">
        <v>806</v>
      </c>
      <c r="I206" s="315" t="s">
        <v>807</v>
      </c>
      <c r="J206" s="328"/>
      <c r="K206" s="329"/>
      <c r="L206" s="328"/>
      <c r="M206" s="329"/>
      <c r="N206" s="336">
        <v>1</v>
      </c>
      <c r="O206" s="328"/>
    </row>
    <row r="207" spans="1:15" s="301" customFormat="1">
      <c r="A207" s="550" t="s">
        <v>1307</v>
      </c>
      <c r="B207" s="315" t="s">
        <v>1227</v>
      </c>
      <c r="C207" s="316">
        <v>2</v>
      </c>
      <c r="D207" s="316" t="s">
        <v>1308</v>
      </c>
      <c r="E207" s="317" t="s">
        <v>803</v>
      </c>
      <c r="F207" s="318"/>
      <c r="G207" s="318"/>
      <c r="H207" s="319" t="s">
        <v>806</v>
      </c>
      <c r="I207" s="315" t="s">
        <v>807</v>
      </c>
      <c r="J207" s="328"/>
      <c r="K207" s="329"/>
      <c r="L207" s="328"/>
      <c r="M207" s="329"/>
      <c r="N207" s="336">
        <v>1</v>
      </c>
      <c r="O207" s="328"/>
    </row>
    <row r="208" spans="1:15" s="301" customFormat="1">
      <c r="A208" s="550" t="s">
        <v>1309</v>
      </c>
      <c r="B208" s="315" t="s">
        <v>1230</v>
      </c>
      <c r="C208" s="316">
        <v>2</v>
      </c>
      <c r="D208" s="316" t="s">
        <v>1310</v>
      </c>
      <c r="E208" s="317" t="s">
        <v>803</v>
      </c>
      <c r="F208" s="318"/>
      <c r="G208" s="318"/>
      <c r="H208" s="319" t="s">
        <v>806</v>
      </c>
      <c r="I208" s="315" t="s">
        <v>807</v>
      </c>
      <c r="J208" s="328"/>
      <c r="K208" s="329"/>
      <c r="L208" s="328"/>
      <c r="M208" s="329"/>
      <c r="N208" s="336">
        <v>1</v>
      </c>
      <c r="O208" s="328"/>
    </row>
    <row r="209" spans="1:15" s="301" customFormat="1">
      <c r="A209" s="550" t="s">
        <v>1311</v>
      </c>
      <c r="B209" s="315" t="s">
        <v>1233</v>
      </c>
      <c r="C209" s="316">
        <v>2</v>
      </c>
      <c r="D209" s="316" t="s">
        <v>1312</v>
      </c>
      <c r="E209" s="317" t="s">
        <v>803</v>
      </c>
      <c r="F209" s="318"/>
      <c r="G209" s="318"/>
      <c r="H209" s="319" t="s">
        <v>806</v>
      </c>
      <c r="I209" s="315" t="s">
        <v>807</v>
      </c>
      <c r="J209" s="328"/>
      <c r="K209" s="329"/>
      <c r="L209" s="328"/>
      <c r="M209" s="329"/>
      <c r="N209" s="336">
        <v>1</v>
      </c>
      <c r="O209" s="328"/>
    </row>
    <row r="210" spans="1:15" s="301" customFormat="1">
      <c r="A210" s="550" t="s">
        <v>1313</v>
      </c>
      <c r="B210" s="315" t="s">
        <v>1236</v>
      </c>
      <c r="C210" s="316">
        <v>2</v>
      </c>
      <c r="D210" s="316" t="s">
        <v>1314</v>
      </c>
      <c r="E210" s="317" t="s">
        <v>803</v>
      </c>
      <c r="F210" s="318"/>
      <c r="G210" s="318"/>
      <c r="H210" s="319" t="s">
        <v>806</v>
      </c>
      <c r="I210" s="315" t="s">
        <v>807</v>
      </c>
      <c r="J210" s="328"/>
      <c r="K210" s="329"/>
      <c r="L210" s="328"/>
      <c r="M210" s="329"/>
      <c r="N210" s="336">
        <v>1</v>
      </c>
      <c r="O210" s="328"/>
    </row>
    <row r="211" spans="1:15" s="301" customFormat="1">
      <c r="A211" s="550" t="s">
        <v>1315</v>
      </c>
      <c r="B211" s="315" t="s">
        <v>1316</v>
      </c>
      <c r="C211" s="316">
        <v>2</v>
      </c>
      <c r="D211" s="316" t="s">
        <v>1317</v>
      </c>
      <c r="E211" s="317" t="s">
        <v>803</v>
      </c>
      <c r="F211" s="318"/>
      <c r="G211" s="318"/>
      <c r="H211" s="319" t="s">
        <v>806</v>
      </c>
      <c r="I211" s="315" t="s">
        <v>807</v>
      </c>
      <c r="J211" s="328"/>
      <c r="K211" s="329"/>
      <c r="L211" s="328"/>
      <c r="M211" s="329"/>
      <c r="N211" s="336">
        <v>1</v>
      </c>
      <c r="O211" s="328"/>
    </row>
    <row r="212" spans="1:15" s="301" customFormat="1">
      <c r="A212" s="550" t="s">
        <v>1318</v>
      </c>
      <c r="B212" s="315" t="s">
        <v>1319</v>
      </c>
      <c r="C212" s="316">
        <v>2</v>
      </c>
      <c r="D212" s="316" t="s">
        <v>1320</v>
      </c>
      <c r="E212" s="317" t="s">
        <v>803</v>
      </c>
      <c r="F212" s="318"/>
      <c r="G212" s="318"/>
      <c r="H212" s="319" t="s">
        <v>806</v>
      </c>
      <c r="I212" s="315" t="s">
        <v>807</v>
      </c>
      <c r="J212" s="328"/>
      <c r="K212" s="329"/>
      <c r="L212" s="328"/>
      <c r="M212" s="329"/>
      <c r="N212" s="336">
        <v>1</v>
      </c>
      <c r="O212" s="328"/>
    </row>
    <row r="213" spans="1:15" s="301" customFormat="1">
      <c r="A213" s="550" t="s">
        <v>1321</v>
      </c>
      <c r="B213" s="315" t="s">
        <v>1322</v>
      </c>
      <c r="C213" s="316">
        <v>2</v>
      </c>
      <c r="D213" s="316" t="s">
        <v>1323</v>
      </c>
      <c r="E213" s="317" t="s">
        <v>803</v>
      </c>
      <c r="F213" s="318"/>
      <c r="G213" s="318"/>
      <c r="H213" s="319" t="s">
        <v>806</v>
      </c>
      <c r="I213" s="315" t="s">
        <v>807</v>
      </c>
      <c r="J213" s="328"/>
      <c r="K213" s="329"/>
      <c r="L213" s="328"/>
      <c r="M213" s="329"/>
      <c r="N213" s="336">
        <v>1</v>
      </c>
      <c r="O213" s="328"/>
    </row>
    <row r="214" spans="1:15" s="301" customFormat="1">
      <c r="A214" s="550" t="s">
        <v>1324</v>
      </c>
      <c r="B214" s="315" t="s">
        <v>1325</v>
      </c>
      <c r="C214" s="316">
        <v>2</v>
      </c>
      <c r="D214" s="316" t="s">
        <v>1326</v>
      </c>
      <c r="E214" s="317" t="s">
        <v>803</v>
      </c>
      <c r="F214" s="318"/>
      <c r="G214" s="318"/>
      <c r="H214" s="319" t="s">
        <v>806</v>
      </c>
      <c r="I214" s="315" t="s">
        <v>807</v>
      </c>
      <c r="J214" s="328"/>
      <c r="K214" s="329"/>
      <c r="L214" s="328"/>
      <c r="M214" s="329"/>
      <c r="N214" s="336">
        <v>1</v>
      </c>
      <c r="O214" s="328"/>
    </row>
    <row r="215" spans="1:15" s="301" customFormat="1">
      <c r="A215" s="550" t="s">
        <v>1327</v>
      </c>
      <c r="B215" s="315" t="s">
        <v>765</v>
      </c>
      <c r="C215" s="316">
        <v>2</v>
      </c>
      <c r="D215" s="316" t="s">
        <v>1328</v>
      </c>
      <c r="E215" s="317" t="s">
        <v>803</v>
      </c>
      <c r="F215" s="318"/>
      <c r="G215" s="318"/>
      <c r="H215" s="319" t="s">
        <v>806</v>
      </c>
      <c r="I215" s="315" t="s">
        <v>807</v>
      </c>
      <c r="J215" s="328"/>
      <c r="K215" s="329"/>
      <c r="L215" s="328"/>
      <c r="M215" s="329"/>
      <c r="N215" s="336">
        <v>1</v>
      </c>
      <c r="O215" s="328"/>
    </row>
    <row r="216" spans="1:15">
      <c r="A216" s="550" t="s">
        <v>1329</v>
      </c>
      <c r="B216" s="315" t="s">
        <v>1330</v>
      </c>
      <c r="C216" s="316">
        <v>1</v>
      </c>
      <c r="D216" s="316" t="s">
        <v>1330</v>
      </c>
      <c r="E216" s="317" t="s">
        <v>803</v>
      </c>
      <c r="F216" s="318"/>
      <c r="G216" s="318"/>
      <c r="H216" s="319"/>
      <c r="I216" s="315" t="s">
        <v>807</v>
      </c>
      <c r="J216" s="328"/>
      <c r="K216" s="329"/>
      <c r="L216" s="328"/>
      <c r="M216" s="329"/>
      <c r="N216" s="336">
        <v>1</v>
      </c>
      <c r="O216" s="328"/>
    </row>
    <row r="217" spans="1:15" s="301" customFormat="1">
      <c r="A217" s="550" t="s">
        <v>1331</v>
      </c>
      <c r="B217" s="315" t="s">
        <v>1332</v>
      </c>
      <c r="C217" s="316">
        <v>2</v>
      </c>
      <c r="D217" s="316" t="s">
        <v>1333</v>
      </c>
      <c r="E217" s="317" t="s">
        <v>803</v>
      </c>
      <c r="F217" s="318"/>
      <c r="G217" s="318"/>
      <c r="H217" s="319" t="s">
        <v>806</v>
      </c>
      <c r="I217" s="315" t="s">
        <v>807</v>
      </c>
      <c r="J217" s="328"/>
      <c r="K217" s="329"/>
      <c r="L217" s="328"/>
      <c r="M217" s="329"/>
      <c r="N217" s="336">
        <v>1</v>
      </c>
      <c r="O217" s="328"/>
    </row>
    <row r="218" spans="1:15" s="301" customFormat="1">
      <c r="A218" s="550" t="s">
        <v>1334</v>
      </c>
      <c r="B218" s="315" t="s">
        <v>1335</v>
      </c>
      <c r="C218" s="316">
        <v>2</v>
      </c>
      <c r="D218" s="316" t="s">
        <v>1336</v>
      </c>
      <c r="E218" s="317" t="s">
        <v>803</v>
      </c>
      <c r="F218" s="318"/>
      <c r="G218" s="318"/>
      <c r="H218" s="319" t="s">
        <v>806</v>
      </c>
      <c r="I218" s="315" t="s">
        <v>807</v>
      </c>
      <c r="J218" s="328"/>
      <c r="K218" s="329"/>
      <c r="L218" s="328"/>
      <c r="M218" s="329"/>
      <c r="N218" s="336">
        <v>1</v>
      </c>
      <c r="O218" s="328"/>
    </row>
    <row r="219" spans="1:15" s="301" customFormat="1">
      <c r="A219" s="550" t="s">
        <v>1337</v>
      </c>
      <c r="B219" s="315" t="s">
        <v>1338</v>
      </c>
      <c r="C219" s="316">
        <v>2</v>
      </c>
      <c r="D219" s="316" t="s">
        <v>1339</v>
      </c>
      <c r="E219" s="317" t="s">
        <v>803</v>
      </c>
      <c r="F219" s="318"/>
      <c r="G219" s="318"/>
      <c r="H219" s="319" t="s">
        <v>806</v>
      </c>
      <c r="I219" s="315" t="s">
        <v>807</v>
      </c>
      <c r="J219" s="328"/>
      <c r="K219" s="329"/>
      <c r="L219" s="328"/>
      <c r="M219" s="329"/>
      <c r="N219" s="336">
        <v>1</v>
      </c>
      <c r="O219" s="328"/>
    </row>
    <row r="220" spans="1:15" s="301" customFormat="1">
      <c r="A220" s="550" t="s">
        <v>1340</v>
      </c>
      <c r="B220" s="315" t="s">
        <v>1341</v>
      </c>
      <c r="C220" s="316">
        <v>1</v>
      </c>
      <c r="D220" s="316" t="s">
        <v>1341</v>
      </c>
      <c r="E220" s="317" t="s">
        <v>803</v>
      </c>
      <c r="F220" s="318"/>
      <c r="G220" s="318"/>
      <c r="H220" s="319" t="s">
        <v>806</v>
      </c>
      <c r="I220" s="315" t="s">
        <v>807</v>
      </c>
      <c r="J220" s="328"/>
      <c r="K220" s="329"/>
      <c r="L220" s="328"/>
      <c r="M220" s="329"/>
      <c r="N220" s="336">
        <v>1</v>
      </c>
      <c r="O220" s="328"/>
    </row>
    <row r="221" spans="1:15" s="301" customFormat="1">
      <c r="A221" s="550" t="s">
        <v>1342</v>
      </c>
      <c r="B221" s="315" t="s">
        <v>1343</v>
      </c>
      <c r="C221" s="316">
        <v>1</v>
      </c>
      <c r="D221" s="316" t="s">
        <v>1343</v>
      </c>
      <c r="E221" s="317" t="s">
        <v>803</v>
      </c>
      <c r="F221" s="318"/>
      <c r="G221" s="318"/>
      <c r="H221" s="319" t="s">
        <v>806</v>
      </c>
      <c r="I221" s="315" t="s">
        <v>807</v>
      </c>
      <c r="J221" s="328"/>
      <c r="K221" s="329"/>
      <c r="L221" s="328"/>
      <c r="M221" s="329"/>
      <c r="N221" s="336">
        <v>1</v>
      </c>
      <c r="O221" s="328"/>
    </row>
    <row r="222" spans="1:15" s="301" customFormat="1">
      <c r="A222" s="550" t="s">
        <v>1344</v>
      </c>
      <c r="B222" s="315" t="s">
        <v>1345</v>
      </c>
      <c r="C222" s="316">
        <v>1</v>
      </c>
      <c r="D222" s="316" t="s">
        <v>1345</v>
      </c>
      <c r="E222" s="317" t="s">
        <v>803</v>
      </c>
      <c r="F222" s="318"/>
      <c r="G222" s="318"/>
      <c r="H222" s="319" t="s">
        <v>806</v>
      </c>
      <c r="I222" s="315" t="s">
        <v>807</v>
      </c>
      <c r="J222" s="328"/>
      <c r="K222" s="329"/>
      <c r="L222" s="328"/>
      <c r="M222" s="329"/>
      <c r="N222" s="336">
        <v>1</v>
      </c>
      <c r="O222" s="328"/>
    </row>
    <row r="223" spans="1:15" s="301" customFormat="1">
      <c r="A223" s="550" t="s">
        <v>1346</v>
      </c>
      <c r="B223" s="315" t="s">
        <v>1347</v>
      </c>
      <c r="C223" s="316">
        <v>1</v>
      </c>
      <c r="D223" s="316" t="s">
        <v>1347</v>
      </c>
      <c r="E223" s="317" t="s">
        <v>803</v>
      </c>
      <c r="F223" s="318"/>
      <c r="G223" s="318"/>
      <c r="H223" s="319" t="s">
        <v>806</v>
      </c>
      <c r="I223" s="315" t="s">
        <v>807</v>
      </c>
      <c r="J223" s="328"/>
      <c r="K223" s="329"/>
      <c r="L223" s="328"/>
      <c r="M223" s="329"/>
      <c r="N223" s="336">
        <v>1</v>
      </c>
      <c r="O223" s="328"/>
    </row>
    <row r="224" spans="1:15">
      <c r="A224" s="551" t="s">
        <v>1348</v>
      </c>
      <c r="B224" s="337" t="s">
        <v>1349</v>
      </c>
      <c r="C224" s="338">
        <v>1</v>
      </c>
      <c r="D224" s="338" t="s">
        <v>1349</v>
      </c>
      <c r="E224" s="339" t="s">
        <v>803</v>
      </c>
      <c r="F224" s="340"/>
      <c r="G224" s="340"/>
      <c r="H224" s="341" t="s">
        <v>806</v>
      </c>
      <c r="I224" s="337" t="s">
        <v>807</v>
      </c>
      <c r="J224" s="342"/>
      <c r="K224" s="343"/>
      <c r="L224" s="342"/>
      <c r="M224" s="343"/>
      <c r="N224" s="344">
        <v>1</v>
      </c>
      <c r="O224" s="342"/>
    </row>
  </sheetData>
  <phoneticPr fontId="76" type="noConversion"/>
  <dataValidations count="3">
    <dataValidation type="list" allowBlank="1" showInputMessage="1" showErrorMessage="1" sqref="E3:E75 E77:E126 E128:E158 E160:E182 E184:E224">
      <formula1>"借,贷"</formula1>
    </dataValidation>
    <dataValidation type="list" allowBlank="1" showInputMessage="1" showErrorMessage="1" sqref="I34:I224">
      <formula1>"金额式,数量金额式"</formula1>
    </dataValidation>
    <dataValidation type="list" allowBlank="1" showInputMessage="1" showErrorMessage="1" sqref="I3:I33">
      <formula1>"金额式,数量金额式,外币金额式"</formula1>
    </dataValidation>
  </dataValidations>
  <pageMargins left="0.15902777777777799" right="0.23888888888888901" top="0.75" bottom="0.75" header="0.30902777777777801" footer="0.30902777777777801"/>
  <pageSetup paperSize="9" scale="25" orientation="portrait" blackAndWhite="1" horizontalDpi="300" verticalDpi="300"/>
  <headerFooter alignWithMargins="0"/>
  <drawing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35"/>
  <dimension ref="A1:B22"/>
  <sheetViews>
    <sheetView workbookViewId="0">
      <selection activeCell="F23" sqref="F23"/>
    </sheetView>
  </sheetViews>
  <sheetFormatPr defaultColWidth="9" defaultRowHeight="14.25"/>
  <cols>
    <col min="2" max="2" width="58.25" customWidth="1"/>
  </cols>
  <sheetData>
    <row r="1" spans="1:2">
      <c r="A1" s="110" t="s">
        <v>291</v>
      </c>
      <c r="B1" s="298" t="s">
        <v>1350</v>
      </c>
    </row>
    <row r="2" spans="1:2">
      <c r="A2" s="110">
        <v>101</v>
      </c>
      <c r="B2" s="299" t="s">
        <v>1351</v>
      </c>
    </row>
    <row r="3" spans="1:2">
      <c r="A3" s="110">
        <v>102</v>
      </c>
      <c r="B3" s="299" t="s">
        <v>632</v>
      </c>
    </row>
    <row r="4" spans="1:2">
      <c r="A4" s="110">
        <v>103</v>
      </c>
      <c r="B4" s="299" t="s">
        <v>1352</v>
      </c>
    </row>
    <row r="5" spans="1:2">
      <c r="A5" s="110">
        <v>111</v>
      </c>
      <c r="B5" s="300" t="s">
        <v>1353</v>
      </c>
    </row>
    <row r="6" spans="1:2">
      <c r="A6" s="110">
        <v>112</v>
      </c>
      <c r="B6" s="300" t="s">
        <v>644</v>
      </c>
    </row>
    <row r="7" spans="1:2">
      <c r="A7" s="110">
        <v>113</v>
      </c>
      <c r="B7" s="300" t="s">
        <v>646</v>
      </c>
    </row>
    <row r="8" spans="1:2">
      <c r="A8" s="110">
        <v>114</v>
      </c>
      <c r="B8" s="300" t="s">
        <v>1354</v>
      </c>
    </row>
    <row r="9" spans="1:2">
      <c r="A9" s="110">
        <v>201</v>
      </c>
      <c r="B9" s="299" t="s">
        <v>1355</v>
      </c>
    </row>
    <row r="10" spans="1:2">
      <c r="A10" s="110">
        <v>202</v>
      </c>
      <c r="B10" s="299" t="s">
        <v>1356</v>
      </c>
    </row>
    <row r="11" spans="1:2">
      <c r="A11" s="110">
        <v>203</v>
      </c>
      <c r="B11" s="299" t="s">
        <v>1357</v>
      </c>
    </row>
    <row r="12" spans="1:2">
      <c r="A12" s="110">
        <v>204</v>
      </c>
      <c r="B12" s="299" t="s">
        <v>1358</v>
      </c>
    </row>
    <row r="13" spans="1:2">
      <c r="A13" s="110">
        <v>211</v>
      </c>
      <c r="B13" s="300" t="s">
        <v>1359</v>
      </c>
    </row>
    <row r="14" spans="1:2">
      <c r="A14" s="110">
        <v>212</v>
      </c>
      <c r="B14" s="300" t="s">
        <v>1360</v>
      </c>
    </row>
    <row r="15" spans="1:2">
      <c r="A15" s="110">
        <v>213</v>
      </c>
      <c r="B15" s="300" t="s">
        <v>1361</v>
      </c>
    </row>
    <row r="16" spans="1:2">
      <c r="A16" s="110">
        <v>301</v>
      </c>
      <c r="B16" s="299" t="s">
        <v>1362</v>
      </c>
    </row>
    <row r="17" spans="1:2">
      <c r="A17" s="110">
        <v>302</v>
      </c>
      <c r="B17" s="299" t="s">
        <v>1363</v>
      </c>
    </row>
    <row r="18" spans="1:2">
      <c r="A18" s="110">
        <v>303</v>
      </c>
      <c r="B18" s="299" t="s">
        <v>1364</v>
      </c>
    </row>
    <row r="19" spans="1:2">
      <c r="A19" s="110">
        <v>311</v>
      </c>
      <c r="B19" s="300" t="s">
        <v>1365</v>
      </c>
    </row>
    <row r="20" spans="1:2">
      <c r="A20" s="110">
        <v>312</v>
      </c>
      <c r="B20" s="300" t="s">
        <v>1366</v>
      </c>
    </row>
    <row r="21" spans="1:2">
      <c r="A21" s="110">
        <v>313</v>
      </c>
      <c r="B21" s="300" t="s">
        <v>1367</v>
      </c>
    </row>
    <row r="22" spans="1:2">
      <c r="A22" s="110">
        <v>401</v>
      </c>
      <c r="B22" s="300" t="s">
        <v>1368</v>
      </c>
    </row>
  </sheetData>
  <phoneticPr fontId="76" type="noConversion"/>
  <pageMargins left="0.75" right="0.75" top="1" bottom="1" header="0.5" footer="0.5"/>
  <pageSetup paperSize="9" orientation="portrait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16"/>
  <dimension ref="A1:M88"/>
  <sheetViews>
    <sheetView showGridLines="0" showZeros="0" workbookViewId="0">
      <pane ySplit="4" topLeftCell="A5" activePane="bottomLeft" state="frozen"/>
      <selection pane="bottomLeft" activeCell="G10" sqref="G10"/>
    </sheetView>
  </sheetViews>
  <sheetFormatPr defaultRowHeight="14.25"/>
  <cols>
    <col min="1" max="1" width="39.875" style="275" customWidth="1"/>
    <col min="2" max="2" width="4.375" style="276" customWidth="1"/>
    <col min="3" max="3" width="17.5" style="276" customWidth="1"/>
    <col min="4" max="4" width="16.875" style="276" customWidth="1"/>
    <col min="5" max="5" width="11.625" style="277" customWidth="1"/>
    <col min="6" max="13" width="9" style="277"/>
    <col min="14" max="16384" width="9" style="275"/>
  </cols>
  <sheetData>
    <row r="1" spans="1:13" ht="48" customHeight="1">
      <c r="A1" s="597" t="s">
        <v>216</v>
      </c>
      <c r="B1" s="598"/>
      <c r="C1" s="598"/>
      <c r="D1" s="598"/>
    </row>
    <row r="2" spans="1:13" s="236" customFormat="1" ht="21" customHeight="1">
      <c r="A2" s="278"/>
      <c r="B2" s="599">
        <v>44197</v>
      </c>
      <c r="C2" s="600"/>
      <c r="D2" s="239" t="s">
        <v>1369</v>
      </c>
      <c r="E2" s="237"/>
      <c r="F2" s="237"/>
      <c r="G2" s="237"/>
      <c r="H2" s="237"/>
      <c r="I2" s="237"/>
      <c r="J2" s="237"/>
      <c r="K2" s="237"/>
      <c r="L2" s="237"/>
      <c r="M2" s="237"/>
    </row>
    <row r="3" spans="1:13" s="236" customFormat="1" ht="20.100000000000001" customHeight="1">
      <c r="A3" s="601" t="s">
        <v>1536</v>
      </c>
      <c r="B3" s="601"/>
      <c r="C3" s="601"/>
      <c r="D3" s="279" t="s">
        <v>4</v>
      </c>
      <c r="E3" s="280"/>
      <c r="F3" s="281"/>
      <c r="G3" s="237"/>
      <c r="H3" s="237"/>
      <c r="I3" s="237"/>
      <c r="J3" s="237"/>
      <c r="K3" s="237"/>
      <c r="L3" s="237"/>
      <c r="M3" s="237"/>
    </row>
    <row r="4" spans="1:13" s="233" customFormat="1" ht="21.95" customHeight="1">
      <c r="A4" s="282" t="s">
        <v>218</v>
      </c>
      <c r="B4" s="283" t="s">
        <v>32</v>
      </c>
      <c r="C4" s="283" t="s">
        <v>1535</v>
      </c>
      <c r="D4" s="284" t="s">
        <v>220</v>
      </c>
      <c r="E4" s="272"/>
      <c r="F4" s="272"/>
      <c r="G4" s="272"/>
      <c r="H4" s="272"/>
      <c r="I4" s="272"/>
      <c r="J4" s="272"/>
      <c r="K4" s="272"/>
      <c r="L4" s="272"/>
      <c r="M4" s="272"/>
    </row>
    <row r="5" spans="1:13" s="236" customFormat="1" ht="21.95" customHeight="1">
      <c r="A5" s="285" t="s">
        <v>1370</v>
      </c>
      <c r="B5" s="246">
        <v>1</v>
      </c>
      <c r="C5" s="252">
        <v>0</v>
      </c>
      <c r="D5" s="286">
        <v>0</v>
      </c>
      <c r="E5" s="237"/>
      <c r="F5" s="237"/>
      <c r="G5" s="237"/>
      <c r="H5" s="237"/>
      <c r="I5" s="237"/>
      <c r="J5" s="237"/>
      <c r="K5" s="237"/>
      <c r="L5" s="237"/>
      <c r="M5" s="237"/>
    </row>
    <row r="6" spans="1:13" s="236" customFormat="1" ht="21.95" customHeight="1">
      <c r="A6" s="287" t="s">
        <v>224</v>
      </c>
      <c r="B6" s="246">
        <v>2</v>
      </c>
      <c r="C6" s="248">
        <v>0</v>
      </c>
      <c r="D6" s="288">
        <v>0</v>
      </c>
      <c r="E6" s="237"/>
      <c r="F6" s="237"/>
      <c r="G6" s="237"/>
      <c r="H6" s="237"/>
      <c r="I6" s="237"/>
      <c r="J6" s="237"/>
      <c r="K6" s="237"/>
      <c r="L6" s="237"/>
      <c r="M6" s="237"/>
    </row>
    <row r="7" spans="1:13" s="236" customFormat="1" ht="21.95" customHeight="1">
      <c r="A7" s="287" t="s">
        <v>1371</v>
      </c>
      <c r="B7" s="246">
        <v>3</v>
      </c>
      <c r="C7" s="252">
        <v>0</v>
      </c>
      <c r="D7" s="286">
        <v>0</v>
      </c>
      <c r="E7" s="237"/>
      <c r="F7" s="237"/>
      <c r="G7" s="237"/>
      <c r="H7" s="237"/>
      <c r="I7" s="237"/>
      <c r="J7" s="237"/>
      <c r="K7" s="237"/>
      <c r="L7" s="237"/>
      <c r="M7" s="237"/>
    </row>
    <row r="8" spans="1:13" s="236" customFormat="1" ht="21.95" customHeight="1">
      <c r="A8" s="287" t="s">
        <v>230</v>
      </c>
      <c r="B8" s="246">
        <v>4</v>
      </c>
      <c r="C8" s="247">
        <v>0</v>
      </c>
      <c r="D8" s="289">
        <v>0</v>
      </c>
      <c r="E8" s="237"/>
      <c r="F8" s="237"/>
      <c r="G8" s="237"/>
      <c r="H8" s="237"/>
      <c r="I8" s="237"/>
      <c r="J8" s="237"/>
      <c r="K8" s="237"/>
      <c r="L8" s="237"/>
      <c r="M8" s="237"/>
    </row>
    <row r="9" spans="1:13" s="236" customFormat="1" ht="21.95" customHeight="1">
      <c r="A9" s="287" t="s">
        <v>233</v>
      </c>
      <c r="B9" s="246">
        <v>5</v>
      </c>
      <c r="C9" s="248">
        <v>0</v>
      </c>
      <c r="D9" s="286">
        <v>0</v>
      </c>
      <c r="E9" s="237"/>
      <c r="F9" s="237"/>
      <c r="G9" s="237"/>
      <c r="H9" s="237"/>
      <c r="I9" s="237"/>
      <c r="J9" s="237"/>
      <c r="K9" s="237"/>
      <c r="L9" s="237"/>
      <c r="M9" s="237"/>
    </row>
    <row r="10" spans="1:13" s="236" customFormat="1" ht="21.95" customHeight="1">
      <c r="A10" s="287" t="s">
        <v>236</v>
      </c>
      <c r="B10" s="246">
        <v>6</v>
      </c>
      <c r="C10" s="248">
        <v>0</v>
      </c>
      <c r="D10" s="286">
        <v>0</v>
      </c>
      <c r="E10" s="237"/>
      <c r="F10" s="237"/>
      <c r="G10" s="237"/>
      <c r="H10" s="237"/>
      <c r="I10" s="237"/>
      <c r="J10" s="237"/>
      <c r="K10" s="237"/>
      <c r="L10" s="237"/>
      <c r="M10" s="237"/>
    </row>
    <row r="11" spans="1:13" s="236" customFormat="1" ht="21.95" customHeight="1">
      <c r="A11" s="287" t="s">
        <v>239</v>
      </c>
      <c r="B11" s="246">
        <v>7</v>
      </c>
      <c r="C11" s="248">
        <v>0</v>
      </c>
      <c r="D11" s="286">
        <v>0</v>
      </c>
      <c r="E11" s="237"/>
      <c r="F11" s="237"/>
      <c r="G11" s="237"/>
      <c r="H11" s="237"/>
      <c r="I11" s="237"/>
      <c r="J11" s="237"/>
      <c r="K11" s="237"/>
      <c r="L11" s="237"/>
      <c r="M11" s="237"/>
    </row>
    <row r="12" spans="1:13" s="236" customFormat="1" ht="21.95" customHeight="1">
      <c r="A12" s="287" t="s">
        <v>242</v>
      </c>
      <c r="B12" s="246">
        <v>8</v>
      </c>
      <c r="C12" s="248">
        <v>0</v>
      </c>
      <c r="D12" s="286">
        <v>0</v>
      </c>
      <c r="E12" s="237"/>
      <c r="F12" s="237"/>
      <c r="G12" s="237"/>
      <c r="H12" s="237"/>
      <c r="I12" s="237"/>
      <c r="J12" s="237"/>
      <c r="K12" s="237"/>
      <c r="L12" s="237"/>
      <c r="M12" s="237"/>
    </row>
    <row r="13" spans="1:13" s="236" customFormat="1" ht="21.95" customHeight="1">
      <c r="A13" s="287" t="s">
        <v>245</v>
      </c>
      <c r="B13" s="246">
        <v>9</v>
      </c>
      <c r="C13" s="247">
        <v>0</v>
      </c>
      <c r="D13" s="289">
        <v>0</v>
      </c>
      <c r="E13" s="237"/>
      <c r="F13" s="237"/>
      <c r="G13" s="237"/>
      <c r="H13" s="237"/>
      <c r="I13" s="237"/>
      <c r="J13" s="237"/>
      <c r="K13" s="237"/>
      <c r="L13" s="237"/>
      <c r="M13" s="237"/>
    </row>
    <row r="14" spans="1:13" s="236" customFormat="1" ht="21.95" customHeight="1">
      <c r="A14" s="287" t="s">
        <v>248</v>
      </c>
      <c r="B14" s="246">
        <v>10</v>
      </c>
      <c r="C14" s="248"/>
      <c r="D14" s="286"/>
      <c r="E14" s="237"/>
      <c r="F14" s="237"/>
      <c r="G14" s="237"/>
      <c r="H14" s="237"/>
      <c r="I14" s="237"/>
      <c r="J14" s="237"/>
      <c r="K14" s="237"/>
      <c r="L14" s="237"/>
      <c r="M14" s="237"/>
    </row>
    <row r="15" spans="1:13" s="236" customFormat="1" ht="21.95" customHeight="1">
      <c r="A15" s="285" t="s">
        <v>249</v>
      </c>
      <c r="B15" s="246">
        <v>11</v>
      </c>
      <c r="C15" s="248">
        <v>0</v>
      </c>
      <c r="D15" s="286">
        <v>0</v>
      </c>
      <c r="E15" s="237"/>
      <c r="F15" s="237"/>
      <c r="G15" s="237"/>
      <c r="H15" s="237"/>
      <c r="I15" s="237"/>
      <c r="J15" s="237"/>
      <c r="K15" s="237"/>
      <c r="L15" s="237"/>
      <c r="M15" s="237"/>
    </row>
    <row r="16" spans="1:13" s="236" customFormat="1" ht="21.95" customHeight="1">
      <c r="A16" s="287" t="s">
        <v>252</v>
      </c>
      <c r="B16" s="246">
        <v>12</v>
      </c>
      <c r="C16" s="248">
        <v>0</v>
      </c>
      <c r="D16" s="286">
        <v>0</v>
      </c>
      <c r="E16" s="237"/>
      <c r="F16" s="237"/>
      <c r="G16" s="237"/>
      <c r="H16" s="237"/>
      <c r="I16" s="237"/>
      <c r="J16" s="237"/>
      <c r="K16" s="237"/>
      <c r="L16" s="237"/>
      <c r="M16" s="237"/>
    </row>
    <row r="17" spans="1:13" s="236" customFormat="1" ht="21.95" customHeight="1">
      <c r="A17" s="287" t="s">
        <v>255</v>
      </c>
      <c r="B17" s="246">
        <v>13</v>
      </c>
      <c r="C17" s="248">
        <v>0</v>
      </c>
      <c r="D17" s="286">
        <v>0</v>
      </c>
      <c r="E17" s="237"/>
      <c r="F17" s="237"/>
      <c r="G17" s="237"/>
      <c r="H17" s="237"/>
      <c r="I17" s="237"/>
      <c r="J17" s="237"/>
      <c r="K17" s="237"/>
      <c r="L17" s="237"/>
      <c r="M17" s="237"/>
    </row>
    <row r="18" spans="1:13" s="236" customFormat="1" ht="21.95" customHeight="1">
      <c r="A18" s="287" t="s">
        <v>258</v>
      </c>
      <c r="B18" s="246">
        <v>14</v>
      </c>
      <c r="C18" s="247"/>
      <c r="D18" s="289"/>
      <c r="E18" s="290"/>
      <c r="F18" s="237"/>
      <c r="G18" s="237"/>
      <c r="H18" s="237"/>
      <c r="I18" s="237"/>
      <c r="J18" s="237"/>
      <c r="K18" s="237"/>
      <c r="L18" s="237"/>
      <c r="M18" s="237"/>
    </row>
    <row r="19" spans="1:13" s="236" customFormat="1" ht="21.95" customHeight="1">
      <c r="A19" s="285" t="s">
        <v>259</v>
      </c>
      <c r="B19" s="246">
        <v>15</v>
      </c>
      <c r="C19" s="248">
        <v>0</v>
      </c>
      <c r="D19" s="286">
        <v>0</v>
      </c>
      <c r="E19" s="237"/>
      <c r="F19" s="237"/>
      <c r="G19" s="237"/>
      <c r="H19" s="237"/>
      <c r="I19" s="237"/>
      <c r="J19" s="237"/>
      <c r="K19" s="237"/>
      <c r="L19" s="237"/>
      <c r="M19" s="237"/>
    </row>
    <row r="20" spans="1:13" s="236" customFormat="1" ht="21.95" customHeight="1">
      <c r="A20" s="287" t="s">
        <v>262</v>
      </c>
      <c r="B20" s="246">
        <v>16</v>
      </c>
      <c r="C20" s="248">
        <v>0</v>
      </c>
      <c r="D20" s="286">
        <v>0</v>
      </c>
      <c r="E20" s="237"/>
      <c r="F20" s="237"/>
      <c r="G20" s="237"/>
      <c r="H20" s="237"/>
      <c r="I20" s="237"/>
      <c r="J20" s="237"/>
      <c r="K20" s="237"/>
      <c r="L20" s="237"/>
      <c r="M20" s="237"/>
    </row>
    <row r="21" spans="1:13" s="236" customFormat="1" ht="21.95" customHeight="1">
      <c r="A21" s="291" t="s">
        <v>265</v>
      </c>
      <c r="B21" s="246">
        <v>17</v>
      </c>
      <c r="C21" s="248">
        <v>0</v>
      </c>
      <c r="D21" s="286">
        <v>0</v>
      </c>
      <c r="E21" s="237"/>
      <c r="F21" s="237"/>
      <c r="G21" s="237"/>
      <c r="H21" s="237"/>
      <c r="I21" s="237"/>
      <c r="J21" s="237"/>
      <c r="K21" s="237"/>
      <c r="L21" s="237"/>
      <c r="M21" s="237"/>
    </row>
    <row r="22" spans="1:13" s="236" customFormat="1" ht="21.95" customHeight="1">
      <c r="A22" s="291" t="s">
        <v>268</v>
      </c>
      <c r="B22" s="246">
        <v>18</v>
      </c>
      <c r="C22" s="248"/>
      <c r="D22" s="286"/>
      <c r="E22" s="237"/>
      <c r="F22" s="237"/>
      <c r="G22" s="237"/>
      <c r="H22" s="237"/>
      <c r="I22" s="237"/>
      <c r="J22" s="237"/>
      <c r="K22" s="237"/>
      <c r="L22" s="237"/>
      <c r="M22" s="237"/>
    </row>
    <row r="23" spans="1:13" s="233" customFormat="1" ht="21.95" customHeight="1">
      <c r="A23" s="287" t="s">
        <v>269</v>
      </c>
      <c r="B23" s="246">
        <v>19</v>
      </c>
      <c r="C23" s="248"/>
      <c r="D23" s="286"/>
      <c r="E23" s="272"/>
      <c r="F23" s="272"/>
      <c r="G23" s="272"/>
      <c r="H23" s="272"/>
      <c r="I23" s="272"/>
      <c r="J23" s="272"/>
      <c r="K23" s="272"/>
      <c r="L23" s="272"/>
      <c r="M23" s="272"/>
    </row>
    <row r="24" spans="1:13" s="236" customFormat="1" ht="21.95" customHeight="1">
      <c r="A24" s="292" t="s">
        <v>270</v>
      </c>
      <c r="B24" s="293">
        <v>20</v>
      </c>
      <c r="C24" s="294"/>
      <c r="D24" s="295"/>
      <c r="E24" s="237"/>
      <c r="F24" s="237"/>
      <c r="G24" s="237"/>
      <c r="H24" s="237"/>
      <c r="I24" s="237"/>
      <c r="J24" s="237"/>
      <c r="K24" s="237"/>
      <c r="L24" s="237"/>
      <c r="M24" s="237"/>
    </row>
    <row r="25" spans="1:13" s="236" customFormat="1" ht="21.95" customHeight="1">
      <c r="A25" s="237" t="s">
        <v>1372</v>
      </c>
      <c r="B25" s="296" t="s">
        <v>1373</v>
      </c>
      <c r="C25" s="272"/>
      <c r="D25" s="272"/>
      <c r="E25" s="237"/>
      <c r="F25" s="237"/>
      <c r="G25" s="237"/>
      <c r="H25" s="237"/>
      <c r="I25" s="237"/>
      <c r="J25" s="237"/>
      <c r="K25" s="237"/>
      <c r="L25" s="237"/>
      <c r="M25" s="237"/>
    </row>
    <row r="26" spans="1:13">
      <c r="A26" s="277"/>
      <c r="B26" s="297"/>
      <c r="C26" s="297"/>
      <c r="D26" s="297"/>
    </row>
    <row r="27" spans="1:13">
      <c r="A27" s="277"/>
      <c r="B27" s="297"/>
      <c r="C27" s="297"/>
      <c r="D27" s="297"/>
    </row>
    <row r="28" spans="1:13">
      <c r="A28" s="277"/>
      <c r="B28" s="297"/>
      <c r="C28" s="297"/>
      <c r="D28" s="297"/>
    </row>
    <row r="29" spans="1:13">
      <c r="A29" s="277"/>
      <c r="B29" s="297"/>
      <c r="C29" s="297"/>
      <c r="D29" s="297"/>
    </row>
    <row r="30" spans="1:13">
      <c r="A30" s="277"/>
      <c r="B30" s="297"/>
      <c r="C30" s="297"/>
      <c r="D30" s="297"/>
    </row>
    <row r="31" spans="1:13">
      <c r="A31" s="277"/>
      <c r="B31" s="297"/>
      <c r="C31" s="297"/>
      <c r="D31" s="297"/>
    </row>
    <row r="32" spans="1:13">
      <c r="A32" s="277"/>
      <c r="B32" s="297"/>
      <c r="C32" s="297"/>
      <c r="D32" s="297"/>
    </row>
    <row r="33" spans="1:13">
      <c r="A33" s="277"/>
      <c r="B33" s="297"/>
      <c r="C33" s="297"/>
      <c r="D33" s="297"/>
      <c r="E33"/>
      <c r="F33"/>
      <c r="G33"/>
      <c r="H33"/>
      <c r="I33"/>
      <c r="J33"/>
      <c r="K33"/>
      <c r="L33"/>
      <c r="M33"/>
    </row>
    <row r="34" spans="1:13">
      <c r="A34" s="277"/>
      <c r="B34" s="297"/>
      <c r="C34" s="297"/>
      <c r="D34" s="297"/>
      <c r="E34"/>
      <c r="F34"/>
      <c r="G34"/>
      <c r="H34"/>
      <c r="I34"/>
      <c r="J34"/>
      <c r="K34"/>
      <c r="L34"/>
      <c r="M34"/>
    </row>
    <row r="35" spans="1:13">
      <c r="A35" s="277"/>
      <c r="B35" s="297"/>
      <c r="C35" s="297"/>
      <c r="D35" s="297"/>
      <c r="E35"/>
      <c r="F35"/>
      <c r="G35"/>
      <c r="H35"/>
      <c r="I35"/>
      <c r="J35"/>
      <c r="K35"/>
      <c r="L35"/>
      <c r="M35"/>
    </row>
    <row r="36" spans="1:13">
      <c r="A36" s="277"/>
      <c r="B36" s="297"/>
      <c r="C36" s="297"/>
      <c r="D36" s="297"/>
      <c r="E36"/>
      <c r="F36"/>
      <c r="G36"/>
      <c r="H36"/>
      <c r="I36"/>
      <c r="J36"/>
      <c r="K36"/>
      <c r="L36"/>
      <c r="M36"/>
    </row>
    <row r="37" spans="1:13">
      <c r="A37" s="277"/>
      <c r="B37" s="297"/>
      <c r="C37" s="297"/>
      <c r="D37" s="297"/>
      <c r="E37"/>
      <c r="F37"/>
      <c r="G37"/>
      <c r="H37"/>
      <c r="I37"/>
      <c r="J37"/>
      <c r="K37"/>
      <c r="L37"/>
      <c r="M37"/>
    </row>
    <row r="38" spans="1:13">
      <c r="A38" s="277"/>
      <c r="B38" s="297"/>
      <c r="C38" s="297"/>
      <c r="D38" s="297"/>
      <c r="E38"/>
      <c r="F38"/>
      <c r="G38"/>
      <c r="H38"/>
      <c r="I38"/>
      <c r="J38"/>
      <c r="K38"/>
      <c r="L38"/>
      <c r="M38"/>
    </row>
    <row r="39" spans="1:13">
      <c r="A39" s="277"/>
      <c r="B39" s="297"/>
      <c r="C39" s="297"/>
      <c r="D39" s="297"/>
      <c r="E39"/>
      <c r="F39"/>
      <c r="G39"/>
      <c r="H39"/>
      <c r="I39"/>
      <c r="J39"/>
      <c r="K39"/>
      <c r="L39"/>
      <c r="M39"/>
    </row>
    <row r="40" spans="1:13">
      <c r="A40" s="277"/>
      <c r="B40" s="297"/>
      <c r="C40" s="297"/>
      <c r="D40" s="297"/>
      <c r="E40"/>
      <c r="F40"/>
      <c r="G40"/>
      <c r="H40"/>
      <c r="I40"/>
      <c r="J40"/>
      <c r="K40"/>
      <c r="L40"/>
      <c r="M40"/>
    </row>
    <row r="41" spans="1:13">
      <c r="A41" s="277"/>
      <c r="B41" s="297"/>
      <c r="C41" s="297"/>
      <c r="D41" s="297"/>
      <c r="E41"/>
      <c r="F41"/>
      <c r="G41"/>
      <c r="H41"/>
      <c r="I41"/>
      <c r="J41"/>
      <c r="K41"/>
      <c r="L41"/>
      <c r="M41"/>
    </row>
    <row r="42" spans="1:13">
      <c r="A42" s="277"/>
      <c r="B42" s="297"/>
      <c r="C42" s="297"/>
      <c r="D42" s="297"/>
      <c r="E42"/>
      <c r="F42"/>
      <c r="G42"/>
      <c r="H42"/>
      <c r="I42"/>
      <c r="J42"/>
      <c r="K42"/>
      <c r="L42"/>
      <c r="M42"/>
    </row>
    <row r="43" spans="1:13">
      <c r="A43" s="277"/>
      <c r="B43" s="297"/>
      <c r="C43" s="297"/>
      <c r="D43" s="297"/>
      <c r="E43"/>
      <c r="F43"/>
      <c r="G43"/>
      <c r="H43"/>
      <c r="I43"/>
      <c r="J43"/>
      <c r="K43"/>
      <c r="L43"/>
      <c r="M43"/>
    </row>
    <row r="44" spans="1:13">
      <c r="A44" s="277"/>
      <c r="B44" s="297"/>
      <c r="C44" s="297"/>
      <c r="D44" s="297"/>
      <c r="E44"/>
      <c r="F44"/>
      <c r="G44"/>
      <c r="H44"/>
      <c r="I44"/>
      <c r="J44"/>
      <c r="K44"/>
      <c r="L44"/>
      <c r="M44"/>
    </row>
    <row r="45" spans="1:13">
      <c r="A45" s="277"/>
      <c r="B45" s="297"/>
      <c r="C45" s="297"/>
      <c r="D45" s="297"/>
      <c r="E45"/>
      <c r="F45"/>
      <c r="G45"/>
      <c r="H45"/>
      <c r="I45"/>
      <c r="J45"/>
      <c r="K45"/>
      <c r="L45"/>
      <c r="M45"/>
    </row>
    <row r="46" spans="1:13">
      <c r="A46" s="277"/>
      <c r="B46" s="297"/>
      <c r="C46" s="297"/>
      <c r="D46" s="297"/>
      <c r="E46"/>
      <c r="F46"/>
      <c r="G46"/>
      <c r="H46"/>
      <c r="I46"/>
      <c r="J46"/>
      <c r="K46"/>
      <c r="L46"/>
      <c r="M46"/>
    </row>
    <row r="47" spans="1:13">
      <c r="A47" s="277"/>
      <c r="B47" s="297"/>
      <c r="C47" s="297"/>
      <c r="D47" s="297"/>
      <c r="E47"/>
      <c r="F47"/>
      <c r="G47"/>
      <c r="H47"/>
      <c r="I47"/>
      <c r="J47"/>
      <c r="K47"/>
      <c r="L47"/>
      <c r="M47"/>
    </row>
    <row r="48" spans="1:13">
      <c r="A48" s="277"/>
      <c r="B48" s="297"/>
      <c r="C48" s="297"/>
      <c r="D48" s="297"/>
      <c r="E48"/>
      <c r="F48"/>
      <c r="G48"/>
      <c r="H48"/>
      <c r="I48"/>
      <c r="J48"/>
      <c r="K48"/>
      <c r="L48"/>
      <c r="M48"/>
    </row>
    <row r="49" spans="1:13">
      <c r="A49" s="277"/>
      <c r="B49" s="297"/>
      <c r="C49" s="297"/>
      <c r="D49" s="297"/>
      <c r="E49"/>
      <c r="F49"/>
      <c r="G49"/>
      <c r="H49"/>
      <c r="I49"/>
      <c r="J49"/>
      <c r="K49"/>
      <c r="L49"/>
      <c r="M49"/>
    </row>
    <row r="50" spans="1:13">
      <c r="A50" s="277"/>
      <c r="B50" s="297"/>
      <c r="C50" s="297"/>
      <c r="D50" s="297"/>
      <c r="E50"/>
      <c r="F50"/>
      <c r="G50"/>
      <c r="H50"/>
      <c r="I50"/>
      <c r="J50"/>
      <c r="K50"/>
      <c r="L50"/>
      <c r="M50"/>
    </row>
    <row r="51" spans="1:13">
      <c r="A51" s="277"/>
      <c r="B51" s="297"/>
      <c r="C51" s="297"/>
      <c r="D51" s="297"/>
      <c r="E51"/>
      <c r="F51"/>
      <c r="G51"/>
      <c r="H51"/>
      <c r="I51"/>
      <c r="J51"/>
      <c r="K51"/>
      <c r="L51"/>
      <c r="M51"/>
    </row>
    <row r="52" spans="1:13">
      <c r="A52" s="277"/>
      <c r="B52" s="297"/>
      <c r="C52" s="297"/>
      <c r="D52" s="297"/>
      <c r="E52"/>
      <c r="F52"/>
      <c r="G52"/>
      <c r="H52"/>
      <c r="I52"/>
      <c r="J52"/>
      <c r="K52"/>
      <c r="L52"/>
      <c r="M52"/>
    </row>
    <row r="53" spans="1:13">
      <c r="A53" s="277"/>
      <c r="B53" s="297"/>
      <c r="C53" s="297"/>
      <c r="D53" s="297"/>
      <c r="E53"/>
      <c r="F53"/>
      <c r="G53"/>
      <c r="H53"/>
      <c r="I53"/>
      <c r="J53"/>
      <c r="K53"/>
      <c r="L53"/>
      <c r="M53"/>
    </row>
    <row r="54" spans="1:13">
      <c r="A54" s="277"/>
      <c r="B54" s="297"/>
      <c r="C54" s="297"/>
      <c r="D54" s="297"/>
      <c r="E54"/>
      <c r="F54"/>
      <c r="G54"/>
      <c r="H54"/>
      <c r="I54"/>
      <c r="J54"/>
      <c r="K54"/>
      <c r="L54"/>
      <c r="M54"/>
    </row>
    <row r="55" spans="1:13">
      <c r="A55" s="277"/>
      <c r="B55" s="297"/>
      <c r="C55" s="297"/>
      <c r="D55" s="297"/>
      <c r="E55"/>
      <c r="F55"/>
      <c r="G55"/>
      <c r="H55"/>
      <c r="I55"/>
      <c r="J55"/>
      <c r="K55"/>
      <c r="L55"/>
      <c r="M55"/>
    </row>
    <row r="56" spans="1:13">
      <c r="A56" s="277"/>
      <c r="B56" s="297"/>
      <c r="C56" s="297"/>
      <c r="D56" s="297"/>
      <c r="E56"/>
      <c r="F56"/>
      <c r="G56"/>
      <c r="H56"/>
      <c r="I56"/>
      <c r="J56"/>
      <c r="K56"/>
      <c r="L56"/>
      <c r="M56"/>
    </row>
    <row r="57" spans="1:13">
      <c r="A57" s="277"/>
      <c r="B57" s="297"/>
      <c r="C57" s="297"/>
      <c r="D57" s="297"/>
      <c r="E57"/>
      <c r="F57"/>
      <c r="G57"/>
      <c r="H57"/>
      <c r="I57"/>
      <c r="J57"/>
      <c r="K57"/>
      <c r="L57"/>
      <c r="M57"/>
    </row>
    <row r="58" spans="1:13">
      <c r="A58" s="277"/>
      <c r="B58" s="297"/>
      <c r="C58" s="297"/>
      <c r="D58" s="297"/>
      <c r="E58"/>
      <c r="F58"/>
      <c r="G58"/>
      <c r="H58"/>
      <c r="I58"/>
      <c r="J58"/>
      <c r="K58"/>
      <c r="L58"/>
      <c r="M58"/>
    </row>
    <row r="59" spans="1:13">
      <c r="A59" s="277"/>
      <c r="B59" s="297"/>
      <c r="C59" s="297"/>
      <c r="D59" s="297"/>
      <c r="E59"/>
      <c r="F59"/>
      <c r="G59"/>
      <c r="H59"/>
      <c r="I59"/>
      <c r="J59"/>
      <c r="K59"/>
      <c r="L59"/>
      <c r="M59"/>
    </row>
    <row r="60" spans="1:13">
      <c r="A60" s="277"/>
      <c r="B60" s="297"/>
      <c r="C60" s="297"/>
      <c r="D60" s="297"/>
      <c r="E60"/>
      <c r="F60"/>
      <c r="G60"/>
      <c r="H60"/>
      <c r="I60"/>
      <c r="J60"/>
      <c r="K60"/>
      <c r="L60"/>
      <c r="M60"/>
    </row>
    <row r="61" spans="1:13">
      <c r="A61" s="277"/>
      <c r="B61" s="297"/>
      <c r="C61" s="297"/>
      <c r="D61" s="297"/>
      <c r="E61"/>
      <c r="F61"/>
      <c r="G61"/>
      <c r="H61"/>
      <c r="I61"/>
      <c r="J61"/>
      <c r="K61"/>
      <c r="L61"/>
      <c r="M61"/>
    </row>
    <row r="62" spans="1:13">
      <c r="A62" s="277"/>
      <c r="B62" s="297"/>
      <c r="C62" s="297"/>
      <c r="D62" s="297"/>
      <c r="E62"/>
      <c r="F62"/>
      <c r="G62"/>
      <c r="H62"/>
      <c r="I62"/>
      <c r="J62"/>
      <c r="K62"/>
      <c r="L62"/>
      <c r="M62"/>
    </row>
    <row r="63" spans="1:13">
      <c r="A63" s="277"/>
      <c r="B63" s="297"/>
      <c r="C63" s="297"/>
      <c r="D63" s="297"/>
      <c r="E63"/>
      <c r="F63"/>
      <c r="G63"/>
      <c r="H63"/>
      <c r="I63"/>
      <c r="J63"/>
      <c r="K63"/>
      <c r="L63"/>
      <c r="M63"/>
    </row>
    <row r="64" spans="1:13">
      <c r="A64" s="277"/>
      <c r="B64" s="297"/>
      <c r="C64" s="297"/>
      <c r="D64" s="297"/>
      <c r="E64"/>
      <c r="F64"/>
      <c r="G64"/>
      <c r="H64"/>
      <c r="I64"/>
      <c r="J64"/>
      <c r="K64"/>
      <c r="L64"/>
      <c r="M64"/>
    </row>
    <row r="65" spans="1:13">
      <c r="A65" s="277"/>
      <c r="B65" s="297"/>
      <c r="C65" s="297"/>
      <c r="D65" s="297"/>
      <c r="E65"/>
      <c r="F65"/>
      <c r="G65"/>
      <c r="H65"/>
      <c r="I65"/>
      <c r="J65"/>
      <c r="K65"/>
      <c r="L65"/>
      <c r="M65"/>
    </row>
    <row r="66" spans="1:13">
      <c r="A66" s="277"/>
      <c r="B66" s="297"/>
      <c r="C66" s="297"/>
      <c r="D66" s="297"/>
      <c r="E66"/>
      <c r="F66"/>
      <c r="G66"/>
      <c r="H66"/>
      <c r="I66"/>
      <c r="J66"/>
      <c r="K66"/>
      <c r="L66"/>
      <c r="M66"/>
    </row>
    <row r="67" spans="1:13">
      <c r="A67" s="277"/>
      <c r="B67" s="297"/>
      <c r="C67" s="297"/>
      <c r="D67" s="297"/>
      <c r="E67"/>
      <c r="F67"/>
      <c r="G67"/>
      <c r="H67"/>
      <c r="I67"/>
      <c r="J67"/>
      <c r="K67"/>
      <c r="L67"/>
      <c r="M67"/>
    </row>
    <row r="68" spans="1:13">
      <c r="A68" s="277"/>
      <c r="B68" s="297"/>
      <c r="C68" s="297"/>
      <c r="D68" s="297"/>
      <c r="E68"/>
      <c r="F68"/>
      <c r="G68"/>
      <c r="H68"/>
      <c r="I68"/>
      <c r="J68"/>
      <c r="K68"/>
      <c r="L68"/>
      <c r="M68"/>
    </row>
    <row r="69" spans="1:13">
      <c r="A69" s="277"/>
      <c r="B69" s="297"/>
      <c r="C69" s="297"/>
      <c r="D69" s="297"/>
      <c r="E69"/>
      <c r="F69"/>
      <c r="G69"/>
      <c r="H69"/>
      <c r="I69"/>
      <c r="J69"/>
      <c r="K69"/>
      <c r="L69"/>
      <c r="M69"/>
    </row>
    <row r="70" spans="1:13">
      <c r="A70" s="277"/>
      <c r="B70" s="297"/>
      <c r="C70" s="297"/>
      <c r="D70" s="297"/>
      <c r="E70"/>
      <c r="F70"/>
      <c r="G70"/>
      <c r="H70"/>
      <c r="I70"/>
      <c r="J70"/>
      <c r="K70"/>
      <c r="L70"/>
      <c r="M70"/>
    </row>
    <row r="71" spans="1:13">
      <c r="A71" s="277"/>
      <c r="B71" s="297"/>
      <c r="C71" s="297"/>
      <c r="D71" s="297"/>
      <c r="E71"/>
      <c r="F71"/>
      <c r="G71"/>
      <c r="H71"/>
      <c r="I71"/>
      <c r="J71"/>
      <c r="K71"/>
      <c r="L71"/>
      <c r="M71"/>
    </row>
    <row r="72" spans="1:13">
      <c r="A72" s="277"/>
      <c r="B72" s="297"/>
      <c r="C72" s="297"/>
      <c r="D72" s="297"/>
      <c r="E72"/>
      <c r="F72"/>
      <c r="G72"/>
      <c r="H72"/>
      <c r="I72"/>
      <c r="J72"/>
      <c r="K72"/>
      <c r="L72"/>
      <c r="M72"/>
    </row>
    <row r="73" spans="1:13">
      <c r="A73" s="277"/>
      <c r="B73" s="297"/>
      <c r="C73" s="297"/>
      <c r="D73" s="297"/>
      <c r="E73"/>
      <c r="F73"/>
      <c r="G73"/>
      <c r="H73"/>
      <c r="I73"/>
      <c r="J73"/>
      <c r="K73"/>
      <c r="L73"/>
      <c r="M73"/>
    </row>
    <row r="74" spans="1:13">
      <c r="A74" s="277"/>
      <c r="B74" s="297"/>
      <c r="C74" s="297"/>
      <c r="D74" s="297"/>
      <c r="E74"/>
      <c r="F74"/>
      <c r="G74"/>
      <c r="H74"/>
      <c r="I74"/>
      <c r="J74"/>
      <c r="K74"/>
      <c r="L74"/>
      <c r="M74"/>
    </row>
    <row r="75" spans="1:13">
      <c r="A75" s="277"/>
      <c r="B75" s="297"/>
      <c r="C75" s="297"/>
      <c r="D75" s="297"/>
      <c r="E75"/>
      <c r="F75"/>
      <c r="G75"/>
      <c r="H75"/>
      <c r="I75"/>
      <c r="J75"/>
      <c r="K75"/>
      <c r="L75"/>
      <c r="M75"/>
    </row>
    <row r="76" spans="1:13">
      <c r="A76" s="277"/>
      <c r="B76" s="297"/>
      <c r="C76" s="297"/>
      <c r="D76" s="297"/>
      <c r="E76"/>
      <c r="F76"/>
      <c r="G76"/>
      <c r="H76"/>
      <c r="I76"/>
      <c r="J76"/>
      <c r="K76"/>
      <c r="L76"/>
      <c r="M76"/>
    </row>
    <row r="77" spans="1:13">
      <c r="A77" s="277"/>
      <c r="B77" s="297"/>
      <c r="C77" s="297"/>
      <c r="D77" s="297"/>
      <c r="E77"/>
      <c r="F77"/>
      <c r="G77"/>
      <c r="H77"/>
      <c r="I77"/>
      <c r="J77"/>
      <c r="K77"/>
      <c r="L77"/>
      <c r="M77"/>
    </row>
    <row r="78" spans="1:13">
      <c r="A78" s="277"/>
      <c r="B78" s="297"/>
      <c r="C78" s="297"/>
      <c r="D78" s="297"/>
      <c r="E78"/>
      <c r="F78"/>
      <c r="G78"/>
      <c r="H78"/>
      <c r="I78"/>
      <c r="J78"/>
      <c r="K78"/>
      <c r="L78"/>
      <c r="M78"/>
    </row>
    <row r="79" spans="1:13">
      <c r="A79" s="277"/>
      <c r="B79" s="297"/>
      <c r="C79" s="297"/>
      <c r="D79" s="297"/>
      <c r="E79"/>
      <c r="F79"/>
      <c r="G79"/>
      <c r="H79"/>
      <c r="I79"/>
      <c r="J79"/>
      <c r="K79"/>
      <c r="L79"/>
      <c r="M79"/>
    </row>
    <row r="80" spans="1:13">
      <c r="A80" s="277"/>
      <c r="B80" s="297"/>
      <c r="C80" s="297"/>
      <c r="D80" s="297"/>
      <c r="E80"/>
      <c r="F80"/>
      <c r="G80"/>
      <c r="H80"/>
      <c r="I80"/>
      <c r="J80"/>
      <c r="K80"/>
      <c r="L80"/>
      <c r="M80"/>
    </row>
    <row r="81" spans="1:13">
      <c r="A81" s="277"/>
      <c r="B81" s="297"/>
      <c r="C81" s="297"/>
      <c r="D81" s="297"/>
      <c r="E81"/>
      <c r="F81"/>
      <c r="G81"/>
      <c r="H81"/>
      <c r="I81"/>
      <c r="J81"/>
      <c r="K81"/>
      <c r="L81"/>
      <c r="M81"/>
    </row>
    <row r="82" spans="1:13">
      <c r="A82" s="277"/>
      <c r="B82" s="297"/>
      <c r="C82" s="297"/>
      <c r="D82" s="297"/>
      <c r="E82"/>
      <c r="F82"/>
      <c r="G82"/>
      <c r="H82"/>
      <c r="I82"/>
      <c r="J82"/>
      <c r="K82"/>
      <c r="L82"/>
      <c r="M82"/>
    </row>
    <row r="83" spans="1:13">
      <c r="A83" s="277"/>
      <c r="B83" s="297"/>
      <c r="C83" s="297"/>
      <c r="D83" s="297"/>
      <c r="E83"/>
      <c r="F83"/>
      <c r="G83"/>
      <c r="H83"/>
      <c r="I83"/>
      <c r="J83"/>
      <c r="K83"/>
      <c r="L83"/>
      <c r="M83"/>
    </row>
    <row r="84" spans="1:13">
      <c r="A84" s="277"/>
      <c r="B84" s="297"/>
      <c r="C84" s="297"/>
      <c r="D84" s="297"/>
      <c r="E84"/>
      <c r="F84"/>
      <c r="G84"/>
      <c r="H84"/>
      <c r="I84"/>
      <c r="J84"/>
      <c r="K84"/>
      <c r="L84"/>
      <c r="M84"/>
    </row>
    <row r="85" spans="1:13">
      <c r="A85" s="277"/>
      <c r="B85" s="297"/>
      <c r="C85" s="297"/>
      <c r="D85" s="297"/>
      <c r="E85"/>
      <c r="F85"/>
      <c r="G85"/>
      <c r="H85"/>
      <c r="I85"/>
      <c r="J85"/>
      <c r="K85"/>
      <c r="L85"/>
      <c r="M85"/>
    </row>
    <row r="86" spans="1:13">
      <c r="A86" s="277"/>
      <c r="B86" s="297"/>
      <c r="C86" s="297"/>
      <c r="D86" s="297"/>
      <c r="E86"/>
      <c r="F86"/>
      <c r="G86"/>
      <c r="H86"/>
      <c r="I86"/>
      <c r="J86"/>
      <c r="K86"/>
      <c r="L86"/>
      <c r="M86"/>
    </row>
    <row r="87" spans="1:13">
      <c r="A87" s="277"/>
      <c r="B87" s="297"/>
      <c r="C87" s="297"/>
      <c r="D87" s="297"/>
      <c r="E87"/>
      <c r="F87"/>
      <c r="G87"/>
      <c r="H87"/>
      <c r="I87"/>
      <c r="J87"/>
      <c r="K87"/>
      <c r="L87"/>
      <c r="M87"/>
    </row>
    <row r="88" spans="1:13">
      <c r="A88" s="277"/>
      <c r="B88" s="297"/>
      <c r="C88" s="297"/>
      <c r="D88" s="297"/>
      <c r="E88"/>
      <c r="F88"/>
      <c r="G88"/>
      <c r="H88"/>
      <c r="I88"/>
      <c r="J88"/>
      <c r="K88"/>
      <c r="L88"/>
      <c r="M88"/>
    </row>
  </sheetData>
  <mergeCells count="3">
    <mergeCell ref="A1:D1"/>
    <mergeCell ref="B2:C2"/>
    <mergeCell ref="A3:C3"/>
  </mergeCells>
  <phoneticPr fontId="76" type="noConversion"/>
  <pageMargins left="0.75" right="0.75" top="1" bottom="1" header="0.5" footer="0.5"/>
  <pageSetup paperSize="9" orientation="portrait" horizontalDpi="180" verticalDpi="180"/>
  <headerFooter alignWithMargins="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5"/>
  <dimension ref="A1:U98"/>
  <sheetViews>
    <sheetView showGridLines="0" showZeros="0" zoomScale="85" zoomScaleNormal="85" workbookViewId="0">
      <selection activeCell="H9" sqref="H9"/>
    </sheetView>
  </sheetViews>
  <sheetFormatPr defaultRowHeight="12"/>
  <cols>
    <col min="1" max="1" width="20.875" style="235" customWidth="1"/>
    <col min="2" max="2" width="2.875" style="233" customWidth="1"/>
    <col min="3" max="3" width="13.25" style="233" customWidth="1"/>
    <col min="4" max="4" width="12.625" style="233" customWidth="1"/>
    <col min="5" max="5" width="19.375" style="236" customWidth="1"/>
    <col min="6" max="6" width="2.875" style="236" customWidth="1"/>
    <col min="7" max="7" width="13.125" style="233" customWidth="1"/>
    <col min="8" max="8" width="12.875" style="233" customWidth="1"/>
    <col min="9" max="9" width="9" style="237"/>
    <col min="10" max="10" width="10.25" style="237" customWidth="1"/>
    <col min="11" max="21" width="9" style="237"/>
    <col min="22" max="16384" width="9" style="236"/>
  </cols>
  <sheetData>
    <row r="1" spans="1:21" ht="31.5" customHeight="1">
      <c r="A1" s="573" t="s">
        <v>28</v>
      </c>
      <c r="B1" s="574"/>
      <c r="C1" s="574"/>
      <c r="D1" s="574"/>
      <c r="E1" s="574"/>
      <c r="F1" s="574"/>
      <c r="G1" s="574"/>
      <c r="H1" s="574"/>
    </row>
    <row r="2" spans="1:21" ht="17.100000000000001" customHeight="1">
      <c r="A2" s="238"/>
      <c r="B2" s="602" t="s">
        <v>1533</v>
      </c>
      <c r="C2" s="575"/>
      <c r="D2" s="575"/>
      <c r="E2" s="575"/>
      <c r="F2" s="575"/>
      <c r="G2" s="575"/>
      <c r="H2" s="239" t="s">
        <v>1374</v>
      </c>
    </row>
    <row r="3" spans="1:21" ht="17.100000000000001" customHeight="1">
      <c r="A3" s="603" t="s">
        <v>1534</v>
      </c>
      <c r="B3" s="603"/>
      <c r="C3" s="603"/>
      <c r="D3" s="603"/>
      <c r="E3" s="603"/>
      <c r="F3" s="603"/>
      <c r="G3" s="603"/>
      <c r="H3" s="240" t="s">
        <v>4</v>
      </c>
    </row>
    <row r="4" spans="1:21" s="233" customFormat="1" ht="27" customHeight="1">
      <c r="A4" s="241" t="s">
        <v>31</v>
      </c>
      <c r="B4" s="242" t="s">
        <v>32</v>
      </c>
      <c r="C4" s="243" t="s">
        <v>33</v>
      </c>
      <c r="D4" s="243" t="s">
        <v>34</v>
      </c>
      <c r="E4" s="244" t="s">
        <v>1375</v>
      </c>
      <c r="F4" s="242" t="s">
        <v>32</v>
      </c>
      <c r="G4" s="243" t="s">
        <v>33</v>
      </c>
      <c r="H4" s="243" t="s">
        <v>34</v>
      </c>
      <c r="I4" s="272"/>
      <c r="J4" s="273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</row>
    <row r="5" spans="1:21" ht="18.95" customHeight="1">
      <c r="A5" s="245" t="s">
        <v>36</v>
      </c>
      <c r="B5" s="246"/>
      <c r="C5" s="247"/>
      <c r="D5" s="248"/>
      <c r="E5" s="249" t="s">
        <v>37</v>
      </c>
      <c r="F5" s="250"/>
      <c r="G5" s="247"/>
      <c r="H5" s="247"/>
    </row>
    <row r="6" spans="1:21" ht="18.95" customHeight="1">
      <c r="A6" s="251" t="s">
        <v>38</v>
      </c>
      <c r="B6" s="246">
        <v>1</v>
      </c>
      <c r="C6" s="252">
        <v>0</v>
      </c>
      <c r="D6" s="248">
        <v>0</v>
      </c>
      <c r="E6" s="250" t="s">
        <v>41</v>
      </c>
      <c r="F6" s="246">
        <v>33</v>
      </c>
      <c r="G6" s="248">
        <v>0</v>
      </c>
      <c r="H6" s="248">
        <v>0</v>
      </c>
    </row>
    <row r="7" spans="1:21" ht="18.95" customHeight="1">
      <c r="A7" s="251" t="s">
        <v>44</v>
      </c>
      <c r="B7" s="246">
        <v>2</v>
      </c>
      <c r="C7" s="248">
        <v>0</v>
      </c>
      <c r="D7" s="248">
        <v>0</v>
      </c>
      <c r="E7" s="250" t="s">
        <v>47</v>
      </c>
      <c r="F7" s="246">
        <v>34</v>
      </c>
      <c r="G7" s="252">
        <v>0</v>
      </c>
      <c r="H7" s="248">
        <v>0</v>
      </c>
    </row>
    <row r="8" spans="1:21" ht="18.95" customHeight="1">
      <c r="A8" s="251" t="s">
        <v>50</v>
      </c>
      <c r="B8" s="246">
        <v>3</v>
      </c>
      <c r="C8" s="248">
        <v>0</v>
      </c>
      <c r="D8" s="248">
        <v>0</v>
      </c>
      <c r="E8" s="250" t="s">
        <v>53</v>
      </c>
      <c r="F8" s="246">
        <v>35</v>
      </c>
      <c r="G8" s="248">
        <v>0</v>
      </c>
      <c r="H8" s="248">
        <v>0</v>
      </c>
    </row>
    <row r="9" spans="1:21" ht="18.95" customHeight="1">
      <c r="A9" s="251" t="s">
        <v>56</v>
      </c>
      <c r="B9" s="246">
        <v>4</v>
      </c>
      <c r="C9" s="248">
        <v>0</v>
      </c>
      <c r="D9" s="248">
        <v>0</v>
      </c>
      <c r="E9" s="250" t="s">
        <v>59</v>
      </c>
      <c r="F9" s="246">
        <v>36</v>
      </c>
      <c r="G9" s="248">
        <v>0</v>
      </c>
      <c r="H9" s="248">
        <v>0</v>
      </c>
    </row>
    <row r="10" spans="1:21" ht="18.95" customHeight="1">
      <c r="A10" s="251" t="s">
        <v>62</v>
      </c>
      <c r="B10" s="246">
        <v>5</v>
      </c>
      <c r="C10" s="248">
        <v>0</v>
      </c>
      <c r="D10" s="248">
        <v>0</v>
      </c>
      <c r="E10" s="250" t="s">
        <v>65</v>
      </c>
      <c r="F10" s="246">
        <v>37</v>
      </c>
      <c r="G10" s="248">
        <v>0</v>
      </c>
      <c r="H10" s="248">
        <v>0</v>
      </c>
    </row>
    <row r="11" spans="1:21" ht="18.95" customHeight="1">
      <c r="A11" s="251" t="s">
        <v>69</v>
      </c>
      <c r="B11" s="246">
        <v>6</v>
      </c>
      <c r="C11" s="248">
        <v>0</v>
      </c>
      <c r="D11" s="248">
        <v>0</v>
      </c>
      <c r="E11" s="250" t="s">
        <v>72</v>
      </c>
      <c r="F11" s="246">
        <v>38</v>
      </c>
      <c r="G11" s="248">
        <v>0</v>
      </c>
      <c r="H11" s="248">
        <v>0</v>
      </c>
    </row>
    <row r="12" spans="1:21" ht="18.95" customHeight="1">
      <c r="A12" s="251" t="s">
        <v>75</v>
      </c>
      <c r="B12" s="246">
        <v>7</v>
      </c>
      <c r="C12" s="248">
        <v>0</v>
      </c>
      <c r="D12" s="248">
        <v>0</v>
      </c>
      <c r="E12" s="250" t="s">
        <v>78</v>
      </c>
      <c r="F12" s="246">
        <v>39</v>
      </c>
      <c r="G12" s="248">
        <v>0</v>
      </c>
      <c r="H12" s="248">
        <v>0</v>
      </c>
    </row>
    <row r="13" spans="1:21" ht="18.95" customHeight="1">
      <c r="A13" s="251" t="s">
        <v>81</v>
      </c>
      <c r="B13" s="246">
        <v>8</v>
      </c>
      <c r="C13" s="248">
        <v>0</v>
      </c>
      <c r="D13" s="248">
        <v>0</v>
      </c>
      <c r="E13" s="250" t="s">
        <v>84</v>
      </c>
      <c r="F13" s="246">
        <v>40</v>
      </c>
      <c r="G13" s="248">
        <v>0</v>
      </c>
      <c r="H13" s="248">
        <v>0</v>
      </c>
    </row>
    <row r="14" spans="1:21" ht="18.95" customHeight="1">
      <c r="A14" s="253" t="s">
        <v>87</v>
      </c>
      <c r="B14" s="246">
        <v>9</v>
      </c>
      <c r="C14" s="248">
        <v>0</v>
      </c>
      <c r="D14" s="248">
        <v>0</v>
      </c>
      <c r="E14" s="250" t="s">
        <v>90</v>
      </c>
      <c r="F14" s="246">
        <v>41</v>
      </c>
      <c r="G14" s="248">
        <v>0</v>
      </c>
      <c r="H14" s="248">
        <v>0</v>
      </c>
    </row>
    <row r="15" spans="1:21" ht="18.95" customHeight="1">
      <c r="A15" s="253" t="s">
        <v>93</v>
      </c>
      <c r="B15" s="246">
        <v>10</v>
      </c>
      <c r="C15" s="248">
        <v>0</v>
      </c>
      <c r="D15" s="248">
        <v>0</v>
      </c>
      <c r="E15" s="250" t="s">
        <v>96</v>
      </c>
      <c r="F15" s="246">
        <v>42</v>
      </c>
      <c r="G15" s="248">
        <v>0</v>
      </c>
      <c r="H15" s="248">
        <v>0</v>
      </c>
    </row>
    <row r="16" spans="1:21" ht="18.95" customHeight="1">
      <c r="A16" s="253" t="s">
        <v>99</v>
      </c>
      <c r="B16" s="246">
        <v>11</v>
      </c>
      <c r="C16" s="248"/>
      <c r="D16" s="248"/>
      <c r="E16" s="250" t="s">
        <v>100</v>
      </c>
      <c r="F16" s="246">
        <v>43</v>
      </c>
      <c r="G16" s="248"/>
      <c r="H16" s="248"/>
    </row>
    <row r="17" spans="1:10" ht="18.95" customHeight="1">
      <c r="A17" s="254" t="s">
        <v>101</v>
      </c>
      <c r="B17" s="246">
        <v>12</v>
      </c>
      <c r="C17" s="248"/>
      <c r="D17" s="248"/>
      <c r="E17" s="250" t="s">
        <v>102</v>
      </c>
      <c r="F17" s="246">
        <v>44</v>
      </c>
      <c r="G17" s="248"/>
      <c r="H17" s="248"/>
    </row>
    <row r="18" spans="1:10" ht="18.95" customHeight="1">
      <c r="A18" s="245" t="s">
        <v>103</v>
      </c>
      <c r="B18" s="246">
        <v>13</v>
      </c>
      <c r="C18" s="248">
        <v>0</v>
      </c>
      <c r="D18" s="248">
        <v>0</v>
      </c>
      <c r="E18" s="249" t="s">
        <v>106</v>
      </c>
      <c r="F18" s="246">
        <v>45</v>
      </c>
      <c r="G18" s="248">
        <v>0</v>
      </c>
      <c r="H18" s="248">
        <v>0</v>
      </c>
      <c r="J18" s="274"/>
    </row>
    <row r="19" spans="1:10" ht="18.95" customHeight="1">
      <c r="A19" s="253" t="s">
        <v>109</v>
      </c>
      <c r="B19" s="246"/>
      <c r="C19" s="248"/>
      <c r="D19" s="248"/>
      <c r="E19" s="250"/>
      <c r="F19" s="246"/>
      <c r="G19" s="248"/>
      <c r="H19" s="248"/>
    </row>
    <row r="20" spans="1:10" ht="18.95" customHeight="1">
      <c r="A20" s="253" t="s">
        <v>110</v>
      </c>
      <c r="B20" s="246">
        <v>14</v>
      </c>
      <c r="C20" s="247">
        <v>0</v>
      </c>
      <c r="D20" s="247">
        <v>0</v>
      </c>
      <c r="E20" s="250" t="s">
        <v>113</v>
      </c>
      <c r="F20" s="246">
        <v>46</v>
      </c>
      <c r="G20" s="247">
        <v>0</v>
      </c>
      <c r="H20" s="247">
        <v>0</v>
      </c>
      <c r="J20" s="267"/>
    </row>
    <row r="21" spans="1:10" ht="18.95" customHeight="1">
      <c r="A21" s="253" t="s">
        <v>116</v>
      </c>
      <c r="B21" s="246">
        <v>15</v>
      </c>
      <c r="C21" s="247">
        <v>0</v>
      </c>
      <c r="D21" s="247">
        <v>0</v>
      </c>
      <c r="E21" s="250" t="s">
        <v>119</v>
      </c>
      <c r="F21" s="246">
        <v>47</v>
      </c>
      <c r="G21" s="247">
        <v>0</v>
      </c>
      <c r="H21" s="247">
        <v>0</v>
      </c>
    </row>
    <row r="22" spans="1:10" ht="18.95" customHeight="1">
      <c r="A22" s="253" t="s">
        <v>122</v>
      </c>
      <c r="B22" s="246">
        <v>16</v>
      </c>
      <c r="C22" s="248">
        <v>0</v>
      </c>
      <c r="D22" s="248">
        <v>0</v>
      </c>
      <c r="E22" s="250" t="s">
        <v>125</v>
      </c>
      <c r="F22" s="246">
        <v>48</v>
      </c>
      <c r="G22" s="248">
        <v>0</v>
      </c>
      <c r="H22" s="248">
        <v>0</v>
      </c>
    </row>
    <row r="23" spans="1:10" ht="18.95" customHeight="1">
      <c r="A23" s="253" t="s">
        <v>128</v>
      </c>
      <c r="B23" s="246">
        <v>17</v>
      </c>
      <c r="C23" s="248">
        <v>0</v>
      </c>
      <c r="D23" s="248">
        <v>0</v>
      </c>
      <c r="E23" s="250" t="s">
        <v>131</v>
      </c>
      <c r="F23" s="246">
        <v>49</v>
      </c>
      <c r="G23" s="248">
        <v>0</v>
      </c>
      <c r="H23" s="248">
        <v>0</v>
      </c>
    </row>
    <row r="24" spans="1:10" ht="18.95" customHeight="1">
      <c r="A24" s="253" t="s">
        <v>134</v>
      </c>
      <c r="B24" s="246">
        <v>18</v>
      </c>
      <c r="C24" s="247">
        <v>0</v>
      </c>
      <c r="D24" s="247">
        <v>0</v>
      </c>
      <c r="E24" s="250" t="s">
        <v>137</v>
      </c>
      <c r="F24" s="246">
        <v>50</v>
      </c>
      <c r="G24" s="248">
        <v>0</v>
      </c>
      <c r="H24" s="248">
        <v>0</v>
      </c>
    </row>
    <row r="25" spans="1:10" ht="18.95" customHeight="1">
      <c r="A25" s="253" t="s">
        <v>140</v>
      </c>
      <c r="B25" s="246">
        <v>19</v>
      </c>
      <c r="C25" s="247">
        <v>0</v>
      </c>
      <c r="D25" s="247">
        <v>0</v>
      </c>
      <c r="E25" s="250" t="s">
        <v>143</v>
      </c>
      <c r="F25" s="246">
        <v>51</v>
      </c>
      <c r="G25" s="248">
        <v>0</v>
      </c>
      <c r="H25" s="248">
        <v>0</v>
      </c>
    </row>
    <row r="26" spans="1:10" ht="18.95" customHeight="1">
      <c r="A26" s="253" t="s">
        <v>146</v>
      </c>
      <c r="B26" s="246">
        <v>20</v>
      </c>
      <c r="C26" s="248">
        <v>0</v>
      </c>
      <c r="D26" s="248">
        <v>0</v>
      </c>
      <c r="E26" s="250" t="s">
        <v>149</v>
      </c>
      <c r="F26" s="246">
        <v>52</v>
      </c>
      <c r="G26" s="248">
        <v>0</v>
      </c>
      <c r="H26" s="248">
        <v>0</v>
      </c>
    </row>
    <row r="27" spans="1:10" ht="18.95" customHeight="1">
      <c r="A27" s="253" t="s">
        <v>152</v>
      </c>
      <c r="B27" s="246">
        <v>21</v>
      </c>
      <c r="C27" s="248">
        <v>0</v>
      </c>
      <c r="D27" s="248">
        <v>0</v>
      </c>
      <c r="E27" s="250" t="s">
        <v>155</v>
      </c>
      <c r="F27" s="246">
        <v>53</v>
      </c>
      <c r="G27" s="247">
        <v>0</v>
      </c>
      <c r="H27" s="247">
        <v>0</v>
      </c>
    </row>
    <row r="28" spans="1:10" ht="18.95" customHeight="1">
      <c r="A28" s="253" t="s">
        <v>158</v>
      </c>
      <c r="B28" s="246">
        <v>22</v>
      </c>
      <c r="C28" s="247">
        <v>0</v>
      </c>
      <c r="D28" s="247">
        <v>0</v>
      </c>
      <c r="E28" s="249" t="s">
        <v>161</v>
      </c>
      <c r="F28" s="246">
        <v>57</v>
      </c>
      <c r="G28" s="247">
        <v>0</v>
      </c>
      <c r="H28" s="247">
        <v>0</v>
      </c>
    </row>
    <row r="29" spans="1:10" ht="18.95" customHeight="1">
      <c r="A29" s="254" t="s">
        <v>164</v>
      </c>
      <c r="B29" s="246">
        <v>23</v>
      </c>
      <c r="C29" s="248">
        <v>0</v>
      </c>
      <c r="D29" s="248">
        <v>0</v>
      </c>
      <c r="E29" s="255"/>
      <c r="F29" s="250"/>
      <c r="G29" s="247"/>
      <c r="H29" s="247"/>
    </row>
    <row r="30" spans="1:10" ht="18.95" customHeight="1">
      <c r="A30" s="253" t="s">
        <v>167</v>
      </c>
      <c r="B30" s="246">
        <v>24</v>
      </c>
      <c r="C30" s="247">
        <v>0</v>
      </c>
      <c r="D30" s="247">
        <v>0</v>
      </c>
      <c r="E30" s="250" t="s">
        <v>170</v>
      </c>
      <c r="F30" s="246">
        <v>58</v>
      </c>
      <c r="G30" s="248"/>
      <c r="H30" s="248"/>
    </row>
    <row r="31" spans="1:10" ht="18.95" customHeight="1">
      <c r="A31" s="253" t="s">
        <v>171</v>
      </c>
      <c r="B31" s="246">
        <v>25</v>
      </c>
      <c r="C31" s="248">
        <v>0</v>
      </c>
      <c r="D31" s="256">
        <v>0</v>
      </c>
      <c r="E31" s="250" t="s">
        <v>174</v>
      </c>
      <c r="F31" s="246">
        <v>59</v>
      </c>
      <c r="G31" s="247">
        <v>0</v>
      </c>
      <c r="H31" s="247">
        <v>0</v>
      </c>
    </row>
    <row r="32" spans="1:10" ht="18.95" customHeight="1">
      <c r="A32" s="253" t="s">
        <v>177</v>
      </c>
      <c r="B32" s="246">
        <v>26</v>
      </c>
      <c r="C32" s="248">
        <v>0</v>
      </c>
      <c r="D32" s="248">
        <v>0</v>
      </c>
      <c r="E32" s="250" t="s">
        <v>180</v>
      </c>
      <c r="F32" s="246">
        <v>60</v>
      </c>
      <c r="G32" s="247">
        <v>0</v>
      </c>
      <c r="H32" s="247">
        <v>0</v>
      </c>
    </row>
    <row r="33" spans="1:8" ht="18.95" customHeight="1">
      <c r="A33" s="253" t="s">
        <v>183</v>
      </c>
      <c r="B33" s="246">
        <v>27</v>
      </c>
      <c r="C33" s="248">
        <v>0</v>
      </c>
      <c r="D33" s="248">
        <v>0</v>
      </c>
      <c r="E33" s="250" t="s">
        <v>186</v>
      </c>
      <c r="F33" s="246">
        <v>61</v>
      </c>
      <c r="G33" s="247">
        <v>0</v>
      </c>
      <c r="H33" s="247">
        <v>0</v>
      </c>
    </row>
    <row r="34" spans="1:8" ht="18.95" customHeight="1">
      <c r="A34" s="253" t="s">
        <v>189</v>
      </c>
      <c r="B34" s="246">
        <v>28</v>
      </c>
      <c r="C34" s="248">
        <v>0</v>
      </c>
      <c r="D34" s="248">
        <v>0</v>
      </c>
      <c r="E34" s="250" t="s">
        <v>192</v>
      </c>
      <c r="F34" s="250"/>
      <c r="G34" s="247">
        <v>0</v>
      </c>
      <c r="H34" s="247">
        <v>0</v>
      </c>
    </row>
    <row r="35" spans="1:8" ht="18.95" customHeight="1">
      <c r="A35" s="253" t="s">
        <v>195</v>
      </c>
      <c r="B35" s="246">
        <v>29</v>
      </c>
      <c r="C35" s="248">
        <v>0</v>
      </c>
      <c r="D35" s="248">
        <v>0</v>
      </c>
      <c r="E35" s="250" t="s">
        <v>198</v>
      </c>
      <c r="F35" s="246">
        <v>62</v>
      </c>
      <c r="G35" s="248">
        <v>0</v>
      </c>
      <c r="H35" s="248">
        <v>0</v>
      </c>
    </row>
    <row r="36" spans="1:8" ht="18.95" customHeight="1">
      <c r="A36" s="253" t="s">
        <v>1376</v>
      </c>
      <c r="B36" s="246">
        <v>30</v>
      </c>
      <c r="C36" s="247">
        <v>0</v>
      </c>
      <c r="D36" s="247">
        <v>0</v>
      </c>
      <c r="E36" s="249" t="s">
        <v>1377</v>
      </c>
      <c r="F36" s="246">
        <v>63</v>
      </c>
      <c r="G36" s="248">
        <v>0</v>
      </c>
      <c r="H36" s="248">
        <v>0</v>
      </c>
    </row>
    <row r="37" spans="1:8" ht="18.95" customHeight="1">
      <c r="A37" s="245" t="s">
        <v>207</v>
      </c>
      <c r="B37" s="246">
        <v>31</v>
      </c>
      <c r="C37" s="247">
        <v>0</v>
      </c>
      <c r="D37" s="247">
        <v>0</v>
      </c>
      <c r="E37" s="250"/>
      <c r="F37" s="246">
        <v>64</v>
      </c>
      <c r="G37" s="247"/>
      <c r="H37" s="247"/>
    </row>
    <row r="38" spans="1:8" ht="18.95" customHeight="1">
      <c r="A38" s="245" t="s">
        <v>210</v>
      </c>
      <c r="B38" s="246">
        <v>32</v>
      </c>
      <c r="C38" s="248">
        <v>0</v>
      </c>
      <c r="D38" s="248">
        <v>0</v>
      </c>
      <c r="E38" s="249" t="s">
        <v>1378</v>
      </c>
      <c r="F38" s="246">
        <v>65</v>
      </c>
      <c r="G38" s="248">
        <v>0</v>
      </c>
      <c r="H38" s="247">
        <v>0</v>
      </c>
    </row>
    <row r="39" spans="1:8" ht="18.95" customHeight="1">
      <c r="A39" s="257" t="s">
        <v>1372</v>
      </c>
      <c r="B39" s="258"/>
      <c r="C39" s="604"/>
      <c r="D39" s="604"/>
      <c r="E39" s="259"/>
      <c r="F39" s="260"/>
      <c r="G39" s="261"/>
      <c r="H39" s="259"/>
    </row>
    <row r="40" spans="1:8" ht="27" customHeight="1">
      <c r="A40" s="605"/>
      <c r="B40" s="605"/>
      <c r="C40" s="605"/>
      <c r="D40" s="605"/>
      <c r="E40" s="605"/>
      <c r="F40" s="605"/>
      <c r="G40" s="605"/>
      <c r="H40" s="605"/>
    </row>
    <row r="41" spans="1:8" s="234" customFormat="1" hidden="1">
      <c r="A41" s="609"/>
      <c r="B41" s="609"/>
      <c r="C41" s="609"/>
      <c r="D41" s="609"/>
      <c r="E41" s="609"/>
      <c r="F41" s="609"/>
      <c r="G41" s="609"/>
      <c r="H41" s="262"/>
    </row>
    <row r="42" spans="1:8" s="234" customFormat="1" ht="12.75" hidden="1">
      <c r="A42" s="610"/>
      <c r="B42" s="609"/>
      <c r="C42" s="609"/>
      <c r="D42" s="609"/>
      <c r="E42" s="609"/>
      <c r="F42" s="609"/>
      <c r="G42" s="609"/>
      <c r="H42" s="263"/>
    </row>
    <row r="43" spans="1:8" s="234" customFormat="1" ht="12.75" hidden="1">
      <c r="A43" s="610"/>
      <c r="B43" s="609"/>
      <c r="C43" s="609"/>
      <c r="D43" s="609"/>
      <c r="E43" s="609"/>
      <c r="F43" s="609"/>
      <c r="G43" s="609"/>
      <c r="H43" s="262"/>
    </row>
    <row r="44" spans="1:8" s="234" customFormat="1" ht="12.75" hidden="1">
      <c r="A44" s="610"/>
      <c r="B44" s="609"/>
      <c r="C44" s="609"/>
      <c r="D44" s="609"/>
      <c r="E44" s="609"/>
      <c r="F44" s="609"/>
      <c r="G44" s="609"/>
      <c r="H44" s="263"/>
    </row>
    <row r="45" spans="1:8" s="234" customFormat="1">
      <c r="A45" s="606"/>
      <c r="B45" s="607"/>
      <c r="C45" s="607"/>
      <c r="D45" s="607"/>
      <c r="E45" s="607"/>
      <c r="F45" s="607"/>
      <c r="G45" s="608"/>
      <c r="H45" s="262"/>
    </row>
    <row r="46" spans="1:8" s="234" customFormat="1">
      <c r="A46" s="606"/>
      <c r="B46" s="607"/>
      <c r="C46" s="607"/>
      <c r="D46" s="607"/>
      <c r="E46" s="607"/>
      <c r="F46" s="607"/>
      <c r="G46" s="608"/>
      <c r="H46" s="264"/>
    </row>
    <row r="47" spans="1:8" ht="14.25">
      <c r="A47" s="265"/>
      <c r="B47" s="266"/>
      <c r="C47" s="266"/>
      <c r="D47" s="267"/>
      <c r="E47" s="268"/>
      <c r="F47" s="268"/>
      <c r="G47" s="269"/>
      <c r="H47" s="270"/>
    </row>
    <row r="48" spans="1:8">
      <c r="A48" s="271"/>
      <c r="B48" s="272"/>
      <c r="C48" s="272"/>
      <c r="D48" s="272"/>
      <c r="E48" s="237"/>
      <c r="F48" s="237"/>
      <c r="G48" s="272"/>
      <c r="H48" s="272"/>
    </row>
    <row r="49" spans="1:8">
      <c r="A49" s="271"/>
      <c r="B49" s="272"/>
      <c r="C49" s="272"/>
      <c r="D49" s="272"/>
      <c r="E49" s="237"/>
      <c r="F49" s="237"/>
      <c r="G49" s="270"/>
      <c r="H49" s="270"/>
    </row>
    <row r="50" spans="1:8">
      <c r="A50" s="271"/>
      <c r="B50" s="272"/>
      <c r="C50" s="270"/>
      <c r="D50" s="270"/>
      <c r="E50" s="237"/>
      <c r="F50" s="237"/>
      <c r="G50" s="270"/>
      <c r="H50" s="270"/>
    </row>
    <row r="51" spans="1:8">
      <c r="A51" s="271"/>
      <c r="B51" s="272"/>
      <c r="C51" s="272"/>
      <c r="D51" s="272"/>
      <c r="E51" s="237"/>
      <c r="F51" s="237"/>
      <c r="G51" s="272"/>
      <c r="H51" s="272"/>
    </row>
    <row r="52" spans="1:8">
      <c r="A52" s="271"/>
      <c r="B52" s="272"/>
      <c r="C52" s="272"/>
      <c r="D52" s="272"/>
      <c r="E52" s="237"/>
      <c r="F52" s="237"/>
      <c r="G52" s="272"/>
      <c r="H52" s="272"/>
    </row>
    <row r="53" spans="1:8">
      <c r="A53" s="271"/>
      <c r="B53" s="272"/>
      <c r="C53" s="272"/>
      <c r="D53" s="272"/>
      <c r="E53" s="237"/>
      <c r="F53" s="237"/>
      <c r="G53" s="272"/>
      <c r="H53" s="272"/>
    </row>
    <row r="54" spans="1:8">
      <c r="A54" s="271"/>
      <c r="B54" s="272"/>
      <c r="C54" s="272"/>
      <c r="D54" s="272"/>
      <c r="E54" s="237"/>
      <c r="F54" s="237"/>
      <c r="G54" s="272"/>
      <c r="H54" s="272"/>
    </row>
    <row r="55" spans="1:8">
      <c r="A55" s="271"/>
      <c r="B55" s="272"/>
      <c r="C55" s="272"/>
      <c r="D55" s="272"/>
      <c r="E55" s="237"/>
      <c r="F55" s="237"/>
      <c r="G55" s="272"/>
      <c r="H55" s="272"/>
    </row>
    <row r="56" spans="1:8">
      <c r="A56" s="271"/>
      <c r="B56" s="272"/>
      <c r="C56" s="272"/>
      <c r="D56" s="272"/>
      <c r="E56" s="237"/>
      <c r="F56" s="237"/>
      <c r="G56" s="272"/>
      <c r="H56" s="272"/>
    </row>
    <row r="57" spans="1:8">
      <c r="A57" s="271"/>
      <c r="B57" s="272"/>
      <c r="C57" s="272"/>
      <c r="D57" s="272"/>
      <c r="E57" s="237"/>
      <c r="F57" s="237"/>
      <c r="G57" s="272"/>
      <c r="H57" s="272"/>
    </row>
    <row r="58" spans="1:8">
      <c r="A58" s="271"/>
      <c r="B58" s="272"/>
      <c r="C58" s="272"/>
      <c r="D58" s="272"/>
      <c r="E58" s="237"/>
      <c r="F58" s="237"/>
      <c r="G58" s="272"/>
      <c r="H58" s="272"/>
    </row>
    <row r="59" spans="1:8">
      <c r="A59" s="271"/>
      <c r="B59" s="272"/>
      <c r="C59" s="272"/>
      <c r="D59" s="272"/>
      <c r="E59" s="237"/>
      <c r="F59" s="237"/>
      <c r="G59" s="272"/>
      <c r="H59" s="272"/>
    </row>
    <row r="60" spans="1:8">
      <c r="A60" s="271"/>
      <c r="B60" s="272"/>
      <c r="C60" s="272"/>
      <c r="D60" s="272"/>
      <c r="E60" s="237"/>
      <c r="F60" s="237"/>
      <c r="G60" s="272"/>
      <c r="H60" s="272"/>
    </row>
    <row r="61" spans="1:8">
      <c r="A61" s="271"/>
      <c r="B61" s="272"/>
      <c r="C61" s="272"/>
      <c r="D61" s="272"/>
      <c r="E61" s="237"/>
      <c r="F61" s="237"/>
      <c r="G61" s="272"/>
      <c r="H61" s="272"/>
    </row>
    <row r="62" spans="1:8">
      <c r="A62" s="271"/>
      <c r="B62" s="272"/>
      <c r="C62" s="272"/>
      <c r="D62" s="272"/>
      <c r="E62" s="237"/>
      <c r="F62" s="237"/>
      <c r="G62" s="272"/>
      <c r="H62" s="272"/>
    </row>
    <row r="63" spans="1:8">
      <c r="A63" s="271"/>
      <c r="B63" s="272"/>
      <c r="C63" s="272"/>
      <c r="D63" s="272"/>
      <c r="E63" s="237"/>
      <c r="F63" s="237"/>
      <c r="G63" s="272"/>
      <c r="H63" s="272"/>
    </row>
    <row r="64" spans="1:8">
      <c r="A64" s="271"/>
      <c r="B64" s="272"/>
      <c r="C64" s="272"/>
      <c r="D64" s="272"/>
      <c r="E64" s="237"/>
      <c r="F64" s="237"/>
      <c r="G64" s="272"/>
      <c r="H64" s="272"/>
    </row>
    <row r="65" spans="1:8">
      <c r="A65" s="271"/>
      <c r="B65" s="272"/>
      <c r="C65" s="272"/>
      <c r="D65" s="272"/>
      <c r="E65" s="237"/>
      <c r="F65" s="237"/>
      <c r="G65" s="272"/>
      <c r="H65" s="272"/>
    </row>
    <row r="66" spans="1:8">
      <c r="A66" s="271"/>
      <c r="B66" s="272"/>
      <c r="C66" s="272"/>
      <c r="D66" s="272"/>
      <c r="E66" s="237"/>
      <c r="F66" s="237"/>
      <c r="G66" s="272"/>
      <c r="H66" s="272"/>
    </row>
    <row r="67" spans="1:8">
      <c r="A67" s="271"/>
      <c r="B67" s="272"/>
      <c r="C67" s="272"/>
      <c r="D67" s="272"/>
      <c r="E67" s="237"/>
      <c r="F67" s="237"/>
      <c r="G67" s="272"/>
      <c r="H67" s="272"/>
    </row>
    <row r="68" spans="1:8">
      <c r="A68" s="271"/>
      <c r="B68" s="272"/>
      <c r="C68" s="272"/>
      <c r="D68" s="272"/>
      <c r="E68" s="237"/>
      <c r="F68" s="237"/>
      <c r="G68" s="272"/>
      <c r="H68" s="272"/>
    </row>
    <row r="69" spans="1:8">
      <c r="A69" s="271"/>
      <c r="B69" s="272"/>
      <c r="C69" s="272"/>
      <c r="D69" s="272"/>
      <c r="E69" s="237"/>
      <c r="F69" s="237"/>
      <c r="G69" s="272"/>
      <c r="H69" s="272"/>
    </row>
    <row r="70" spans="1:8">
      <c r="A70" s="271"/>
      <c r="B70" s="272"/>
      <c r="C70" s="272"/>
      <c r="D70" s="272"/>
      <c r="E70" s="237"/>
      <c r="F70" s="237"/>
      <c r="G70" s="272"/>
      <c r="H70" s="272"/>
    </row>
    <row r="71" spans="1:8">
      <c r="A71" s="271"/>
      <c r="B71" s="272"/>
      <c r="C71" s="272"/>
      <c r="D71" s="272"/>
      <c r="E71" s="237"/>
      <c r="F71" s="237"/>
      <c r="G71" s="272"/>
      <c r="H71" s="272"/>
    </row>
    <row r="72" spans="1:8">
      <c r="A72" s="271"/>
      <c r="B72" s="272"/>
      <c r="C72" s="272"/>
      <c r="D72" s="272"/>
      <c r="E72" s="237"/>
      <c r="F72" s="237"/>
      <c r="G72" s="272"/>
      <c r="H72" s="272"/>
    </row>
    <row r="73" spans="1:8">
      <c r="A73" s="271"/>
      <c r="B73" s="272"/>
      <c r="C73" s="272"/>
      <c r="D73" s="272"/>
      <c r="E73" s="237"/>
      <c r="F73" s="237"/>
      <c r="G73" s="272"/>
      <c r="H73" s="272"/>
    </row>
    <row r="74" spans="1:8">
      <c r="A74" s="271"/>
      <c r="B74" s="272"/>
      <c r="C74" s="272"/>
      <c r="D74" s="272"/>
      <c r="E74" s="237"/>
      <c r="F74" s="237"/>
      <c r="G74" s="272"/>
      <c r="H74" s="272"/>
    </row>
    <row r="75" spans="1:8">
      <c r="A75" s="271"/>
      <c r="B75" s="272"/>
      <c r="C75" s="272"/>
      <c r="D75" s="272"/>
      <c r="E75" s="237"/>
      <c r="F75" s="237"/>
      <c r="G75" s="272"/>
      <c r="H75" s="272"/>
    </row>
    <row r="76" spans="1:8">
      <c r="A76" s="271"/>
      <c r="B76" s="272"/>
      <c r="C76" s="272"/>
      <c r="D76" s="272"/>
      <c r="E76" s="237"/>
      <c r="F76" s="237"/>
      <c r="G76" s="272"/>
      <c r="H76" s="272"/>
    </row>
    <row r="77" spans="1:8">
      <c r="A77" s="271"/>
      <c r="B77" s="272"/>
      <c r="C77" s="272"/>
      <c r="D77" s="272"/>
      <c r="E77" s="237"/>
      <c r="F77" s="237"/>
      <c r="G77" s="272"/>
      <c r="H77" s="272"/>
    </row>
    <row r="78" spans="1:8">
      <c r="A78" s="271"/>
      <c r="B78" s="272"/>
      <c r="C78" s="272"/>
      <c r="D78" s="272"/>
      <c r="E78" s="237"/>
      <c r="F78" s="237"/>
      <c r="G78" s="272"/>
      <c r="H78" s="272"/>
    </row>
    <row r="79" spans="1:8">
      <c r="A79" s="271"/>
      <c r="B79" s="272"/>
      <c r="C79" s="272"/>
      <c r="D79" s="272"/>
      <c r="E79" s="237"/>
      <c r="F79" s="237"/>
      <c r="G79" s="272"/>
      <c r="H79" s="272"/>
    </row>
    <row r="80" spans="1:8">
      <c r="A80" s="271"/>
      <c r="B80" s="272"/>
      <c r="C80" s="272"/>
      <c r="D80" s="272"/>
      <c r="E80" s="237"/>
      <c r="F80" s="237"/>
      <c r="G80" s="272"/>
      <c r="H80" s="272"/>
    </row>
    <row r="81" spans="1:8">
      <c r="A81" s="271"/>
      <c r="B81" s="272"/>
      <c r="C81" s="272"/>
      <c r="D81" s="272"/>
      <c r="E81" s="237"/>
      <c r="F81" s="237"/>
      <c r="G81" s="272"/>
      <c r="H81" s="272"/>
    </row>
    <row r="82" spans="1:8">
      <c r="A82" s="271"/>
      <c r="B82" s="272"/>
      <c r="C82" s="272"/>
      <c r="D82" s="272"/>
      <c r="E82" s="237"/>
      <c r="F82" s="237"/>
      <c r="G82" s="272"/>
      <c r="H82" s="272"/>
    </row>
    <row r="83" spans="1:8">
      <c r="A83" s="271"/>
      <c r="B83" s="272"/>
      <c r="C83" s="272"/>
      <c r="D83" s="272"/>
      <c r="E83" s="237"/>
      <c r="F83" s="237"/>
      <c r="G83" s="272"/>
      <c r="H83" s="272"/>
    </row>
    <row r="84" spans="1:8">
      <c r="A84" s="271"/>
      <c r="B84" s="272"/>
      <c r="C84" s="272"/>
      <c r="D84" s="272"/>
      <c r="E84" s="237"/>
      <c r="F84" s="237"/>
      <c r="G84" s="272"/>
      <c r="H84" s="272"/>
    </row>
    <row r="85" spans="1:8">
      <c r="A85" s="271"/>
      <c r="B85" s="272"/>
      <c r="C85" s="272"/>
      <c r="D85" s="272"/>
      <c r="E85" s="237"/>
      <c r="F85" s="237"/>
      <c r="G85" s="272"/>
      <c r="H85" s="272"/>
    </row>
    <row r="86" spans="1:8">
      <c r="A86" s="271"/>
      <c r="B86" s="272"/>
      <c r="C86" s="272"/>
      <c r="D86" s="272"/>
      <c r="E86" s="237"/>
      <c r="F86" s="237"/>
      <c r="G86" s="272"/>
      <c r="H86" s="272"/>
    </row>
    <row r="87" spans="1:8">
      <c r="A87" s="271"/>
      <c r="B87" s="272"/>
      <c r="C87" s="272"/>
      <c r="D87" s="272"/>
      <c r="E87" s="237"/>
      <c r="F87" s="237"/>
      <c r="G87" s="272"/>
      <c r="H87" s="272"/>
    </row>
    <row r="88" spans="1:8">
      <c r="A88" s="271"/>
      <c r="B88" s="272"/>
      <c r="C88" s="272"/>
      <c r="D88" s="272"/>
      <c r="E88" s="237"/>
      <c r="F88" s="237"/>
      <c r="G88" s="272"/>
      <c r="H88" s="272"/>
    </row>
    <row r="89" spans="1:8">
      <c r="A89" s="271"/>
      <c r="B89" s="272"/>
      <c r="C89" s="272"/>
      <c r="D89" s="272"/>
      <c r="E89" s="237"/>
      <c r="F89" s="237"/>
      <c r="G89" s="272"/>
      <c r="H89" s="272"/>
    </row>
    <row r="90" spans="1:8">
      <c r="A90" s="271"/>
      <c r="B90" s="272"/>
      <c r="C90" s="272"/>
      <c r="D90" s="272"/>
      <c r="E90" s="237"/>
      <c r="F90" s="237"/>
      <c r="G90" s="272"/>
      <c r="H90" s="272"/>
    </row>
    <row r="91" spans="1:8">
      <c r="A91" s="271"/>
      <c r="B91" s="272"/>
      <c r="C91" s="272"/>
      <c r="D91" s="272"/>
      <c r="E91" s="237"/>
      <c r="F91" s="237"/>
      <c r="G91" s="272"/>
      <c r="H91" s="272"/>
    </row>
    <row r="92" spans="1:8">
      <c r="A92" s="271"/>
      <c r="B92" s="272"/>
      <c r="C92" s="272"/>
      <c r="D92" s="272"/>
      <c r="E92" s="237"/>
      <c r="F92" s="237"/>
      <c r="G92" s="272"/>
      <c r="H92" s="272"/>
    </row>
    <row r="93" spans="1:8">
      <c r="A93" s="271"/>
      <c r="B93" s="272"/>
      <c r="C93" s="272"/>
      <c r="D93" s="272"/>
      <c r="E93" s="237"/>
      <c r="F93" s="237"/>
      <c r="G93" s="272"/>
      <c r="H93" s="272"/>
    </row>
    <row r="94" spans="1:8">
      <c r="A94" s="271"/>
      <c r="B94" s="272"/>
      <c r="C94" s="272"/>
      <c r="D94" s="272"/>
      <c r="E94" s="237"/>
      <c r="F94" s="237"/>
      <c r="G94" s="272"/>
      <c r="H94" s="272"/>
    </row>
    <row r="95" spans="1:8">
      <c r="A95" s="271"/>
      <c r="B95" s="272"/>
      <c r="C95" s="272"/>
      <c r="D95" s="272"/>
      <c r="E95" s="237"/>
      <c r="F95" s="237"/>
      <c r="G95" s="272"/>
      <c r="H95" s="272"/>
    </row>
    <row r="96" spans="1:8">
      <c r="A96" s="271"/>
      <c r="B96" s="272"/>
      <c r="C96" s="272"/>
      <c r="D96" s="272"/>
      <c r="E96" s="237"/>
      <c r="F96" s="237"/>
      <c r="G96" s="272"/>
      <c r="H96" s="272"/>
    </row>
    <row r="97" spans="1:8">
      <c r="A97" s="271"/>
      <c r="B97" s="272"/>
      <c r="C97" s="272"/>
      <c r="D97" s="272"/>
      <c r="E97" s="237"/>
      <c r="F97" s="237"/>
      <c r="G97" s="272"/>
      <c r="H97" s="272"/>
    </row>
    <row r="98" spans="1:8">
      <c r="A98" s="271"/>
      <c r="B98" s="272"/>
      <c r="C98" s="272"/>
      <c r="D98" s="272"/>
      <c r="E98" s="237"/>
      <c r="F98" s="237"/>
      <c r="G98" s="272"/>
      <c r="H98" s="272"/>
    </row>
  </sheetData>
  <mergeCells count="11">
    <mergeCell ref="A46:G46"/>
    <mergeCell ref="A41:G41"/>
    <mergeCell ref="A42:G42"/>
    <mergeCell ref="A43:G43"/>
    <mergeCell ref="A44:G44"/>
    <mergeCell ref="A45:G45"/>
    <mergeCell ref="A1:H1"/>
    <mergeCell ref="B2:G2"/>
    <mergeCell ref="A3:G3"/>
    <mergeCell ref="C39:D39"/>
    <mergeCell ref="A40:H40"/>
  </mergeCells>
  <phoneticPr fontId="76" type="noConversion"/>
  <pageMargins left="0.53888888888888897" right="0.329166666666667" top="0.91874999999999996" bottom="1" header="0.5" footer="0.5"/>
  <pageSetup paperSize="9" scale="90" orientation="portrait" horizontalDpi="180" verticalDpi="180"/>
  <headerFooter alignWithMargins="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8"/>
  <dimension ref="B1:D80"/>
  <sheetViews>
    <sheetView topLeftCell="A19" workbookViewId="0">
      <selection activeCell="G12" sqref="G12"/>
    </sheetView>
  </sheetViews>
  <sheetFormatPr defaultRowHeight="14.25" customHeight="1"/>
  <cols>
    <col min="1" max="1" width="0.375" style="209" customWidth="1"/>
    <col min="2" max="2" width="50.25" style="210" customWidth="1"/>
    <col min="3" max="3" width="6.75" style="210" customWidth="1"/>
    <col min="4" max="4" width="23.875" style="210" customWidth="1"/>
    <col min="5" max="16384" width="9" style="209"/>
  </cols>
  <sheetData>
    <row r="1" spans="2:4" ht="6.75" customHeight="1">
      <c r="B1" s="211"/>
      <c r="C1" s="212"/>
      <c r="D1" s="213"/>
    </row>
    <row r="2" spans="2:4" ht="28.5" customHeight="1">
      <c r="B2" s="214" t="s">
        <v>1379</v>
      </c>
      <c r="C2" s="215"/>
      <c r="D2" s="216" t="s">
        <v>1380</v>
      </c>
    </row>
    <row r="3" spans="2:4" ht="14.25" customHeight="1">
      <c r="B3" s="217" t="s">
        <v>1381</v>
      </c>
      <c r="C3" s="218"/>
      <c r="D3" s="219" t="s">
        <v>1382</v>
      </c>
    </row>
    <row r="4" spans="2:4" ht="14.25" customHeight="1">
      <c r="B4" s="220" t="s">
        <v>218</v>
      </c>
      <c r="C4" s="220" t="s">
        <v>32</v>
      </c>
      <c r="D4" s="221" t="s">
        <v>1383</v>
      </c>
    </row>
    <row r="5" spans="2:4" ht="14.25" customHeight="1">
      <c r="B5" s="552" t="s">
        <v>628</v>
      </c>
      <c r="C5" s="220">
        <v>1</v>
      </c>
      <c r="D5" s="222"/>
    </row>
    <row r="6" spans="2:4" ht="14.25" customHeight="1">
      <c r="B6" s="223" t="s">
        <v>1384</v>
      </c>
      <c r="C6" s="220">
        <v>2</v>
      </c>
      <c r="D6" s="222" t="e">
        <f ca="1">+xjbqj(101)</f>
        <v>#NAME?</v>
      </c>
    </row>
    <row r="7" spans="2:4" ht="14.25" customHeight="1">
      <c r="B7" s="223" t="s">
        <v>1385</v>
      </c>
      <c r="C7" s="220">
        <v>3</v>
      </c>
      <c r="D7" s="222" t="e">
        <f ca="1">+xjbqj(102)</f>
        <v>#NAME?</v>
      </c>
    </row>
    <row r="8" spans="2:4" ht="14.25" customHeight="1">
      <c r="B8" s="223" t="s">
        <v>1386</v>
      </c>
      <c r="C8" s="220">
        <v>4</v>
      </c>
      <c r="D8" s="222" t="e">
        <f ca="1">+xjbqj(103)</f>
        <v>#NAME?</v>
      </c>
    </row>
    <row r="9" spans="2:4" ht="14.25" customHeight="1">
      <c r="B9" s="220" t="s">
        <v>1387</v>
      </c>
      <c r="C9" s="220">
        <v>5</v>
      </c>
      <c r="D9" s="224" t="e">
        <f ca="1">D6+D7+D8</f>
        <v>#NAME?</v>
      </c>
    </row>
    <row r="10" spans="2:4" ht="14.25" customHeight="1">
      <c r="B10" s="225" t="s">
        <v>1388</v>
      </c>
      <c r="C10" s="220">
        <v>6</v>
      </c>
      <c r="D10" s="222" t="e">
        <f ca="1">+xjBQD(111)</f>
        <v>#NAME?</v>
      </c>
    </row>
    <row r="11" spans="2:4" ht="14.25" customHeight="1">
      <c r="B11" s="225" t="s">
        <v>1389</v>
      </c>
      <c r="C11" s="220">
        <v>7</v>
      </c>
      <c r="D11" s="222" t="e">
        <f ca="1">+xjBQD(112)</f>
        <v>#NAME?</v>
      </c>
    </row>
    <row r="12" spans="2:4" ht="14.25" customHeight="1">
      <c r="B12" s="225" t="s">
        <v>1390</v>
      </c>
      <c r="C12" s="220">
        <v>8</v>
      </c>
      <c r="D12" s="222" t="e">
        <f ca="1">+xjBQD(113)</f>
        <v>#NAME?</v>
      </c>
    </row>
    <row r="13" spans="2:4" ht="14.25" customHeight="1">
      <c r="B13" s="223" t="s">
        <v>1391</v>
      </c>
      <c r="C13" s="220">
        <v>9</v>
      </c>
      <c r="D13" s="222" t="e">
        <f ca="1">+xjBQD(114)</f>
        <v>#NAME?</v>
      </c>
    </row>
    <row r="14" spans="2:4" ht="14.25" customHeight="1">
      <c r="B14" s="220" t="s">
        <v>1392</v>
      </c>
      <c r="C14" s="220">
        <v>10</v>
      </c>
      <c r="D14" s="224" t="e">
        <f ca="1">D10+D11+D12+D13</f>
        <v>#NAME?</v>
      </c>
    </row>
    <row r="15" spans="2:4" ht="14.25" customHeight="1">
      <c r="B15" s="220" t="s">
        <v>654</v>
      </c>
      <c r="C15" s="220">
        <v>11</v>
      </c>
      <c r="D15" s="224" t="e">
        <f ca="1">D9-D14</f>
        <v>#NAME?</v>
      </c>
    </row>
    <row r="16" spans="2:4" ht="14.25" customHeight="1">
      <c r="B16" s="223" t="s">
        <v>658</v>
      </c>
      <c r="C16" s="220">
        <v>12</v>
      </c>
      <c r="D16" s="222"/>
    </row>
    <row r="17" spans="2:4" ht="14.25" customHeight="1">
      <c r="B17" s="223" t="s">
        <v>1393</v>
      </c>
      <c r="C17" s="220">
        <v>13</v>
      </c>
      <c r="D17" s="222" t="e">
        <f ca="1">+xjbqj(201)</f>
        <v>#NAME?</v>
      </c>
    </row>
    <row r="18" spans="2:4" ht="14.25" customHeight="1">
      <c r="B18" s="223" t="s">
        <v>1394</v>
      </c>
      <c r="C18" s="220">
        <v>14</v>
      </c>
      <c r="D18" s="222" t="e">
        <f ca="1">+xjbqj(202)</f>
        <v>#NAME?</v>
      </c>
    </row>
    <row r="19" spans="2:4" ht="14.25" customHeight="1">
      <c r="B19" s="223" t="s">
        <v>1395</v>
      </c>
      <c r="C19" s="220">
        <v>15</v>
      </c>
      <c r="D19" s="222" t="e">
        <f ca="1">+xjbqj(203)</f>
        <v>#NAME?</v>
      </c>
    </row>
    <row r="20" spans="2:4" ht="14.25" customHeight="1">
      <c r="B20" s="223" t="s">
        <v>1396</v>
      </c>
      <c r="C20" s="220">
        <v>16</v>
      </c>
      <c r="D20" s="222" t="e">
        <f ca="1">+xjbqj(204)</f>
        <v>#NAME?</v>
      </c>
    </row>
    <row r="21" spans="2:4" ht="14.25" customHeight="1">
      <c r="B21" s="220" t="s">
        <v>1387</v>
      </c>
      <c r="C21" s="220">
        <v>17</v>
      </c>
      <c r="D21" s="224" t="e">
        <f ca="1">SUM(D17:D20)</f>
        <v>#NAME?</v>
      </c>
    </row>
    <row r="22" spans="2:4" ht="14.25" customHeight="1">
      <c r="B22" s="223" t="s">
        <v>1397</v>
      </c>
      <c r="C22" s="220">
        <v>18</v>
      </c>
      <c r="D22" s="222" t="e">
        <f ca="1">+xjBQD(211)</f>
        <v>#NAME?</v>
      </c>
    </row>
    <row r="23" spans="2:4" ht="14.25" customHeight="1">
      <c r="B23" s="223" t="s">
        <v>1398</v>
      </c>
      <c r="C23" s="220">
        <v>19</v>
      </c>
      <c r="D23" s="222" t="e">
        <f ca="1">+xjBQD(212)</f>
        <v>#NAME?</v>
      </c>
    </row>
    <row r="24" spans="2:4" ht="14.25" customHeight="1">
      <c r="B24" s="223" t="s">
        <v>1399</v>
      </c>
      <c r="C24" s="220">
        <v>20</v>
      </c>
      <c r="D24" s="222" t="e">
        <f ca="1">+xjBQD(213)</f>
        <v>#NAME?</v>
      </c>
    </row>
    <row r="25" spans="2:4" ht="14.25" customHeight="1">
      <c r="B25" s="220" t="s">
        <v>1392</v>
      </c>
      <c r="C25" s="220">
        <v>21</v>
      </c>
      <c r="D25" s="224" t="e">
        <f ca="1">SUM(D22:D24)</f>
        <v>#NAME?</v>
      </c>
    </row>
    <row r="26" spans="2:4" ht="14.25" customHeight="1">
      <c r="B26" s="220" t="s">
        <v>688</v>
      </c>
      <c r="C26" s="220">
        <v>22</v>
      </c>
      <c r="D26" s="224" t="e">
        <f ca="1">D21-D25</f>
        <v>#NAME?</v>
      </c>
    </row>
    <row r="27" spans="2:4" ht="14.25" customHeight="1">
      <c r="B27" s="223" t="s">
        <v>692</v>
      </c>
      <c r="C27" s="220">
        <v>23</v>
      </c>
      <c r="D27" s="222"/>
    </row>
    <row r="28" spans="2:4" ht="14.25" customHeight="1">
      <c r="B28" s="225" t="s">
        <v>1400</v>
      </c>
      <c r="C28" s="220">
        <v>24</v>
      </c>
      <c r="D28" s="222" t="e">
        <f ca="1">+xjbqj(301)</f>
        <v>#NAME?</v>
      </c>
    </row>
    <row r="29" spans="2:4" ht="14.25" customHeight="1">
      <c r="B29" s="223" t="s">
        <v>1401</v>
      </c>
      <c r="C29" s="220">
        <v>25</v>
      </c>
      <c r="D29" s="222" t="e">
        <f ca="1">+xjbqj(302)</f>
        <v>#NAME?</v>
      </c>
    </row>
    <row r="30" spans="2:4" ht="14.25" customHeight="1">
      <c r="B30" s="223" t="s">
        <v>1402</v>
      </c>
      <c r="C30" s="220">
        <v>26</v>
      </c>
      <c r="D30" s="222" t="e">
        <f ca="1">+xjbqj(303)</f>
        <v>#NAME?</v>
      </c>
    </row>
    <row r="31" spans="2:4" ht="14.25" customHeight="1">
      <c r="B31" s="220" t="s">
        <v>1387</v>
      </c>
      <c r="C31" s="220">
        <v>27</v>
      </c>
      <c r="D31" s="224" t="e">
        <f ca="1">SUM(D28:D30)</f>
        <v>#NAME?</v>
      </c>
    </row>
    <row r="32" spans="2:4" ht="14.25" customHeight="1">
      <c r="B32" s="223" t="s">
        <v>1403</v>
      </c>
      <c r="C32" s="220">
        <v>28</v>
      </c>
      <c r="D32" s="222" t="e">
        <f ca="1">+xjBQD(311)</f>
        <v>#NAME?</v>
      </c>
    </row>
    <row r="33" spans="2:4" ht="14.25" customHeight="1">
      <c r="B33" s="223" t="s">
        <v>1404</v>
      </c>
      <c r="C33" s="220">
        <v>29</v>
      </c>
      <c r="D33" s="222" t="e">
        <f ca="1">+xjBQD(312)</f>
        <v>#NAME?</v>
      </c>
    </row>
    <row r="34" spans="2:4" ht="14.25" customHeight="1">
      <c r="B34" s="223" t="s">
        <v>1405</v>
      </c>
      <c r="C34" s="220">
        <v>30</v>
      </c>
      <c r="D34" s="222" t="e">
        <f ca="1">+xjBQD(313)</f>
        <v>#NAME?</v>
      </c>
    </row>
    <row r="35" spans="2:4" ht="14.25" customHeight="1">
      <c r="B35" s="220" t="s">
        <v>1392</v>
      </c>
      <c r="C35" s="220">
        <v>31</v>
      </c>
      <c r="D35" s="224" t="e">
        <f ca="1">SUM(D32:D34)</f>
        <v>#NAME?</v>
      </c>
    </row>
    <row r="36" spans="2:4" ht="14.25" customHeight="1">
      <c r="B36" s="220" t="s">
        <v>716</v>
      </c>
      <c r="C36" s="220">
        <v>32</v>
      </c>
      <c r="D36" s="224" t="e">
        <f ca="1">D31-D35</f>
        <v>#NAME?</v>
      </c>
    </row>
    <row r="37" spans="2:4" ht="14.25" customHeight="1">
      <c r="B37" s="223" t="s">
        <v>1406</v>
      </c>
      <c r="C37" s="220">
        <v>33</v>
      </c>
      <c r="D37" s="222" t="e">
        <f ca="1">xjbqj(400)</f>
        <v>#NAME?</v>
      </c>
    </row>
    <row r="38" spans="2:4" ht="14.25" customHeight="1">
      <c r="B38" s="223" t="s">
        <v>724</v>
      </c>
      <c r="C38" s="220">
        <v>34</v>
      </c>
      <c r="D38" s="224" t="e">
        <f ca="1">D15+D26+D36+D37</f>
        <v>#NAME?</v>
      </c>
    </row>
    <row r="39" spans="2:4" ht="14.25" customHeight="1">
      <c r="B39" s="226" t="s">
        <v>730</v>
      </c>
      <c r="C39" s="226" t="s">
        <v>1407</v>
      </c>
      <c r="D39" s="227" t="s">
        <v>1408</v>
      </c>
    </row>
    <row r="40" spans="2:4" ht="14.25" customHeight="1">
      <c r="B40" s="228" t="s">
        <v>1409</v>
      </c>
      <c r="C40" s="226">
        <v>35</v>
      </c>
      <c r="D40" s="227" t="s">
        <v>1410</v>
      </c>
    </row>
    <row r="41" spans="2:4" ht="14.25" customHeight="1">
      <c r="B41" s="228" t="s">
        <v>1411</v>
      </c>
      <c r="C41" s="226">
        <v>36</v>
      </c>
      <c r="D41" s="229"/>
    </row>
    <row r="42" spans="2:4" ht="14.25" customHeight="1">
      <c r="B42" s="228" t="s">
        <v>1412</v>
      </c>
      <c r="C42" s="226">
        <v>37</v>
      </c>
      <c r="D42" s="229"/>
    </row>
    <row r="43" spans="2:4" ht="14.25" customHeight="1">
      <c r="B43" s="228" t="s">
        <v>1413</v>
      </c>
      <c r="C43" s="226">
        <v>38</v>
      </c>
      <c r="D43" s="229"/>
    </row>
    <row r="44" spans="2:4" ht="14.25" customHeight="1">
      <c r="B44" s="228" t="s">
        <v>1414</v>
      </c>
      <c r="C44" s="226">
        <v>39</v>
      </c>
      <c r="D44" s="229"/>
    </row>
    <row r="45" spans="2:4" ht="14.25" customHeight="1">
      <c r="B45" s="228" t="s">
        <v>1415</v>
      </c>
      <c r="C45" s="226">
        <v>40</v>
      </c>
      <c r="D45" s="229"/>
    </row>
    <row r="46" spans="2:4" ht="14.25" customHeight="1">
      <c r="B46" s="228" t="s">
        <v>1416</v>
      </c>
      <c r="C46" s="226">
        <v>41</v>
      </c>
      <c r="D46" s="229"/>
    </row>
    <row r="47" spans="2:4" ht="14.25" customHeight="1">
      <c r="B47" s="228" t="s">
        <v>1417</v>
      </c>
      <c r="C47" s="226">
        <v>42</v>
      </c>
      <c r="D47" s="229"/>
    </row>
    <row r="48" spans="2:4" ht="14.25" customHeight="1">
      <c r="B48" s="228" t="s">
        <v>1418</v>
      </c>
      <c r="C48" s="226">
        <v>43</v>
      </c>
      <c r="D48" s="229"/>
    </row>
    <row r="49" spans="2:4" ht="14.25" customHeight="1">
      <c r="B49" s="228" t="s">
        <v>1419</v>
      </c>
      <c r="C49" s="226">
        <v>44</v>
      </c>
      <c r="D49" s="229"/>
    </row>
    <row r="50" spans="2:4" ht="14.25" customHeight="1">
      <c r="B50" s="228" t="s">
        <v>1420</v>
      </c>
      <c r="C50" s="226">
        <v>45</v>
      </c>
      <c r="D50" s="229"/>
    </row>
    <row r="51" spans="2:4" ht="14.25" customHeight="1">
      <c r="B51" s="228" t="s">
        <v>1421</v>
      </c>
      <c r="C51" s="226">
        <v>46</v>
      </c>
      <c r="D51" s="229"/>
    </row>
    <row r="52" spans="2:4" ht="14.25" customHeight="1">
      <c r="B52" s="228" t="s">
        <v>1422</v>
      </c>
      <c r="C52" s="226">
        <v>47</v>
      </c>
      <c r="D52" s="229"/>
    </row>
    <row r="53" spans="2:4" ht="14.25" customHeight="1">
      <c r="B53" s="228" t="s">
        <v>1423</v>
      </c>
      <c r="C53" s="226">
        <v>48</v>
      </c>
      <c r="D53" s="229"/>
    </row>
    <row r="54" spans="2:4" ht="14.25" customHeight="1">
      <c r="B54" s="228" t="s">
        <v>1424</v>
      </c>
      <c r="C54" s="226">
        <v>49</v>
      </c>
      <c r="D54" s="229"/>
    </row>
    <row r="55" spans="2:4" ht="14.25" customHeight="1">
      <c r="B55" s="228" t="s">
        <v>1425</v>
      </c>
      <c r="C55" s="226">
        <v>50</v>
      </c>
      <c r="D55" s="229"/>
    </row>
    <row r="56" spans="2:4" ht="14.25" customHeight="1">
      <c r="B56" s="228" t="s">
        <v>1426</v>
      </c>
      <c r="C56" s="226">
        <v>51</v>
      </c>
      <c r="D56" s="229"/>
    </row>
    <row r="57" spans="2:4" ht="14.25" customHeight="1">
      <c r="B57" s="228" t="s">
        <v>1427</v>
      </c>
      <c r="C57" s="226">
        <v>52</v>
      </c>
      <c r="D57" s="230">
        <f>D41+D42+D43+D44+D45+D46+D47+D48+D49+D50+D51+D52+D53+D54+D55+D56</f>
        <v>0</v>
      </c>
    </row>
    <row r="58" spans="2:4" ht="14.25" customHeight="1">
      <c r="B58" s="228" t="s">
        <v>1428</v>
      </c>
      <c r="C58" s="226">
        <v>53</v>
      </c>
      <c r="D58" s="227"/>
    </row>
    <row r="59" spans="2:4" ht="14.25" customHeight="1">
      <c r="B59" s="228" t="s">
        <v>1429</v>
      </c>
      <c r="C59" s="226">
        <v>54</v>
      </c>
      <c r="D59" s="229"/>
    </row>
    <row r="60" spans="2:4" ht="14.25" customHeight="1">
      <c r="B60" s="228" t="s">
        <v>1430</v>
      </c>
      <c r="C60" s="226">
        <v>55</v>
      </c>
      <c r="D60" s="229"/>
    </row>
    <row r="61" spans="2:4" ht="14.25" customHeight="1">
      <c r="B61" s="228" t="s">
        <v>1431</v>
      </c>
      <c r="C61" s="226">
        <v>56</v>
      </c>
      <c r="D61" s="229"/>
    </row>
    <row r="62" spans="2:4" ht="14.25" customHeight="1">
      <c r="B62" s="228" t="s">
        <v>1432</v>
      </c>
      <c r="C62" s="226">
        <v>57</v>
      </c>
      <c r="D62" s="227"/>
    </row>
    <row r="63" spans="2:4" ht="14.25" customHeight="1">
      <c r="B63" s="228" t="s">
        <v>1433</v>
      </c>
      <c r="C63" s="226">
        <v>58</v>
      </c>
      <c r="D63" s="229" t="e">
        <f ca="1">+xjsqj()</f>
        <v>#NAME?</v>
      </c>
    </row>
    <row r="64" spans="2:4" ht="14.25" customHeight="1">
      <c r="B64" s="228" t="s">
        <v>1434</v>
      </c>
      <c r="C64" s="226">
        <v>59</v>
      </c>
      <c r="D64" s="229" t="e">
        <f ca="1">+xjSQD()</f>
        <v>#NAME?</v>
      </c>
    </row>
    <row r="65" spans="2:4" ht="14.25" customHeight="1">
      <c r="B65" s="228" t="s">
        <v>1435</v>
      </c>
      <c r="C65" s="226">
        <v>60</v>
      </c>
      <c r="D65" s="229"/>
    </row>
    <row r="66" spans="2:4" ht="14.25" customHeight="1">
      <c r="B66" s="228" t="s">
        <v>1436</v>
      </c>
      <c r="C66" s="226">
        <v>61</v>
      </c>
      <c r="D66" s="229"/>
    </row>
    <row r="67" spans="2:4" ht="14.25" customHeight="1">
      <c r="B67" s="226" t="s">
        <v>786</v>
      </c>
      <c r="C67" s="226">
        <v>62</v>
      </c>
      <c r="D67" s="230" t="e">
        <f ca="1">D63-D64</f>
        <v>#NAME?</v>
      </c>
    </row>
    <row r="68" spans="2:4" ht="14.25" customHeight="1">
      <c r="B68" s="231"/>
      <c r="C68" s="231"/>
      <c r="D68" s="231"/>
    </row>
    <row r="69" spans="2:4" ht="14.25" customHeight="1">
      <c r="B69" s="231"/>
      <c r="C69" s="231"/>
      <c r="D69" s="231"/>
    </row>
    <row r="70" spans="2:4" ht="14.25" customHeight="1">
      <c r="B70" s="231"/>
      <c r="C70" s="231"/>
      <c r="D70" s="231"/>
    </row>
    <row r="71" spans="2:4" ht="14.25" customHeight="1">
      <c r="B71" s="231"/>
      <c r="C71" s="231"/>
      <c r="D71" s="231"/>
    </row>
    <row r="72" spans="2:4" ht="14.25" customHeight="1">
      <c r="B72" s="231"/>
      <c r="C72" s="231"/>
      <c r="D72" s="231"/>
    </row>
    <row r="73" spans="2:4" ht="14.25" customHeight="1">
      <c r="B73" s="232"/>
      <c r="C73" s="232"/>
      <c r="D73" s="232"/>
    </row>
    <row r="74" spans="2:4" ht="14.25" customHeight="1">
      <c r="B74" s="232"/>
      <c r="C74" s="232"/>
      <c r="D74" s="232"/>
    </row>
    <row r="75" spans="2:4" ht="14.25" customHeight="1">
      <c r="B75" s="232"/>
      <c r="C75" s="232"/>
      <c r="D75" s="232"/>
    </row>
    <row r="76" spans="2:4" ht="14.25" customHeight="1">
      <c r="B76" s="232"/>
      <c r="C76" s="232"/>
      <c r="D76" s="232"/>
    </row>
    <row r="77" spans="2:4" ht="14.25" customHeight="1">
      <c r="B77" s="232"/>
      <c r="C77" s="232"/>
      <c r="D77" s="232"/>
    </row>
    <row r="78" spans="2:4" ht="14.25" customHeight="1">
      <c r="B78" s="232"/>
      <c r="C78" s="232"/>
      <c r="D78" s="232"/>
    </row>
    <row r="79" spans="2:4" ht="14.25" customHeight="1">
      <c r="B79" s="232"/>
      <c r="C79" s="232"/>
      <c r="D79" s="232"/>
    </row>
    <row r="80" spans="2:4" ht="14.25" customHeight="1">
      <c r="B80" s="232"/>
      <c r="C80" s="232"/>
      <c r="D80" s="232"/>
    </row>
  </sheetData>
  <phoneticPr fontId="76" type="noConversion"/>
  <pageMargins left="0.75" right="0.46875" top="1.0888888888888899" bottom="1" header="0.5" footer="0.5"/>
  <pageSetup paperSize="9" orientation="portrait" horizontalDpi="180" verticalDpi="180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42"/>
  <sheetViews>
    <sheetView showGridLines="0" showZeros="0" workbookViewId="0">
      <selection activeCell="G8" sqref="G8"/>
    </sheetView>
  </sheetViews>
  <sheetFormatPr defaultColWidth="8.875" defaultRowHeight="14.25"/>
  <cols>
    <col min="1" max="1" width="40.125" style="190" customWidth="1"/>
    <col min="2" max="2" width="4.625" style="190" customWidth="1"/>
    <col min="3" max="4" width="15.125" style="190" customWidth="1"/>
    <col min="5" max="6" width="8.75" style="190" customWidth="1"/>
    <col min="7" max="7" width="11.75" style="190" customWidth="1"/>
    <col min="8" max="32" width="8.75" style="190" customWidth="1"/>
    <col min="33" max="16384" width="8.875" style="190"/>
  </cols>
  <sheetData>
    <row r="1" spans="1:4" ht="18.75">
      <c r="A1" s="611" t="s">
        <v>1437</v>
      </c>
      <c r="B1" s="611"/>
      <c r="C1" s="612"/>
      <c r="D1" s="612"/>
    </row>
    <row r="2" spans="1:4" ht="15.75" customHeight="1">
      <c r="A2" s="191" t="s">
        <v>1524</v>
      </c>
      <c r="B2" s="191"/>
      <c r="C2" s="192"/>
      <c r="D2" s="193" t="s">
        <v>621</v>
      </c>
    </row>
    <row r="3" spans="1:4" ht="23.25" customHeight="1">
      <c r="A3" s="194" t="s">
        <v>1537</v>
      </c>
      <c r="B3" s="195"/>
      <c r="C3" s="196" t="s">
        <v>1438</v>
      </c>
      <c r="D3" s="197" t="s">
        <v>623</v>
      </c>
    </row>
    <row r="4" spans="1:4" s="189" customFormat="1">
      <c r="A4" s="198" t="s">
        <v>624</v>
      </c>
      <c r="B4" s="198" t="s">
        <v>32</v>
      </c>
      <c r="C4" s="199" t="s">
        <v>1439</v>
      </c>
      <c r="D4" s="199" t="s">
        <v>625</v>
      </c>
    </row>
    <row r="5" spans="1:4" ht="18" customHeight="1">
      <c r="A5" s="200" t="s">
        <v>628</v>
      </c>
      <c r="B5" s="201">
        <v>1</v>
      </c>
      <c r="C5" s="202"/>
      <c r="D5" s="202"/>
    </row>
    <row r="6" spans="1:4" ht="18" customHeight="1">
      <c r="A6" s="200" t="s">
        <v>1351</v>
      </c>
      <c r="B6" s="201">
        <v>2</v>
      </c>
      <c r="C6" s="202">
        <v>0</v>
      </c>
      <c r="D6" s="202">
        <v>0</v>
      </c>
    </row>
    <row r="7" spans="1:4" ht="18" customHeight="1">
      <c r="A7" s="200" t="s">
        <v>632</v>
      </c>
      <c r="B7" s="201">
        <v>3</v>
      </c>
      <c r="C7" s="202">
        <v>0</v>
      </c>
      <c r="D7" s="202">
        <v>0</v>
      </c>
    </row>
    <row r="8" spans="1:4" ht="18" customHeight="1">
      <c r="A8" s="200" t="s">
        <v>634</v>
      </c>
      <c r="B8" s="201">
        <v>4</v>
      </c>
      <c r="C8" s="202">
        <v>0</v>
      </c>
      <c r="D8" s="202">
        <v>0</v>
      </c>
    </row>
    <row r="9" spans="1:4" ht="18" customHeight="1">
      <c r="A9" s="203" t="s">
        <v>636</v>
      </c>
      <c r="B9" s="201">
        <v>5</v>
      </c>
      <c r="C9" s="202">
        <f>SUM(C6:C8)</f>
        <v>0</v>
      </c>
      <c r="D9" s="202">
        <f>SUM(D6:D8)</f>
        <v>0</v>
      </c>
    </row>
    <row r="10" spans="1:4" ht="18" customHeight="1">
      <c r="A10" s="200" t="s">
        <v>1353</v>
      </c>
      <c r="B10" s="201">
        <v>6</v>
      </c>
      <c r="C10" s="202">
        <v>0</v>
      </c>
      <c r="D10" s="202">
        <v>0</v>
      </c>
    </row>
    <row r="11" spans="1:4" ht="18" customHeight="1">
      <c r="A11" s="200" t="s">
        <v>644</v>
      </c>
      <c r="B11" s="201">
        <v>7</v>
      </c>
      <c r="C11" s="202">
        <v>0</v>
      </c>
      <c r="D11" s="202">
        <v>0</v>
      </c>
    </row>
    <row r="12" spans="1:4" ht="18" customHeight="1">
      <c r="A12" s="200" t="s">
        <v>646</v>
      </c>
      <c r="B12" s="201">
        <v>8</v>
      </c>
      <c r="C12" s="202">
        <v>0</v>
      </c>
      <c r="D12" s="204">
        <v>0</v>
      </c>
    </row>
    <row r="13" spans="1:4" ht="18" customHeight="1">
      <c r="A13" s="200" t="s">
        <v>648</v>
      </c>
      <c r="B13" s="201">
        <v>9</v>
      </c>
      <c r="C13" s="202">
        <v>0</v>
      </c>
      <c r="D13" s="202">
        <v>0</v>
      </c>
    </row>
    <row r="14" spans="1:4" ht="18" customHeight="1">
      <c r="A14" s="203" t="s">
        <v>650</v>
      </c>
      <c r="B14" s="201">
        <v>10</v>
      </c>
      <c r="C14" s="205">
        <f>SUM(C10:C13)</f>
        <v>0</v>
      </c>
      <c r="D14" s="202">
        <f>SUM(D10:D13)</f>
        <v>0</v>
      </c>
    </row>
    <row r="15" spans="1:4" ht="18" customHeight="1">
      <c r="A15" s="203" t="s">
        <v>654</v>
      </c>
      <c r="B15" s="201">
        <v>11</v>
      </c>
      <c r="C15" s="202">
        <f>C9-C14</f>
        <v>0</v>
      </c>
      <c r="D15" s="202">
        <f>D9-D14</f>
        <v>0</v>
      </c>
    </row>
    <row r="16" spans="1:4" ht="18" customHeight="1">
      <c r="A16" s="200" t="s">
        <v>658</v>
      </c>
      <c r="B16" s="201">
        <v>12</v>
      </c>
      <c r="C16" s="202"/>
      <c r="D16" s="202"/>
    </row>
    <row r="17" spans="1:4" ht="18" customHeight="1">
      <c r="A17" s="200" t="s">
        <v>661</v>
      </c>
      <c r="B17" s="201">
        <v>13</v>
      </c>
      <c r="C17" s="202">
        <v>0</v>
      </c>
      <c r="D17" s="206">
        <v>0</v>
      </c>
    </row>
    <row r="18" spans="1:4" ht="18" customHeight="1">
      <c r="A18" s="200" t="s">
        <v>663</v>
      </c>
      <c r="B18" s="201">
        <v>14</v>
      </c>
      <c r="C18" s="207">
        <v>0</v>
      </c>
      <c r="D18" s="202">
        <v>0</v>
      </c>
    </row>
    <row r="19" spans="1:4" ht="18" customHeight="1">
      <c r="A19" s="200" t="s">
        <v>1440</v>
      </c>
      <c r="B19" s="201">
        <v>15</v>
      </c>
      <c r="C19" s="202">
        <v>0</v>
      </c>
      <c r="D19" s="204">
        <v>0</v>
      </c>
    </row>
    <row r="20" spans="1:4" ht="18" customHeight="1">
      <c r="A20" s="200" t="s">
        <v>667</v>
      </c>
      <c r="B20" s="201">
        <v>16</v>
      </c>
      <c r="C20" s="202">
        <v>0</v>
      </c>
      <c r="D20" s="202">
        <v>0</v>
      </c>
    </row>
    <row r="21" spans="1:4" ht="18" customHeight="1">
      <c r="A21" s="200" t="s">
        <v>669</v>
      </c>
      <c r="B21" s="201">
        <v>17</v>
      </c>
      <c r="C21" s="202">
        <v>0</v>
      </c>
      <c r="D21" s="202">
        <v>0</v>
      </c>
    </row>
    <row r="22" spans="1:4" ht="18" customHeight="1">
      <c r="A22" s="203" t="s">
        <v>671</v>
      </c>
      <c r="B22" s="201">
        <v>18</v>
      </c>
      <c r="C22" s="202">
        <f>SUM(C17:C21)</f>
        <v>0</v>
      </c>
      <c r="D22" s="202">
        <f>SUM(D17:D21)</f>
        <v>0</v>
      </c>
    </row>
    <row r="23" spans="1:4" ht="18" customHeight="1">
      <c r="A23" s="200" t="s">
        <v>1441</v>
      </c>
      <c r="B23" s="201">
        <v>19</v>
      </c>
      <c r="C23" s="202">
        <v>0</v>
      </c>
      <c r="D23" s="208">
        <v>0</v>
      </c>
    </row>
    <row r="24" spans="1:4" ht="18" customHeight="1">
      <c r="A24" s="200" t="s">
        <v>678</v>
      </c>
      <c r="B24" s="201">
        <v>20</v>
      </c>
      <c r="C24" s="202">
        <v>0</v>
      </c>
      <c r="D24" s="204">
        <v>0</v>
      </c>
    </row>
    <row r="25" spans="1:4" ht="18" customHeight="1">
      <c r="A25" s="200" t="s">
        <v>680</v>
      </c>
      <c r="B25" s="201">
        <v>21</v>
      </c>
      <c r="C25" s="202">
        <v>0</v>
      </c>
      <c r="D25" s="202">
        <v>0</v>
      </c>
    </row>
    <row r="26" spans="1:4" ht="18" customHeight="1">
      <c r="A26" s="200" t="s">
        <v>682</v>
      </c>
      <c r="B26" s="201">
        <v>22</v>
      </c>
      <c r="C26" s="202">
        <v>0</v>
      </c>
      <c r="D26" s="202">
        <v>0</v>
      </c>
    </row>
    <row r="27" spans="1:4" ht="18" customHeight="1">
      <c r="A27" s="203" t="s">
        <v>684</v>
      </c>
      <c r="B27" s="201">
        <v>23</v>
      </c>
      <c r="C27" s="202">
        <f>SUM(C23:C26)</f>
        <v>0</v>
      </c>
      <c r="D27" s="202">
        <f>SUM(D23:D26)</f>
        <v>0</v>
      </c>
    </row>
    <row r="28" spans="1:4" ht="18" customHeight="1">
      <c r="A28" s="203" t="s">
        <v>688</v>
      </c>
      <c r="B28" s="201">
        <v>24</v>
      </c>
      <c r="C28" s="202">
        <f>C22-C27</f>
        <v>0</v>
      </c>
      <c r="D28" s="202">
        <f>D22-D27</f>
        <v>0</v>
      </c>
    </row>
    <row r="29" spans="1:4" ht="18" customHeight="1">
      <c r="A29" s="200" t="s">
        <v>692</v>
      </c>
      <c r="B29" s="201">
        <v>25</v>
      </c>
      <c r="C29" s="202"/>
      <c r="D29" s="202"/>
    </row>
    <row r="30" spans="1:4" ht="18" customHeight="1">
      <c r="A30" s="200" t="s">
        <v>695</v>
      </c>
      <c r="B30" s="201">
        <v>26</v>
      </c>
      <c r="C30" s="202">
        <v>0</v>
      </c>
      <c r="D30" s="204">
        <v>0</v>
      </c>
    </row>
    <row r="31" spans="1:4" ht="18" customHeight="1">
      <c r="A31" s="200" t="s">
        <v>697</v>
      </c>
      <c r="B31" s="201">
        <v>27</v>
      </c>
      <c r="C31" s="202">
        <v>0</v>
      </c>
      <c r="D31" s="202">
        <v>0</v>
      </c>
    </row>
    <row r="32" spans="1:4" ht="18" customHeight="1">
      <c r="A32" s="200" t="s">
        <v>699</v>
      </c>
      <c r="B32" s="201">
        <v>28</v>
      </c>
      <c r="C32" s="202">
        <v>0</v>
      </c>
      <c r="D32" s="202">
        <v>0</v>
      </c>
    </row>
    <row r="33" spans="1:4" ht="18" customHeight="1">
      <c r="A33" s="203" t="s">
        <v>701</v>
      </c>
      <c r="B33" s="201">
        <v>29</v>
      </c>
      <c r="C33" s="202">
        <f>SUM(C30:C32)</f>
        <v>0</v>
      </c>
      <c r="D33" s="202">
        <f>SUM(D30:D32)</f>
        <v>0</v>
      </c>
    </row>
    <row r="34" spans="1:4" ht="18" customHeight="1">
      <c r="A34" s="200" t="s">
        <v>706</v>
      </c>
      <c r="B34" s="201">
        <v>30</v>
      </c>
      <c r="C34" s="202">
        <v>0</v>
      </c>
      <c r="D34" s="208">
        <v>0</v>
      </c>
    </row>
    <row r="35" spans="1:4" ht="18" customHeight="1">
      <c r="A35" s="200" t="s">
        <v>1442</v>
      </c>
      <c r="B35" s="201">
        <v>31</v>
      </c>
      <c r="C35" s="202">
        <v>0</v>
      </c>
      <c r="D35" s="208">
        <v>0</v>
      </c>
    </row>
    <row r="36" spans="1:4" ht="18" customHeight="1">
      <c r="A36" s="200" t="s">
        <v>710</v>
      </c>
      <c r="B36" s="201">
        <v>32</v>
      </c>
      <c r="C36" s="202">
        <v>0</v>
      </c>
      <c r="D36" s="204">
        <v>0</v>
      </c>
    </row>
    <row r="37" spans="1:4" ht="18" customHeight="1">
      <c r="A37" s="203" t="s">
        <v>712</v>
      </c>
      <c r="B37" s="201">
        <v>33</v>
      </c>
      <c r="C37" s="202">
        <f>SUM(C34:C36)</f>
        <v>0</v>
      </c>
      <c r="D37" s="202">
        <f>SUM(D34:D36)</f>
        <v>0</v>
      </c>
    </row>
    <row r="38" spans="1:4" ht="18" customHeight="1">
      <c r="A38" s="203" t="s">
        <v>716</v>
      </c>
      <c r="B38" s="201">
        <v>34</v>
      </c>
      <c r="C38" s="202">
        <f>C33-C37</f>
        <v>0</v>
      </c>
      <c r="D38" s="202">
        <f>D33-D37</f>
        <v>0</v>
      </c>
    </row>
    <row r="39" spans="1:4" ht="18" customHeight="1">
      <c r="A39" s="200" t="s">
        <v>721</v>
      </c>
      <c r="B39" s="201">
        <v>35</v>
      </c>
      <c r="C39" s="202">
        <v>0</v>
      </c>
      <c r="D39" s="202">
        <v>0</v>
      </c>
    </row>
    <row r="40" spans="1:4" ht="18" customHeight="1">
      <c r="A40" s="200" t="s">
        <v>724</v>
      </c>
      <c r="B40" s="201">
        <v>36</v>
      </c>
      <c r="C40" s="202">
        <v>0</v>
      </c>
      <c r="D40" s="202">
        <v>0</v>
      </c>
    </row>
    <row r="41" spans="1:4" ht="18" customHeight="1">
      <c r="A41" s="200" t="s">
        <v>726</v>
      </c>
      <c r="B41" s="201">
        <v>37</v>
      </c>
      <c r="C41" s="202">
        <v>0</v>
      </c>
      <c r="D41" s="202">
        <v>0</v>
      </c>
    </row>
    <row r="42" spans="1:4" ht="18" customHeight="1">
      <c r="A42" s="200" t="s">
        <v>728</v>
      </c>
      <c r="B42" s="201">
        <v>38</v>
      </c>
      <c r="C42" s="202">
        <v>0</v>
      </c>
      <c r="D42" s="202">
        <v>0</v>
      </c>
    </row>
  </sheetData>
  <mergeCells count="1">
    <mergeCell ref="A1:D1"/>
  </mergeCells>
  <phoneticPr fontId="76" type="noConversion"/>
  <pageMargins left="0.74791666666666701" right="0.74791666666666701" top="0.78680555555555598" bottom="0.98402777777777795" header="0.51180555555555596" footer="0.51180555555555596"/>
  <pageSetup paperSize="9" orientation="portrait" horizontalDpi="300" verticalDpi="300"/>
  <headerFooter scaleWithDoc="0" alignWithMargins="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03"/>
  <dimension ref="A1:I378"/>
  <sheetViews>
    <sheetView showGridLines="0" showZeros="0" workbookViewId="0">
      <selection activeCell="I4" sqref="I4"/>
    </sheetView>
  </sheetViews>
  <sheetFormatPr defaultRowHeight="14.25"/>
  <cols>
    <col min="1" max="1" width="8.25" style="177" customWidth="1"/>
    <col min="2" max="2" width="19.125" style="177" customWidth="1"/>
    <col min="3" max="3" width="2.625" style="177" customWidth="1"/>
    <col min="4" max="7" width="12.375" style="554" customWidth="1"/>
    <col min="8" max="8" width="13.75" style="554" customWidth="1"/>
    <col min="9" max="9" width="13.625" style="554" customWidth="1"/>
    <col min="10" max="16384" width="9" style="103"/>
  </cols>
  <sheetData>
    <row r="1" spans="1:9" ht="22.5" customHeight="1">
      <c r="A1" s="103"/>
      <c r="B1" s="614" t="s">
        <v>1443</v>
      </c>
      <c r="C1" s="614"/>
      <c r="D1" s="615"/>
      <c r="E1" s="615"/>
      <c r="F1" s="615"/>
      <c r="G1" s="615"/>
      <c r="H1" s="182"/>
      <c r="I1" s="182"/>
    </row>
    <row r="2" spans="1:9" ht="13.5" customHeight="1">
      <c r="A2" s="103"/>
      <c r="B2" s="180"/>
      <c r="C2" s="180"/>
      <c r="D2" s="181"/>
      <c r="E2" s="181"/>
      <c r="F2" s="181"/>
      <c r="G2" s="181"/>
      <c r="H2" s="182"/>
      <c r="I2" s="182"/>
    </row>
    <row r="3" spans="1:9" ht="3.75" customHeight="1">
      <c r="A3" s="103"/>
      <c r="B3" s="180"/>
      <c r="C3" s="180"/>
      <c r="D3" s="181"/>
      <c r="E3" s="181"/>
      <c r="F3" s="181"/>
      <c r="G3" s="181"/>
      <c r="H3" s="182"/>
      <c r="I3" s="182"/>
    </row>
    <row r="4" spans="1:9" s="179" customFormat="1" ht="14.25" customHeight="1">
      <c r="A4" s="183" t="s">
        <v>1523</v>
      </c>
      <c r="B4" s="184"/>
      <c r="D4" s="185"/>
      <c r="E4" s="185"/>
      <c r="F4" s="186"/>
      <c r="G4" s="187" t="s">
        <v>1522</v>
      </c>
      <c r="H4" s="188"/>
      <c r="I4" s="188" t="s">
        <v>1532</v>
      </c>
    </row>
    <row r="5" spans="1:9">
      <c r="A5" s="616" t="s">
        <v>788</v>
      </c>
      <c r="B5" s="616" t="s">
        <v>789</v>
      </c>
      <c r="C5" s="617" t="s">
        <v>434</v>
      </c>
      <c r="D5" s="613" t="s">
        <v>1444</v>
      </c>
      <c r="E5" s="613" t="s">
        <v>1445</v>
      </c>
      <c r="F5" s="613" t="s">
        <v>1446</v>
      </c>
      <c r="G5" s="613"/>
      <c r="H5" s="613" t="s">
        <v>1447</v>
      </c>
      <c r="I5" s="613" t="s">
        <v>1448</v>
      </c>
    </row>
    <row r="6" spans="1:9">
      <c r="A6" s="616"/>
      <c r="B6" s="616"/>
      <c r="C6" s="617"/>
      <c r="D6" s="613"/>
      <c r="E6" s="613"/>
      <c r="F6" s="555" t="s">
        <v>1449</v>
      </c>
      <c r="G6" s="555" t="s">
        <v>1450</v>
      </c>
      <c r="H6" s="613"/>
      <c r="I6" s="613"/>
    </row>
    <row r="7" spans="1:9" customFormat="1" hidden="1">
      <c r="A7" s="556">
        <v>1001</v>
      </c>
      <c r="B7" s="556" t="s">
        <v>805</v>
      </c>
      <c r="C7" s="556" t="s">
        <v>803</v>
      </c>
      <c r="D7" s="557">
        <v>0</v>
      </c>
      <c r="E7" s="557">
        <v>0</v>
      </c>
      <c r="F7" s="557">
        <v>0</v>
      </c>
      <c r="G7" s="557">
        <v>0</v>
      </c>
      <c r="H7" s="557">
        <v>0</v>
      </c>
      <c r="I7" s="557">
        <v>0</v>
      </c>
    </row>
    <row r="8" spans="1:9" customFormat="1" ht="14.25" hidden="1" customHeight="1">
      <c r="A8" s="556">
        <v>1002</v>
      </c>
      <c r="B8" s="556" t="s">
        <v>809</v>
      </c>
      <c r="C8" s="556" t="s">
        <v>803</v>
      </c>
      <c r="D8" s="557">
        <v>0</v>
      </c>
      <c r="E8" s="557">
        <v>0</v>
      </c>
      <c r="F8" s="557">
        <v>0</v>
      </c>
      <c r="G8" s="557">
        <v>0</v>
      </c>
      <c r="H8" s="557">
        <v>0</v>
      </c>
      <c r="I8" s="557">
        <v>0</v>
      </c>
    </row>
    <row r="9" spans="1:9" customFormat="1" hidden="1">
      <c r="A9" s="556">
        <v>1012</v>
      </c>
      <c r="B9" s="556" t="s">
        <v>814</v>
      </c>
      <c r="C9" s="556" t="s">
        <v>803</v>
      </c>
      <c r="D9" s="557">
        <v>0</v>
      </c>
      <c r="E9" s="557">
        <v>0</v>
      </c>
      <c r="F9" s="557">
        <v>0</v>
      </c>
      <c r="G9" s="557">
        <v>0</v>
      </c>
      <c r="H9" s="557">
        <v>0</v>
      </c>
      <c r="I9" s="557">
        <v>0</v>
      </c>
    </row>
    <row r="10" spans="1:9" customFormat="1" hidden="1">
      <c r="A10" s="556">
        <v>1101</v>
      </c>
      <c r="B10" s="556" t="s">
        <v>834</v>
      </c>
      <c r="C10" s="556" t="s">
        <v>803</v>
      </c>
      <c r="D10" s="557">
        <v>0</v>
      </c>
      <c r="E10" s="557">
        <v>0</v>
      </c>
      <c r="F10" s="557">
        <v>0</v>
      </c>
      <c r="G10" s="557">
        <v>0</v>
      </c>
      <c r="H10" s="557">
        <v>0</v>
      </c>
      <c r="I10" s="557">
        <v>0</v>
      </c>
    </row>
    <row r="11" spans="1:9" customFormat="1" hidden="1">
      <c r="A11" s="556">
        <v>1121</v>
      </c>
      <c r="B11" s="556" t="s">
        <v>836</v>
      </c>
      <c r="C11" s="556" t="s">
        <v>803</v>
      </c>
      <c r="D11" s="557">
        <v>0</v>
      </c>
      <c r="E11" s="557">
        <v>0</v>
      </c>
      <c r="F11" s="557">
        <v>0</v>
      </c>
      <c r="G11" s="557">
        <v>0</v>
      </c>
      <c r="H11" s="557">
        <v>0</v>
      </c>
      <c r="I11" s="557">
        <v>0</v>
      </c>
    </row>
    <row r="12" spans="1:9" customFormat="1" hidden="1">
      <c r="A12" s="556">
        <v>1122</v>
      </c>
      <c r="B12" s="556" t="s">
        <v>838</v>
      </c>
      <c r="C12" s="556" t="s">
        <v>803</v>
      </c>
      <c r="D12" s="557">
        <v>0</v>
      </c>
      <c r="E12" s="557">
        <v>0</v>
      </c>
      <c r="F12" s="557">
        <v>0</v>
      </c>
      <c r="G12" s="557">
        <v>0</v>
      </c>
      <c r="H12" s="557">
        <v>0</v>
      </c>
      <c r="I12" s="557">
        <v>0</v>
      </c>
    </row>
    <row r="13" spans="1:9" customFormat="1" hidden="1">
      <c r="A13" s="556">
        <v>1123</v>
      </c>
      <c r="B13" s="556" t="s">
        <v>840</v>
      </c>
      <c r="C13" s="556" t="s">
        <v>803</v>
      </c>
      <c r="D13" s="557">
        <v>0</v>
      </c>
      <c r="E13" s="557">
        <v>0</v>
      </c>
      <c r="F13" s="557">
        <v>0</v>
      </c>
      <c r="G13" s="557">
        <v>0</v>
      </c>
      <c r="H13" s="557">
        <v>0</v>
      </c>
      <c r="I13" s="557">
        <v>0</v>
      </c>
    </row>
    <row r="14" spans="1:9" customFormat="1" hidden="1">
      <c r="A14" s="556">
        <v>1131</v>
      </c>
      <c r="B14" s="556" t="s">
        <v>842</v>
      </c>
      <c r="C14" s="556" t="s">
        <v>803</v>
      </c>
      <c r="D14" s="557">
        <v>0</v>
      </c>
      <c r="E14" s="557">
        <v>0</v>
      </c>
      <c r="F14" s="557">
        <v>0</v>
      </c>
      <c r="G14" s="557">
        <v>0</v>
      </c>
      <c r="H14" s="557">
        <v>0</v>
      </c>
      <c r="I14" s="557">
        <v>0</v>
      </c>
    </row>
    <row r="15" spans="1:9" customFormat="1" hidden="1">
      <c r="A15" s="556">
        <v>1132</v>
      </c>
      <c r="B15" s="556" t="s">
        <v>844</v>
      </c>
      <c r="C15" s="556" t="s">
        <v>803</v>
      </c>
      <c r="D15" s="557">
        <v>0</v>
      </c>
      <c r="E15" s="557">
        <v>0</v>
      </c>
      <c r="F15" s="557">
        <v>0</v>
      </c>
      <c r="G15" s="557">
        <v>0</v>
      </c>
      <c r="H15" s="557">
        <v>0</v>
      </c>
      <c r="I15" s="557">
        <v>0</v>
      </c>
    </row>
    <row r="16" spans="1:9" customFormat="1" hidden="1">
      <c r="A16" s="556">
        <v>1221</v>
      </c>
      <c r="B16" s="556" t="s">
        <v>846</v>
      </c>
      <c r="C16" s="556" t="s">
        <v>803</v>
      </c>
      <c r="D16" s="557">
        <v>0</v>
      </c>
      <c r="E16" s="557">
        <v>0</v>
      </c>
      <c r="F16" s="557">
        <v>0</v>
      </c>
      <c r="G16" s="557">
        <v>0</v>
      </c>
      <c r="H16" s="557">
        <v>0</v>
      </c>
      <c r="I16" s="557">
        <v>0</v>
      </c>
    </row>
    <row r="17" spans="1:9" customFormat="1" hidden="1">
      <c r="A17" s="556">
        <v>1231</v>
      </c>
      <c r="B17" s="556" t="s">
        <v>848</v>
      </c>
      <c r="C17" s="556" t="s">
        <v>803</v>
      </c>
      <c r="D17" s="557">
        <v>0</v>
      </c>
      <c r="E17" s="557">
        <v>0</v>
      </c>
      <c r="F17" s="557">
        <v>0</v>
      </c>
      <c r="G17" s="557">
        <v>0</v>
      </c>
      <c r="H17" s="557">
        <v>0</v>
      </c>
      <c r="I17" s="557">
        <v>0</v>
      </c>
    </row>
    <row r="18" spans="1:9" customFormat="1" hidden="1">
      <c r="A18" s="556">
        <v>1321</v>
      </c>
      <c r="B18" s="556" t="s">
        <v>850</v>
      </c>
      <c r="C18" s="556" t="s">
        <v>803</v>
      </c>
      <c r="D18" s="557">
        <v>0</v>
      </c>
      <c r="E18" s="557">
        <v>0</v>
      </c>
      <c r="F18" s="557">
        <v>0</v>
      </c>
      <c r="G18" s="557">
        <v>0</v>
      </c>
      <c r="H18" s="557">
        <v>0</v>
      </c>
      <c r="I18" s="557">
        <v>0</v>
      </c>
    </row>
    <row r="19" spans="1:9" customFormat="1" hidden="1">
      <c r="A19" s="556">
        <v>1401</v>
      </c>
      <c r="B19" s="556" t="s">
        <v>852</v>
      </c>
      <c r="C19" s="556" t="s">
        <v>803</v>
      </c>
      <c r="D19" s="557">
        <v>0</v>
      </c>
      <c r="E19" s="557">
        <v>0</v>
      </c>
      <c r="F19" s="557">
        <v>0</v>
      </c>
      <c r="G19" s="557">
        <v>0</v>
      </c>
      <c r="H19" s="557">
        <v>0</v>
      </c>
      <c r="I19" s="557">
        <v>0</v>
      </c>
    </row>
    <row r="20" spans="1:9" customFormat="1" hidden="1">
      <c r="A20" s="556">
        <v>1402</v>
      </c>
      <c r="B20" s="556" t="s">
        <v>854</v>
      </c>
      <c r="C20" s="556" t="s">
        <v>803</v>
      </c>
      <c r="D20" s="557">
        <v>0</v>
      </c>
      <c r="E20" s="557">
        <v>0</v>
      </c>
      <c r="F20" s="557">
        <v>0</v>
      </c>
      <c r="G20" s="557">
        <v>0</v>
      </c>
      <c r="H20" s="557">
        <v>0</v>
      </c>
      <c r="I20" s="557">
        <v>0</v>
      </c>
    </row>
    <row r="21" spans="1:9" customFormat="1" hidden="1">
      <c r="A21" s="556">
        <v>1403</v>
      </c>
      <c r="B21" s="556" t="s">
        <v>856</v>
      </c>
      <c r="C21" s="556" t="s">
        <v>803</v>
      </c>
      <c r="D21" s="557">
        <v>0</v>
      </c>
      <c r="E21" s="557">
        <v>0</v>
      </c>
      <c r="F21" s="557">
        <v>0</v>
      </c>
      <c r="G21" s="557">
        <v>0</v>
      </c>
      <c r="H21" s="557">
        <v>0</v>
      </c>
      <c r="I21" s="557">
        <v>0</v>
      </c>
    </row>
    <row r="22" spans="1:9" customFormat="1" hidden="1">
      <c r="A22" s="556">
        <v>1404</v>
      </c>
      <c r="B22" s="556" t="s">
        <v>859</v>
      </c>
      <c r="C22" s="556" t="s">
        <v>803</v>
      </c>
      <c r="D22" s="557">
        <v>0</v>
      </c>
      <c r="E22" s="557">
        <v>0</v>
      </c>
      <c r="F22" s="557">
        <v>0</v>
      </c>
      <c r="G22" s="557">
        <v>0</v>
      </c>
      <c r="H22" s="557">
        <v>0</v>
      </c>
      <c r="I22" s="557">
        <v>0</v>
      </c>
    </row>
    <row r="23" spans="1:9" customFormat="1" hidden="1">
      <c r="A23" s="556">
        <v>1405</v>
      </c>
      <c r="B23" s="556" t="s">
        <v>861</v>
      </c>
      <c r="C23" s="556" t="s">
        <v>803</v>
      </c>
      <c r="D23" s="557">
        <v>0</v>
      </c>
      <c r="E23" s="557">
        <v>0</v>
      </c>
      <c r="F23" s="557">
        <v>0</v>
      </c>
      <c r="G23" s="557">
        <v>0</v>
      </c>
      <c r="H23" s="557">
        <v>0</v>
      </c>
      <c r="I23" s="557">
        <v>0</v>
      </c>
    </row>
    <row r="24" spans="1:9" customFormat="1" hidden="1">
      <c r="A24" s="556">
        <v>1406</v>
      </c>
      <c r="B24" s="556" t="s">
        <v>863</v>
      </c>
      <c r="C24" s="556" t="s">
        <v>803</v>
      </c>
      <c r="D24" s="557">
        <v>0</v>
      </c>
      <c r="E24" s="557">
        <v>0</v>
      </c>
      <c r="F24" s="557">
        <v>0</v>
      </c>
      <c r="G24" s="557">
        <v>0</v>
      </c>
      <c r="H24" s="557">
        <v>0</v>
      </c>
      <c r="I24" s="557">
        <v>0</v>
      </c>
    </row>
    <row r="25" spans="1:9" customFormat="1" hidden="1">
      <c r="A25" s="556">
        <v>1407</v>
      </c>
      <c r="B25" s="556" t="s">
        <v>865</v>
      </c>
      <c r="C25" s="556" t="s">
        <v>866</v>
      </c>
      <c r="D25" s="557">
        <v>0</v>
      </c>
      <c r="E25" s="557">
        <v>0</v>
      </c>
      <c r="F25" s="557">
        <v>0</v>
      </c>
      <c r="G25" s="557">
        <v>0</v>
      </c>
      <c r="H25" s="557">
        <v>0</v>
      </c>
      <c r="I25" s="557">
        <v>0</v>
      </c>
    </row>
    <row r="26" spans="1:9" customFormat="1" hidden="1">
      <c r="A26" s="556">
        <v>1408</v>
      </c>
      <c r="B26" s="556" t="s">
        <v>868</v>
      </c>
      <c r="C26" s="556" t="s">
        <v>803</v>
      </c>
      <c r="D26" s="557">
        <v>0</v>
      </c>
      <c r="E26" s="557">
        <v>0</v>
      </c>
      <c r="F26" s="557">
        <v>0</v>
      </c>
      <c r="G26" s="557">
        <v>0</v>
      </c>
      <c r="H26" s="557">
        <v>0</v>
      </c>
      <c r="I26" s="557">
        <v>0</v>
      </c>
    </row>
    <row r="27" spans="1:9" customFormat="1" hidden="1">
      <c r="A27" s="556">
        <v>1411</v>
      </c>
      <c r="B27" s="556" t="s">
        <v>870</v>
      </c>
      <c r="C27" s="556" t="s">
        <v>803</v>
      </c>
      <c r="D27" s="557">
        <v>0</v>
      </c>
      <c r="E27" s="557">
        <v>0</v>
      </c>
      <c r="F27" s="557">
        <v>0</v>
      </c>
      <c r="G27" s="557">
        <v>0</v>
      </c>
      <c r="H27" s="557">
        <v>0</v>
      </c>
      <c r="I27" s="557">
        <v>0</v>
      </c>
    </row>
    <row r="28" spans="1:9" customFormat="1" hidden="1">
      <c r="A28" s="556">
        <v>1421</v>
      </c>
      <c r="B28" s="556" t="s">
        <v>872</v>
      </c>
      <c r="C28" s="556" t="s">
        <v>803</v>
      </c>
      <c r="D28" s="557">
        <v>0</v>
      </c>
      <c r="E28" s="557">
        <v>0</v>
      </c>
      <c r="F28" s="557">
        <v>0</v>
      </c>
      <c r="G28" s="557">
        <v>0</v>
      </c>
      <c r="H28" s="557">
        <v>0</v>
      </c>
      <c r="I28" s="557">
        <v>0</v>
      </c>
    </row>
    <row r="29" spans="1:9" customFormat="1" hidden="1">
      <c r="A29" s="556">
        <v>1461</v>
      </c>
      <c r="B29" s="556" t="s">
        <v>874</v>
      </c>
      <c r="C29" s="556" t="s">
        <v>803</v>
      </c>
      <c r="D29" s="557">
        <v>0</v>
      </c>
      <c r="E29" s="557">
        <v>0</v>
      </c>
      <c r="F29" s="557">
        <v>0</v>
      </c>
      <c r="G29" s="557">
        <v>0</v>
      </c>
      <c r="H29" s="557">
        <v>0</v>
      </c>
      <c r="I29" s="557">
        <v>0</v>
      </c>
    </row>
    <row r="30" spans="1:9" customFormat="1" hidden="1">
      <c r="A30" s="556">
        <v>1471</v>
      </c>
      <c r="B30" s="556" t="s">
        <v>876</v>
      </c>
      <c r="C30" s="556" t="s">
        <v>866</v>
      </c>
      <c r="D30" s="557">
        <v>0</v>
      </c>
      <c r="E30" s="557">
        <v>0</v>
      </c>
      <c r="F30" s="557">
        <v>0</v>
      </c>
      <c r="G30" s="557">
        <v>0</v>
      </c>
      <c r="H30" s="557">
        <v>0</v>
      </c>
      <c r="I30" s="557">
        <v>0</v>
      </c>
    </row>
    <row r="31" spans="1:9" customFormat="1" hidden="1">
      <c r="A31" s="556">
        <v>1501</v>
      </c>
      <c r="B31" s="556" t="s">
        <v>878</v>
      </c>
      <c r="C31" s="556" t="s">
        <v>803</v>
      </c>
      <c r="D31" s="557">
        <v>0</v>
      </c>
      <c r="E31" s="557">
        <v>0</v>
      </c>
      <c r="F31" s="557">
        <v>0</v>
      </c>
      <c r="G31" s="557">
        <v>0</v>
      </c>
      <c r="H31" s="557">
        <v>0</v>
      </c>
      <c r="I31" s="557">
        <v>0</v>
      </c>
    </row>
    <row r="32" spans="1:9" customFormat="1" hidden="1">
      <c r="A32" s="556">
        <v>1502</v>
      </c>
      <c r="B32" s="556" t="s">
        <v>880</v>
      </c>
      <c r="C32" s="556" t="s">
        <v>866</v>
      </c>
      <c r="D32" s="557">
        <v>0</v>
      </c>
      <c r="E32" s="557">
        <v>0</v>
      </c>
      <c r="F32" s="557">
        <v>0</v>
      </c>
      <c r="G32" s="557">
        <v>0</v>
      </c>
      <c r="H32" s="557">
        <v>0</v>
      </c>
      <c r="I32" s="557">
        <v>0</v>
      </c>
    </row>
    <row r="33" spans="1:9" customFormat="1" hidden="1">
      <c r="A33" s="556">
        <v>1503</v>
      </c>
      <c r="B33" s="556" t="s">
        <v>882</v>
      </c>
      <c r="C33" s="556" t="s">
        <v>803</v>
      </c>
      <c r="D33" s="557">
        <v>0</v>
      </c>
      <c r="E33" s="557">
        <v>0</v>
      </c>
      <c r="F33" s="557">
        <v>0</v>
      </c>
      <c r="G33" s="557">
        <v>0</v>
      </c>
      <c r="H33" s="557">
        <v>0</v>
      </c>
      <c r="I33" s="557">
        <v>0</v>
      </c>
    </row>
    <row r="34" spans="1:9" customFormat="1" hidden="1">
      <c r="A34" s="556">
        <v>1511</v>
      </c>
      <c r="B34" s="556" t="s">
        <v>884</v>
      </c>
      <c r="C34" s="556" t="s">
        <v>803</v>
      </c>
      <c r="D34" s="557">
        <v>0</v>
      </c>
      <c r="E34" s="557">
        <v>0</v>
      </c>
      <c r="F34" s="557">
        <v>0</v>
      </c>
      <c r="G34" s="557">
        <v>0</v>
      </c>
      <c r="H34" s="557">
        <v>0</v>
      </c>
      <c r="I34" s="557">
        <v>0</v>
      </c>
    </row>
    <row r="35" spans="1:9" customFormat="1" hidden="1">
      <c r="A35" s="556">
        <v>1512</v>
      </c>
      <c r="B35" s="556" t="s">
        <v>886</v>
      </c>
      <c r="C35" s="556" t="s">
        <v>866</v>
      </c>
      <c r="D35" s="557">
        <v>0</v>
      </c>
      <c r="E35" s="557">
        <v>0</v>
      </c>
      <c r="F35" s="557">
        <v>0</v>
      </c>
      <c r="G35" s="557">
        <v>0</v>
      </c>
      <c r="H35" s="557">
        <v>0</v>
      </c>
      <c r="I35" s="557">
        <v>0</v>
      </c>
    </row>
    <row r="36" spans="1:9" customFormat="1" hidden="1">
      <c r="A36" s="556">
        <v>1521</v>
      </c>
      <c r="B36" s="556" t="s">
        <v>888</v>
      </c>
      <c r="C36" s="556" t="s">
        <v>803</v>
      </c>
      <c r="D36" s="557">
        <v>0</v>
      </c>
      <c r="E36" s="557">
        <v>0</v>
      </c>
      <c r="F36" s="557">
        <v>0</v>
      </c>
      <c r="G36" s="557">
        <v>0</v>
      </c>
      <c r="H36" s="557">
        <v>0</v>
      </c>
      <c r="I36" s="557">
        <v>0</v>
      </c>
    </row>
    <row r="37" spans="1:9" customFormat="1" hidden="1">
      <c r="A37" s="556">
        <v>1531</v>
      </c>
      <c r="B37" s="556" t="s">
        <v>890</v>
      </c>
      <c r="C37" s="556" t="s">
        <v>803</v>
      </c>
      <c r="D37" s="557">
        <v>0</v>
      </c>
      <c r="E37" s="557">
        <v>0</v>
      </c>
      <c r="F37" s="557">
        <v>0</v>
      </c>
      <c r="G37" s="557">
        <v>0</v>
      </c>
      <c r="H37" s="557">
        <v>0</v>
      </c>
      <c r="I37" s="557">
        <v>0</v>
      </c>
    </row>
    <row r="38" spans="1:9" customFormat="1" hidden="1">
      <c r="A38" s="556">
        <v>1532</v>
      </c>
      <c r="B38" s="556" t="s">
        <v>892</v>
      </c>
      <c r="C38" s="556" t="s">
        <v>803</v>
      </c>
      <c r="D38" s="557">
        <v>0</v>
      </c>
      <c r="E38" s="557">
        <v>0</v>
      </c>
      <c r="F38" s="557">
        <v>0</v>
      </c>
      <c r="G38" s="557">
        <v>0</v>
      </c>
      <c r="H38" s="557">
        <v>0</v>
      </c>
      <c r="I38" s="557">
        <v>0</v>
      </c>
    </row>
    <row r="39" spans="1:9" customFormat="1" hidden="1">
      <c r="A39" s="556">
        <v>1601</v>
      </c>
      <c r="B39" s="556" t="s">
        <v>894</v>
      </c>
      <c r="C39" s="556" t="s">
        <v>803</v>
      </c>
      <c r="D39" s="557">
        <v>0</v>
      </c>
      <c r="E39" s="557">
        <v>0</v>
      </c>
      <c r="F39" s="557">
        <v>0</v>
      </c>
      <c r="G39" s="557">
        <v>0</v>
      </c>
      <c r="H39" s="557">
        <v>0</v>
      </c>
      <c r="I39" s="557">
        <v>0</v>
      </c>
    </row>
    <row r="40" spans="1:9" customFormat="1" hidden="1">
      <c r="A40" s="556">
        <v>1602</v>
      </c>
      <c r="B40" s="556" t="s">
        <v>911</v>
      </c>
      <c r="C40" s="556" t="s">
        <v>866</v>
      </c>
      <c r="D40" s="557">
        <v>0</v>
      </c>
      <c r="E40" s="557">
        <v>0</v>
      </c>
      <c r="F40" s="557">
        <v>0</v>
      </c>
      <c r="G40" s="557">
        <v>0</v>
      </c>
      <c r="H40" s="557">
        <v>0</v>
      </c>
      <c r="I40" s="557">
        <v>0</v>
      </c>
    </row>
    <row r="41" spans="1:9" customFormat="1" hidden="1">
      <c r="A41" s="556">
        <v>1603</v>
      </c>
      <c r="B41" s="556" t="s">
        <v>925</v>
      </c>
      <c r="C41" s="556" t="s">
        <v>866</v>
      </c>
      <c r="D41" s="557">
        <v>0</v>
      </c>
      <c r="E41" s="557">
        <v>0</v>
      </c>
      <c r="F41" s="557">
        <v>0</v>
      </c>
      <c r="G41" s="557">
        <v>0</v>
      </c>
      <c r="H41" s="557">
        <v>0</v>
      </c>
      <c r="I41" s="557">
        <v>0</v>
      </c>
    </row>
    <row r="42" spans="1:9" customFormat="1" hidden="1">
      <c r="A42" s="556">
        <v>1604</v>
      </c>
      <c r="B42" s="556" t="s">
        <v>927</v>
      </c>
      <c r="C42" s="556" t="s">
        <v>803</v>
      </c>
      <c r="D42" s="557">
        <v>0</v>
      </c>
      <c r="E42" s="557">
        <v>0</v>
      </c>
      <c r="F42" s="557">
        <v>0</v>
      </c>
      <c r="G42" s="557">
        <v>0</v>
      </c>
      <c r="H42" s="557">
        <v>0</v>
      </c>
      <c r="I42" s="557">
        <v>0</v>
      </c>
    </row>
    <row r="43" spans="1:9" customFormat="1" hidden="1">
      <c r="A43" s="556">
        <v>1605</v>
      </c>
      <c r="B43" s="556" t="s">
        <v>932</v>
      </c>
      <c r="C43" s="556" t="s">
        <v>803</v>
      </c>
      <c r="D43" s="557">
        <v>0</v>
      </c>
      <c r="E43" s="557">
        <v>0</v>
      </c>
      <c r="F43" s="557">
        <v>0</v>
      </c>
      <c r="G43" s="557">
        <v>0</v>
      </c>
      <c r="H43" s="557">
        <v>0</v>
      </c>
      <c r="I43" s="557">
        <v>0</v>
      </c>
    </row>
    <row r="44" spans="1:9" customFormat="1" hidden="1">
      <c r="A44" s="556">
        <v>1606</v>
      </c>
      <c r="B44" s="556" t="s">
        <v>946</v>
      </c>
      <c r="C44" s="556" t="s">
        <v>803</v>
      </c>
      <c r="D44" s="557">
        <v>0</v>
      </c>
      <c r="E44" s="557">
        <v>0</v>
      </c>
      <c r="F44" s="557">
        <v>0</v>
      </c>
      <c r="G44" s="557">
        <v>0</v>
      </c>
      <c r="H44" s="557">
        <v>0</v>
      </c>
      <c r="I44" s="557">
        <v>0</v>
      </c>
    </row>
    <row r="45" spans="1:9" customFormat="1" hidden="1">
      <c r="A45" s="556">
        <v>1611</v>
      </c>
      <c r="B45" s="556" t="s">
        <v>948</v>
      </c>
      <c r="C45" s="556" t="s">
        <v>803</v>
      </c>
      <c r="D45" s="557">
        <v>0</v>
      </c>
      <c r="E45" s="557">
        <v>0</v>
      </c>
      <c r="F45" s="557">
        <v>0</v>
      </c>
      <c r="G45" s="557">
        <v>0</v>
      </c>
      <c r="H45" s="557">
        <v>0</v>
      </c>
      <c r="I45" s="557">
        <v>0</v>
      </c>
    </row>
    <row r="46" spans="1:9" customFormat="1" hidden="1">
      <c r="A46" s="556">
        <v>1621</v>
      </c>
      <c r="B46" s="556" t="s">
        <v>950</v>
      </c>
      <c r="C46" s="556" t="s">
        <v>803</v>
      </c>
      <c r="D46" s="557">
        <v>0</v>
      </c>
      <c r="E46" s="557">
        <v>0</v>
      </c>
      <c r="F46" s="557">
        <v>0</v>
      </c>
      <c r="G46" s="557">
        <v>0</v>
      </c>
      <c r="H46" s="557">
        <v>0</v>
      </c>
      <c r="I46" s="557">
        <v>0</v>
      </c>
    </row>
    <row r="47" spans="1:9" customFormat="1" ht="14.25" hidden="1" customHeight="1">
      <c r="A47" s="556">
        <v>1622</v>
      </c>
      <c r="B47" s="556" t="s">
        <v>952</v>
      </c>
      <c r="C47" s="556" t="s">
        <v>803</v>
      </c>
      <c r="D47" s="557">
        <v>0</v>
      </c>
      <c r="E47" s="557">
        <v>0</v>
      </c>
      <c r="F47" s="557">
        <v>0</v>
      </c>
      <c r="G47" s="557">
        <v>0</v>
      </c>
      <c r="H47" s="557">
        <v>0</v>
      </c>
      <c r="I47" s="557">
        <v>0</v>
      </c>
    </row>
    <row r="48" spans="1:9" customFormat="1" ht="14.25" hidden="1" customHeight="1">
      <c r="A48" s="556">
        <v>1623</v>
      </c>
      <c r="B48" s="556" t="s">
        <v>954</v>
      </c>
      <c r="C48" s="556" t="s">
        <v>803</v>
      </c>
      <c r="D48" s="557">
        <v>0</v>
      </c>
      <c r="E48" s="557">
        <v>0</v>
      </c>
      <c r="F48" s="557">
        <v>0</v>
      </c>
      <c r="G48" s="557">
        <v>0</v>
      </c>
      <c r="H48" s="557">
        <v>0</v>
      </c>
      <c r="I48" s="557">
        <v>0</v>
      </c>
    </row>
    <row r="49" spans="1:9" customFormat="1" hidden="1">
      <c r="A49" s="556">
        <v>1631</v>
      </c>
      <c r="B49" s="556" t="s">
        <v>956</v>
      </c>
      <c r="C49" s="556" t="s">
        <v>803</v>
      </c>
      <c r="D49" s="557">
        <v>0</v>
      </c>
      <c r="E49" s="557">
        <v>0</v>
      </c>
      <c r="F49" s="557">
        <v>0</v>
      </c>
      <c r="G49" s="557">
        <v>0</v>
      </c>
      <c r="H49" s="557">
        <v>0</v>
      </c>
      <c r="I49" s="557">
        <v>0</v>
      </c>
    </row>
    <row r="50" spans="1:9" customFormat="1" hidden="1">
      <c r="A50" s="556">
        <v>1632</v>
      </c>
      <c r="B50" s="556" t="s">
        <v>958</v>
      </c>
      <c r="C50" s="556" t="s">
        <v>866</v>
      </c>
      <c r="D50" s="557">
        <v>0</v>
      </c>
      <c r="E50" s="557">
        <v>0</v>
      </c>
      <c r="F50" s="557">
        <v>0</v>
      </c>
      <c r="G50" s="557">
        <v>0</v>
      </c>
      <c r="H50" s="557">
        <v>0</v>
      </c>
      <c r="I50" s="557">
        <v>0</v>
      </c>
    </row>
    <row r="51" spans="1:9" customFormat="1" hidden="1">
      <c r="A51" s="556">
        <v>1701</v>
      </c>
      <c r="B51" s="556" t="s">
        <v>960</v>
      </c>
      <c r="C51" s="556" t="s">
        <v>803</v>
      </c>
      <c r="D51" s="557">
        <v>0</v>
      </c>
      <c r="E51" s="557">
        <v>0</v>
      </c>
      <c r="F51" s="557">
        <v>0</v>
      </c>
      <c r="G51" s="557">
        <v>0</v>
      </c>
      <c r="H51" s="557">
        <v>0</v>
      </c>
      <c r="I51" s="557">
        <v>0</v>
      </c>
    </row>
    <row r="52" spans="1:9" customFormat="1" hidden="1">
      <c r="A52" s="556">
        <v>1702</v>
      </c>
      <c r="B52" s="556" t="s">
        <v>962</v>
      </c>
      <c r="C52" s="556" t="s">
        <v>866</v>
      </c>
      <c r="D52" s="557">
        <v>0</v>
      </c>
      <c r="E52" s="557">
        <v>0</v>
      </c>
      <c r="F52" s="557">
        <v>0</v>
      </c>
      <c r="G52" s="557">
        <v>0</v>
      </c>
      <c r="H52" s="557">
        <v>0</v>
      </c>
      <c r="I52" s="557">
        <v>0</v>
      </c>
    </row>
    <row r="53" spans="1:9" customFormat="1" hidden="1">
      <c r="A53" s="556">
        <v>1703</v>
      </c>
      <c r="B53" s="556" t="s">
        <v>964</v>
      </c>
      <c r="C53" s="556" t="s">
        <v>866</v>
      </c>
      <c r="D53" s="557">
        <v>0</v>
      </c>
      <c r="E53" s="557">
        <v>0</v>
      </c>
      <c r="F53" s="557">
        <v>0</v>
      </c>
      <c r="G53" s="557">
        <v>0</v>
      </c>
      <c r="H53" s="557">
        <v>0</v>
      </c>
      <c r="I53" s="557">
        <v>0</v>
      </c>
    </row>
    <row r="54" spans="1:9" customFormat="1" hidden="1">
      <c r="A54" s="556">
        <v>1711</v>
      </c>
      <c r="B54" s="556" t="s">
        <v>966</v>
      </c>
      <c r="C54" s="556" t="s">
        <v>803</v>
      </c>
      <c r="D54" s="557">
        <v>0</v>
      </c>
      <c r="E54" s="557">
        <v>0</v>
      </c>
      <c r="F54" s="557">
        <v>0</v>
      </c>
      <c r="G54" s="557">
        <v>0</v>
      </c>
      <c r="H54" s="557">
        <v>0</v>
      </c>
      <c r="I54" s="557">
        <v>0</v>
      </c>
    </row>
    <row r="55" spans="1:9" customFormat="1" hidden="1">
      <c r="A55" s="556">
        <v>1801</v>
      </c>
      <c r="B55" s="556" t="s">
        <v>968</v>
      </c>
      <c r="C55" s="556" t="s">
        <v>803</v>
      </c>
      <c r="D55" s="557">
        <v>0</v>
      </c>
      <c r="E55" s="557">
        <v>0</v>
      </c>
      <c r="F55" s="557">
        <v>0</v>
      </c>
      <c r="G55" s="557">
        <v>0</v>
      </c>
      <c r="H55" s="557">
        <v>0</v>
      </c>
      <c r="I55" s="557">
        <v>0</v>
      </c>
    </row>
    <row r="56" spans="1:9" customFormat="1" hidden="1">
      <c r="A56" s="556">
        <v>1811</v>
      </c>
      <c r="B56" s="556" t="s">
        <v>970</v>
      </c>
      <c r="C56" s="556" t="s">
        <v>803</v>
      </c>
      <c r="D56" s="557">
        <v>0</v>
      </c>
      <c r="E56" s="557">
        <v>0</v>
      </c>
      <c r="F56" s="557">
        <v>0</v>
      </c>
      <c r="G56" s="557">
        <v>0</v>
      </c>
      <c r="H56" s="557">
        <v>0</v>
      </c>
      <c r="I56" s="557">
        <v>0</v>
      </c>
    </row>
    <row r="57" spans="1:9" customFormat="1" hidden="1">
      <c r="A57" s="556">
        <v>1901</v>
      </c>
      <c r="B57" s="556" t="s">
        <v>972</v>
      </c>
      <c r="C57" s="556" t="s">
        <v>803</v>
      </c>
      <c r="D57" s="557">
        <v>0</v>
      </c>
      <c r="E57" s="557">
        <v>0</v>
      </c>
      <c r="F57" s="557">
        <v>0</v>
      </c>
      <c r="G57" s="557">
        <v>0</v>
      </c>
      <c r="H57" s="557">
        <v>0</v>
      </c>
      <c r="I57" s="557">
        <v>0</v>
      </c>
    </row>
    <row r="58" spans="1:9" customFormat="1" hidden="1">
      <c r="A58" s="556">
        <v>2001</v>
      </c>
      <c r="B58" s="556" t="s">
        <v>975</v>
      </c>
      <c r="C58" s="556" t="s">
        <v>866</v>
      </c>
      <c r="D58" s="557">
        <v>0</v>
      </c>
      <c r="E58" s="557">
        <v>0</v>
      </c>
      <c r="F58" s="557">
        <v>0</v>
      </c>
      <c r="G58" s="557">
        <v>0</v>
      </c>
      <c r="H58" s="557">
        <v>0</v>
      </c>
      <c r="I58" s="557">
        <v>0</v>
      </c>
    </row>
    <row r="59" spans="1:9" customFormat="1" hidden="1">
      <c r="A59" s="556">
        <v>2101</v>
      </c>
      <c r="B59" s="556" t="s">
        <v>977</v>
      </c>
      <c r="C59" s="556" t="s">
        <v>866</v>
      </c>
      <c r="D59" s="557">
        <v>0</v>
      </c>
      <c r="E59" s="557">
        <v>0</v>
      </c>
      <c r="F59" s="557">
        <v>0</v>
      </c>
      <c r="G59" s="557">
        <v>0</v>
      </c>
      <c r="H59" s="557">
        <v>0</v>
      </c>
      <c r="I59" s="557">
        <v>0</v>
      </c>
    </row>
    <row r="60" spans="1:9" customFormat="1" hidden="1">
      <c r="A60" s="556">
        <v>2201</v>
      </c>
      <c r="B60" s="556" t="s">
        <v>979</v>
      </c>
      <c r="C60" s="556" t="s">
        <v>866</v>
      </c>
      <c r="D60" s="557">
        <v>0</v>
      </c>
      <c r="E60" s="557">
        <v>0</v>
      </c>
      <c r="F60" s="557">
        <v>0</v>
      </c>
      <c r="G60" s="557">
        <v>0</v>
      </c>
      <c r="H60" s="557">
        <v>0</v>
      </c>
      <c r="I60" s="557">
        <v>0</v>
      </c>
    </row>
    <row r="61" spans="1:9" customFormat="1" hidden="1">
      <c r="A61" s="556">
        <v>2202</v>
      </c>
      <c r="B61" s="556" t="s">
        <v>981</v>
      </c>
      <c r="C61" s="556" t="s">
        <v>866</v>
      </c>
      <c r="D61" s="557">
        <v>0</v>
      </c>
      <c r="E61" s="557">
        <v>0</v>
      </c>
      <c r="F61" s="557">
        <v>0</v>
      </c>
      <c r="G61" s="557">
        <v>0</v>
      </c>
      <c r="H61" s="557">
        <v>0</v>
      </c>
      <c r="I61" s="557">
        <v>0</v>
      </c>
    </row>
    <row r="62" spans="1:9" customFormat="1" hidden="1">
      <c r="A62" s="556">
        <v>2203</v>
      </c>
      <c r="B62" s="556" t="s">
        <v>983</v>
      </c>
      <c r="C62" s="556" t="s">
        <v>866</v>
      </c>
      <c r="D62" s="557">
        <v>0</v>
      </c>
      <c r="E62" s="557">
        <v>0</v>
      </c>
      <c r="F62" s="557">
        <v>0</v>
      </c>
      <c r="G62" s="557">
        <v>0</v>
      </c>
      <c r="H62" s="557">
        <v>0</v>
      </c>
      <c r="I62" s="557">
        <v>0</v>
      </c>
    </row>
    <row r="63" spans="1:9" customFormat="1" hidden="1">
      <c r="A63" s="556">
        <v>2211</v>
      </c>
      <c r="B63" s="556" t="s">
        <v>985</v>
      </c>
      <c r="C63" s="556" t="s">
        <v>866</v>
      </c>
      <c r="D63" s="557">
        <v>0</v>
      </c>
      <c r="E63" s="557">
        <v>0</v>
      </c>
      <c r="F63" s="557">
        <v>0</v>
      </c>
      <c r="G63" s="557">
        <v>0</v>
      </c>
      <c r="H63" s="557">
        <v>0</v>
      </c>
      <c r="I63" s="557">
        <v>0</v>
      </c>
    </row>
    <row r="64" spans="1:9" customFormat="1" hidden="1">
      <c r="A64" s="556">
        <v>2221</v>
      </c>
      <c r="B64" s="556" t="s">
        <v>993</v>
      </c>
      <c r="C64" s="556" t="s">
        <v>866</v>
      </c>
      <c r="D64" s="557">
        <v>0</v>
      </c>
      <c r="E64" s="557">
        <v>0</v>
      </c>
      <c r="F64" s="557">
        <v>0</v>
      </c>
      <c r="G64" s="557">
        <v>0</v>
      </c>
      <c r="H64" s="557">
        <v>0</v>
      </c>
      <c r="I64" s="557">
        <v>0</v>
      </c>
    </row>
    <row r="65" spans="1:9" customFormat="1" hidden="1">
      <c r="A65" s="556">
        <v>2231</v>
      </c>
      <c r="B65" s="556" t="s">
        <v>1071</v>
      </c>
      <c r="C65" s="556" t="s">
        <v>866</v>
      </c>
      <c r="D65" s="557">
        <v>0</v>
      </c>
      <c r="E65" s="557">
        <v>0</v>
      </c>
      <c r="F65" s="557">
        <v>0</v>
      </c>
      <c r="G65" s="557">
        <v>0</v>
      </c>
      <c r="H65" s="557">
        <v>0</v>
      </c>
      <c r="I65" s="557">
        <v>0</v>
      </c>
    </row>
    <row r="66" spans="1:9" customFormat="1" hidden="1">
      <c r="A66" s="556">
        <v>2232</v>
      </c>
      <c r="B66" s="556" t="s">
        <v>1073</v>
      </c>
      <c r="C66" s="556" t="s">
        <v>866</v>
      </c>
      <c r="D66" s="557">
        <v>0</v>
      </c>
      <c r="E66" s="557">
        <v>0</v>
      </c>
      <c r="F66" s="557">
        <v>0</v>
      </c>
      <c r="G66" s="557">
        <v>0</v>
      </c>
      <c r="H66" s="557">
        <v>0</v>
      </c>
      <c r="I66" s="557">
        <v>0</v>
      </c>
    </row>
    <row r="67" spans="1:9" customFormat="1" hidden="1">
      <c r="A67" s="556">
        <v>2241</v>
      </c>
      <c r="B67" s="556" t="s">
        <v>1075</v>
      </c>
      <c r="C67" s="556" t="s">
        <v>866</v>
      </c>
      <c r="D67" s="557">
        <v>0</v>
      </c>
      <c r="E67" s="557">
        <v>0</v>
      </c>
      <c r="F67" s="557">
        <v>0</v>
      </c>
      <c r="G67" s="557">
        <v>0</v>
      </c>
      <c r="H67" s="557">
        <v>0</v>
      </c>
      <c r="I67" s="557">
        <v>0</v>
      </c>
    </row>
    <row r="68" spans="1:9" customFormat="1" hidden="1">
      <c r="A68" s="556">
        <v>2314</v>
      </c>
      <c r="B68" s="556" t="s">
        <v>1077</v>
      </c>
      <c r="C68" s="556" t="s">
        <v>866</v>
      </c>
      <c r="D68" s="557">
        <v>0</v>
      </c>
      <c r="E68" s="557">
        <v>0</v>
      </c>
      <c r="F68" s="557">
        <v>0</v>
      </c>
      <c r="G68" s="557">
        <v>0</v>
      </c>
      <c r="H68" s="557">
        <v>0</v>
      </c>
      <c r="I68" s="557">
        <v>0</v>
      </c>
    </row>
    <row r="69" spans="1:9" customFormat="1" hidden="1">
      <c r="A69" s="556">
        <v>2401</v>
      </c>
      <c r="B69" s="556" t="s">
        <v>1079</v>
      </c>
      <c r="C69" s="556" t="s">
        <v>866</v>
      </c>
      <c r="D69" s="557">
        <v>0</v>
      </c>
      <c r="E69" s="557">
        <v>0</v>
      </c>
      <c r="F69" s="557">
        <v>0</v>
      </c>
      <c r="G69" s="557">
        <v>0</v>
      </c>
      <c r="H69" s="557">
        <v>0</v>
      </c>
      <c r="I69" s="557">
        <v>0</v>
      </c>
    </row>
    <row r="70" spans="1:9" customFormat="1" hidden="1">
      <c r="A70" s="556">
        <v>2501</v>
      </c>
      <c r="B70" s="556" t="s">
        <v>1081</v>
      </c>
      <c r="C70" s="556" t="s">
        <v>866</v>
      </c>
      <c r="D70" s="557">
        <v>0</v>
      </c>
      <c r="E70" s="557">
        <v>0</v>
      </c>
      <c r="F70" s="557">
        <v>0</v>
      </c>
      <c r="G70" s="557">
        <v>0</v>
      </c>
      <c r="H70" s="557">
        <v>0</v>
      </c>
      <c r="I70" s="557">
        <v>0</v>
      </c>
    </row>
    <row r="71" spans="1:9" customFormat="1" hidden="1">
      <c r="A71" s="556">
        <v>2502</v>
      </c>
      <c r="B71" s="556" t="s">
        <v>1083</v>
      </c>
      <c r="C71" s="556" t="s">
        <v>866</v>
      </c>
      <c r="D71" s="557">
        <v>0</v>
      </c>
      <c r="E71" s="557">
        <v>0</v>
      </c>
      <c r="F71" s="557">
        <v>0</v>
      </c>
      <c r="G71" s="557">
        <v>0</v>
      </c>
      <c r="H71" s="557">
        <v>0</v>
      </c>
      <c r="I71" s="557">
        <v>0</v>
      </c>
    </row>
    <row r="72" spans="1:9" customFormat="1" hidden="1">
      <c r="A72" s="556">
        <v>2701</v>
      </c>
      <c r="B72" s="556" t="s">
        <v>1097</v>
      </c>
      <c r="C72" s="556" t="s">
        <v>866</v>
      </c>
      <c r="D72" s="557">
        <v>0</v>
      </c>
      <c r="E72" s="557">
        <v>0</v>
      </c>
      <c r="F72" s="557">
        <v>0</v>
      </c>
      <c r="G72" s="557">
        <v>0</v>
      </c>
      <c r="H72" s="557">
        <v>0</v>
      </c>
      <c r="I72" s="557">
        <v>0</v>
      </c>
    </row>
    <row r="73" spans="1:9" customFormat="1" hidden="1">
      <c r="A73" s="556">
        <v>2702</v>
      </c>
      <c r="B73" s="556" t="s">
        <v>1099</v>
      </c>
      <c r="C73" s="556" t="s">
        <v>866</v>
      </c>
      <c r="D73" s="557">
        <v>0</v>
      </c>
      <c r="E73" s="557">
        <v>0</v>
      </c>
      <c r="F73" s="557">
        <v>0</v>
      </c>
      <c r="G73" s="557">
        <v>0</v>
      </c>
      <c r="H73" s="557">
        <v>0</v>
      </c>
      <c r="I73" s="557">
        <v>0</v>
      </c>
    </row>
    <row r="74" spans="1:9" customFormat="1" hidden="1">
      <c r="A74" s="556">
        <v>2711</v>
      </c>
      <c r="B74" s="556" t="s">
        <v>1101</v>
      </c>
      <c r="C74" s="556" t="s">
        <v>866</v>
      </c>
      <c r="D74" s="557">
        <v>0</v>
      </c>
      <c r="E74" s="557">
        <v>0</v>
      </c>
      <c r="F74" s="557">
        <v>0</v>
      </c>
      <c r="G74" s="557">
        <v>0</v>
      </c>
      <c r="H74" s="557">
        <v>0</v>
      </c>
      <c r="I74" s="557">
        <v>0</v>
      </c>
    </row>
    <row r="75" spans="1:9" customFormat="1" hidden="1">
      <c r="A75" s="556">
        <v>2801</v>
      </c>
      <c r="B75" s="556" t="s">
        <v>1103</v>
      </c>
      <c r="C75" s="556" t="s">
        <v>866</v>
      </c>
      <c r="D75" s="557">
        <v>0</v>
      </c>
      <c r="E75" s="557">
        <v>0</v>
      </c>
      <c r="F75" s="557">
        <v>0</v>
      </c>
      <c r="G75" s="557">
        <v>0</v>
      </c>
      <c r="H75" s="557">
        <v>0</v>
      </c>
      <c r="I75" s="557">
        <v>0</v>
      </c>
    </row>
    <row r="76" spans="1:9" customFormat="1" hidden="1">
      <c r="A76" s="556">
        <v>2901</v>
      </c>
      <c r="B76" s="556" t="s">
        <v>1105</v>
      </c>
      <c r="C76" s="556" t="s">
        <v>866</v>
      </c>
      <c r="D76" s="557">
        <v>0</v>
      </c>
      <c r="E76" s="557">
        <v>0</v>
      </c>
      <c r="F76" s="557">
        <v>0</v>
      </c>
      <c r="G76" s="557">
        <v>0</v>
      </c>
      <c r="H76" s="557">
        <v>0</v>
      </c>
      <c r="I76" s="557">
        <v>0</v>
      </c>
    </row>
    <row r="77" spans="1:9" customFormat="1" hidden="1">
      <c r="A77" s="556">
        <v>4001</v>
      </c>
      <c r="B77" s="556" t="s">
        <v>1108</v>
      </c>
      <c r="C77" s="556" t="s">
        <v>866</v>
      </c>
      <c r="D77" s="557">
        <v>0</v>
      </c>
      <c r="E77" s="557">
        <v>0</v>
      </c>
      <c r="F77" s="557">
        <v>0</v>
      </c>
      <c r="G77" s="557">
        <v>0</v>
      </c>
      <c r="H77" s="557">
        <v>0</v>
      </c>
      <c r="I77" s="557">
        <v>0</v>
      </c>
    </row>
    <row r="78" spans="1:9" customFormat="1" hidden="1">
      <c r="A78" s="556">
        <v>4002</v>
      </c>
      <c r="B78" s="556" t="s">
        <v>1110</v>
      </c>
      <c r="C78" s="556" t="s">
        <v>866</v>
      </c>
      <c r="D78" s="557">
        <v>0</v>
      </c>
      <c r="E78" s="557">
        <v>0</v>
      </c>
      <c r="F78" s="557">
        <v>0</v>
      </c>
      <c r="G78" s="557">
        <v>0</v>
      </c>
      <c r="H78" s="557">
        <v>0</v>
      </c>
      <c r="I78" s="557">
        <v>0</v>
      </c>
    </row>
    <row r="79" spans="1:9" customFormat="1" hidden="1">
      <c r="A79" s="556">
        <v>4101</v>
      </c>
      <c r="B79" s="556" t="s">
        <v>1133</v>
      </c>
      <c r="C79" s="556" t="s">
        <v>866</v>
      </c>
      <c r="D79" s="557">
        <v>0</v>
      </c>
      <c r="E79" s="557">
        <v>0</v>
      </c>
      <c r="F79" s="557">
        <v>0</v>
      </c>
      <c r="G79" s="557">
        <v>0</v>
      </c>
      <c r="H79" s="557">
        <v>0</v>
      </c>
      <c r="I79" s="557">
        <v>0</v>
      </c>
    </row>
    <row r="80" spans="1:9" customFormat="1" hidden="1">
      <c r="A80" s="556">
        <v>4103</v>
      </c>
      <c r="B80" s="556" t="s">
        <v>1153</v>
      </c>
      <c r="C80" s="556" t="s">
        <v>866</v>
      </c>
      <c r="D80" s="557">
        <v>0</v>
      </c>
      <c r="E80" s="557">
        <v>0</v>
      </c>
      <c r="F80" s="557">
        <v>0</v>
      </c>
      <c r="G80" s="557">
        <v>0</v>
      </c>
      <c r="H80" s="557">
        <v>0</v>
      </c>
      <c r="I80" s="557">
        <v>0</v>
      </c>
    </row>
    <row r="81" spans="1:9" customFormat="1" hidden="1">
      <c r="A81" s="556">
        <v>4104</v>
      </c>
      <c r="B81" s="556" t="s">
        <v>1155</v>
      </c>
      <c r="C81" s="556" t="s">
        <v>866</v>
      </c>
      <c r="D81" s="557">
        <v>0</v>
      </c>
      <c r="E81" s="557">
        <v>0</v>
      </c>
      <c r="F81" s="557">
        <v>0</v>
      </c>
      <c r="G81" s="557">
        <v>0</v>
      </c>
      <c r="H81" s="557">
        <v>0</v>
      </c>
      <c r="I81" s="557">
        <v>0</v>
      </c>
    </row>
    <row r="82" spans="1:9" customFormat="1" hidden="1">
      <c r="A82" s="556">
        <v>4201</v>
      </c>
      <c r="B82" s="556" t="s">
        <v>1192</v>
      </c>
      <c r="C82" s="556" t="s">
        <v>803</v>
      </c>
      <c r="D82" s="557">
        <v>0</v>
      </c>
      <c r="E82" s="557">
        <v>0</v>
      </c>
      <c r="F82" s="557">
        <v>0</v>
      </c>
      <c r="G82" s="557">
        <v>0</v>
      </c>
      <c r="H82" s="557">
        <v>0</v>
      </c>
      <c r="I82" s="557">
        <v>0</v>
      </c>
    </row>
    <row r="83" spans="1:9" customFormat="1" hidden="1">
      <c r="A83" s="556">
        <v>5001</v>
      </c>
      <c r="B83" s="556" t="s">
        <v>1195</v>
      </c>
      <c r="C83" s="556" t="s">
        <v>803</v>
      </c>
      <c r="D83" s="557">
        <v>0</v>
      </c>
      <c r="E83" s="557">
        <v>0</v>
      </c>
      <c r="F83" s="557">
        <v>0</v>
      </c>
      <c r="G83" s="557">
        <v>0</v>
      </c>
      <c r="H83" s="557">
        <v>0</v>
      </c>
      <c r="I83" s="557">
        <v>0</v>
      </c>
    </row>
    <row r="84" spans="1:9" customFormat="1" hidden="1">
      <c r="A84" s="556">
        <v>5101</v>
      </c>
      <c r="B84" s="556" t="s">
        <v>1209</v>
      </c>
      <c r="C84" s="556" t="s">
        <v>803</v>
      </c>
      <c r="D84" s="557">
        <v>0</v>
      </c>
      <c r="E84" s="557">
        <v>0</v>
      </c>
      <c r="F84" s="557">
        <v>0</v>
      </c>
      <c r="G84" s="557">
        <v>0</v>
      </c>
      <c r="H84" s="557">
        <v>0</v>
      </c>
      <c r="I84" s="557">
        <v>0</v>
      </c>
    </row>
    <row r="85" spans="1:9" customFormat="1" hidden="1">
      <c r="A85" s="556">
        <v>5201</v>
      </c>
      <c r="B85" s="556" t="s">
        <v>1244</v>
      </c>
      <c r="C85" s="556" t="s">
        <v>803</v>
      </c>
      <c r="D85" s="557">
        <v>0</v>
      </c>
      <c r="E85" s="557">
        <v>0</v>
      </c>
      <c r="F85" s="557">
        <v>0</v>
      </c>
      <c r="G85" s="557">
        <v>0</v>
      </c>
      <c r="H85" s="557">
        <v>0</v>
      </c>
      <c r="I85" s="557">
        <v>0</v>
      </c>
    </row>
    <row r="86" spans="1:9" customFormat="1" hidden="1">
      <c r="A86" s="556">
        <v>5301</v>
      </c>
      <c r="B86" s="556" t="s">
        <v>1246</v>
      </c>
      <c r="C86" s="556" t="s">
        <v>803</v>
      </c>
      <c r="D86" s="557">
        <v>0</v>
      </c>
      <c r="E86" s="557">
        <v>0</v>
      </c>
      <c r="F86" s="557">
        <v>0</v>
      </c>
      <c r="G86" s="557">
        <v>0</v>
      </c>
      <c r="H86" s="557">
        <v>0</v>
      </c>
      <c r="I86" s="557">
        <v>0</v>
      </c>
    </row>
    <row r="87" spans="1:9" customFormat="1" hidden="1">
      <c r="A87" s="556">
        <v>5401</v>
      </c>
      <c r="B87" s="556" t="s">
        <v>1248</v>
      </c>
      <c r="C87" s="556" t="s">
        <v>803</v>
      </c>
      <c r="D87" s="557">
        <v>0</v>
      </c>
      <c r="E87" s="557">
        <v>0</v>
      </c>
      <c r="F87" s="557">
        <v>0</v>
      </c>
      <c r="G87" s="557">
        <v>0</v>
      </c>
      <c r="H87" s="557">
        <v>0</v>
      </c>
      <c r="I87" s="557">
        <v>0</v>
      </c>
    </row>
    <row r="88" spans="1:9" customFormat="1" hidden="1">
      <c r="A88" s="556">
        <v>5402</v>
      </c>
      <c r="B88" s="556" t="s">
        <v>1250</v>
      </c>
      <c r="C88" s="556" t="s">
        <v>866</v>
      </c>
      <c r="D88" s="557">
        <v>0</v>
      </c>
      <c r="E88" s="557">
        <v>0</v>
      </c>
      <c r="F88" s="557">
        <v>0</v>
      </c>
      <c r="G88" s="557">
        <v>0</v>
      </c>
      <c r="H88" s="557">
        <v>0</v>
      </c>
      <c r="I88" s="557">
        <v>0</v>
      </c>
    </row>
    <row r="89" spans="1:9" customFormat="1" hidden="1">
      <c r="A89" s="556">
        <v>5403</v>
      </c>
      <c r="B89" s="556" t="s">
        <v>1252</v>
      </c>
      <c r="C89" s="556" t="s">
        <v>803</v>
      </c>
      <c r="D89" s="557">
        <v>0</v>
      </c>
      <c r="E89" s="557">
        <v>0</v>
      </c>
      <c r="F89" s="557">
        <v>0</v>
      </c>
      <c r="G89" s="557">
        <v>0</v>
      </c>
      <c r="H89" s="557">
        <v>0</v>
      </c>
      <c r="I89" s="557">
        <v>0</v>
      </c>
    </row>
    <row r="90" spans="1:9" customFormat="1" hidden="1">
      <c r="A90" s="556">
        <v>6001</v>
      </c>
      <c r="B90" s="556" t="s">
        <v>1255</v>
      </c>
      <c r="C90" s="556" t="s">
        <v>866</v>
      </c>
      <c r="D90" s="557">
        <v>0</v>
      </c>
      <c r="E90" s="557">
        <v>0</v>
      </c>
      <c r="F90" s="557">
        <v>0</v>
      </c>
      <c r="G90" s="557">
        <v>0</v>
      </c>
      <c r="H90" s="557">
        <v>0</v>
      </c>
      <c r="I90" s="557">
        <v>0</v>
      </c>
    </row>
    <row r="91" spans="1:9" customFormat="1" hidden="1">
      <c r="A91" s="556">
        <v>6041</v>
      </c>
      <c r="B91" s="556" t="s">
        <v>1266</v>
      </c>
      <c r="C91" s="556" t="s">
        <v>866</v>
      </c>
      <c r="D91" s="557">
        <v>0</v>
      </c>
      <c r="E91" s="557">
        <v>0</v>
      </c>
      <c r="F91" s="557">
        <v>0</v>
      </c>
      <c r="G91" s="557">
        <v>0</v>
      </c>
      <c r="H91" s="557">
        <v>0</v>
      </c>
      <c r="I91" s="557">
        <v>0</v>
      </c>
    </row>
    <row r="92" spans="1:9" customFormat="1" hidden="1">
      <c r="A92" s="556">
        <v>6051</v>
      </c>
      <c r="B92" s="556" t="s">
        <v>1268</v>
      </c>
      <c r="C92" s="556" t="s">
        <v>866</v>
      </c>
      <c r="D92" s="557">
        <v>0</v>
      </c>
      <c r="E92" s="557">
        <v>0</v>
      </c>
      <c r="F92" s="557">
        <v>0</v>
      </c>
      <c r="G92" s="557">
        <v>0</v>
      </c>
      <c r="H92" s="557">
        <v>0</v>
      </c>
      <c r="I92" s="557">
        <v>0</v>
      </c>
    </row>
    <row r="93" spans="1:9" customFormat="1" hidden="1">
      <c r="A93" s="556">
        <v>6101</v>
      </c>
      <c r="B93" s="556" t="s">
        <v>1270</v>
      </c>
      <c r="C93" s="556" t="s">
        <v>866</v>
      </c>
      <c r="D93" s="557">
        <v>0</v>
      </c>
      <c r="E93" s="557">
        <v>0</v>
      </c>
      <c r="F93" s="557">
        <v>0</v>
      </c>
      <c r="G93" s="557">
        <v>0</v>
      </c>
      <c r="H93" s="557">
        <v>0</v>
      </c>
      <c r="I93" s="557">
        <v>0</v>
      </c>
    </row>
    <row r="94" spans="1:9" customFormat="1" hidden="1">
      <c r="A94" s="556">
        <v>6111</v>
      </c>
      <c r="B94" s="556" t="s">
        <v>1272</v>
      </c>
      <c r="C94" s="556" t="s">
        <v>866</v>
      </c>
      <c r="D94" s="557">
        <v>0</v>
      </c>
      <c r="E94" s="557">
        <v>0</v>
      </c>
      <c r="F94" s="557">
        <v>0</v>
      </c>
      <c r="G94" s="557">
        <v>0</v>
      </c>
      <c r="H94" s="557">
        <v>0</v>
      </c>
      <c r="I94" s="557">
        <v>0</v>
      </c>
    </row>
    <row r="95" spans="1:9" customFormat="1" hidden="1">
      <c r="A95" s="556">
        <v>6301</v>
      </c>
      <c r="B95" s="556" t="s">
        <v>1274</v>
      </c>
      <c r="C95" s="556" t="s">
        <v>866</v>
      </c>
      <c r="D95" s="557">
        <v>0</v>
      </c>
      <c r="E95" s="557">
        <v>0</v>
      </c>
      <c r="F95" s="557">
        <v>0</v>
      </c>
      <c r="G95" s="557">
        <v>0</v>
      </c>
      <c r="H95" s="557">
        <v>0</v>
      </c>
      <c r="I95" s="557">
        <v>0</v>
      </c>
    </row>
    <row r="96" spans="1:9" customFormat="1" hidden="1">
      <c r="A96" s="556">
        <v>6401</v>
      </c>
      <c r="B96" s="556" t="s">
        <v>1276</v>
      </c>
      <c r="C96" s="556" t="s">
        <v>803</v>
      </c>
      <c r="D96" s="557">
        <v>0</v>
      </c>
      <c r="E96" s="557">
        <v>0</v>
      </c>
      <c r="F96" s="557">
        <v>0</v>
      </c>
      <c r="G96" s="557">
        <v>0</v>
      </c>
      <c r="H96" s="557">
        <v>0</v>
      </c>
      <c r="I96" s="557">
        <v>0</v>
      </c>
    </row>
    <row r="97" spans="1:9" customFormat="1" hidden="1">
      <c r="A97" s="556">
        <v>6402</v>
      </c>
      <c r="B97" s="556" t="s">
        <v>1290</v>
      </c>
      <c r="C97" s="556" t="s">
        <v>803</v>
      </c>
      <c r="D97" s="557">
        <v>0</v>
      </c>
      <c r="E97" s="557">
        <v>0</v>
      </c>
      <c r="F97" s="557">
        <v>0</v>
      </c>
      <c r="G97" s="557">
        <v>0</v>
      </c>
      <c r="H97" s="557">
        <v>0</v>
      </c>
      <c r="I97" s="557">
        <v>0</v>
      </c>
    </row>
    <row r="98" spans="1:9" customFormat="1" hidden="1">
      <c r="A98" s="556">
        <v>6403</v>
      </c>
      <c r="B98" s="556" t="s">
        <v>1292</v>
      </c>
      <c r="C98" s="556" t="s">
        <v>803</v>
      </c>
      <c r="D98" s="557">
        <v>0</v>
      </c>
      <c r="E98" s="557">
        <v>0</v>
      </c>
      <c r="F98" s="557">
        <v>0</v>
      </c>
      <c r="G98" s="557">
        <v>0</v>
      </c>
      <c r="H98" s="557">
        <v>0</v>
      </c>
      <c r="I98" s="557">
        <v>0</v>
      </c>
    </row>
    <row r="99" spans="1:9" customFormat="1" hidden="1">
      <c r="A99" s="556">
        <v>6601</v>
      </c>
      <c r="B99" s="556" t="s">
        <v>1294</v>
      </c>
      <c r="C99" s="556" t="s">
        <v>803</v>
      </c>
      <c r="D99" s="557">
        <v>0</v>
      </c>
      <c r="E99" s="557">
        <v>0</v>
      </c>
      <c r="F99" s="557">
        <v>0</v>
      </c>
      <c r="G99" s="557">
        <v>0</v>
      </c>
      <c r="H99" s="557">
        <v>0</v>
      </c>
      <c r="I99" s="557">
        <v>0</v>
      </c>
    </row>
    <row r="100" spans="1:9" customFormat="1" hidden="1">
      <c r="A100" s="556">
        <v>6602</v>
      </c>
      <c r="B100" s="556" t="s">
        <v>1296</v>
      </c>
      <c r="C100" s="556" t="s">
        <v>803</v>
      </c>
      <c r="D100" s="557">
        <v>0</v>
      </c>
      <c r="E100" s="557">
        <v>0</v>
      </c>
      <c r="F100" s="557">
        <v>0</v>
      </c>
      <c r="G100" s="557">
        <v>0</v>
      </c>
      <c r="H100" s="557">
        <v>0</v>
      </c>
      <c r="I100" s="557">
        <v>0</v>
      </c>
    </row>
    <row r="101" spans="1:9" customFormat="1" hidden="1">
      <c r="A101" s="556">
        <v>6603</v>
      </c>
      <c r="B101" s="556" t="s">
        <v>1330</v>
      </c>
      <c r="C101" s="556" t="s">
        <v>803</v>
      </c>
      <c r="D101" s="557">
        <v>0</v>
      </c>
      <c r="E101" s="557">
        <v>0</v>
      </c>
      <c r="F101" s="557">
        <v>0</v>
      </c>
      <c r="G101" s="557">
        <v>0</v>
      </c>
      <c r="H101" s="557">
        <v>0</v>
      </c>
      <c r="I101" s="557">
        <v>0</v>
      </c>
    </row>
    <row r="102" spans="1:9" customFormat="1" hidden="1">
      <c r="A102" s="556">
        <v>6604</v>
      </c>
      <c r="B102" s="556" t="s">
        <v>1341</v>
      </c>
      <c r="C102" s="556" t="s">
        <v>803</v>
      </c>
      <c r="D102" s="557">
        <v>0</v>
      </c>
      <c r="E102" s="557">
        <v>0</v>
      </c>
      <c r="F102" s="557">
        <v>0</v>
      </c>
      <c r="G102" s="557">
        <v>0</v>
      </c>
      <c r="H102" s="557">
        <v>0</v>
      </c>
      <c r="I102" s="557">
        <v>0</v>
      </c>
    </row>
    <row r="103" spans="1:9" customFormat="1" hidden="1">
      <c r="A103" s="556">
        <v>6701</v>
      </c>
      <c r="B103" s="556" t="s">
        <v>1343</v>
      </c>
      <c r="C103" s="556" t="s">
        <v>803</v>
      </c>
      <c r="D103" s="557">
        <v>0</v>
      </c>
      <c r="E103" s="557">
        <v>0</v>
      </c>
      <c r="F103" s="557">
        <v>0</v>
      </c>
      <c r="G103" s="557">
        <v>0</v>
      </c>
      <c r="H103" s="557">
        <v>0</v>
      </c>
      <c r="I103" s="557">
        <v>0</v>
      </c>
    </row>
    <row r="104" spans="1:9" customFormat="1" hidden="1">
      <c r="A104" s="556">
        <v>6711</v>
      </c>
      <c r="B104" s="556" t="s">
        <v>1345</v>
      </c>
      <c r="C104" s="556" t="s">
        <v>803</v>
      </c>
      <c r="D104" s="557">
        <v>0</v>
      </c>
      <c r="E104" s="557">
        <v>0</v>
      </c>
      <c r="F104" s="557">
        <v>0</v>
      </c>
      <c r="G104" s="557">
        <v>0</v>
      </c>
      <c r="H104" s="557">
        <v>0</v>
      </c>
      <c r="I104" s="557">
        <v>0</v>
      </c>
    </row>
    <row r="105" spans="1:9" customFormat="1" hidden="1">
      <c r="A105" s="556">
        <v>6801</v>
      </c>
      <c r="B105" s="556" t="s">
        <v>1347</v>
      </c>
      <c r="C105" s="556" t="s">
        <v>803</v>
      </c>
      <c r="D105" s="557">
        <v>0</v>
      </c>
      <c r="E105" s="557">
        <v>0</v>
      </c>
      <c r="F105" s="557">
        <v>0</v>
      </c>
      <c r="G105" s="557">
        <v>0</v>
      </c>
      <c r="H105" s="557">
        <v>0</v>
      </c>
      <c r="I105" s="557">
        <v>0</v>
      </c>
    </row>
    <row r="106" spans="1:9" customFormat="1" hidden="1">
      <c r="A106" s="556">
        <v>6901</v>
      </c>
      <c r="B106" s="556" t="s">
        <v>1349</v>
      </c>
      <c r="C106" s="556" t="s">
        <v>803</v>
      </c>
      <c r="D106" s="557">
        <v>0</v>
      </c>
      <c r="E106" s="557">
        <v>0</v>
      </c>
      <c r="F106" s="557">
        <v>0</v>
      </c>
      <c r="G106" s="557">
        <v>0</v>
      </c>
      <c r="H106" s="557">
        <v>0</v>
      </c>
      <c r="I106" s="557">
        <v>0</v>
      </c>
    </row>
    <row r="107" spans="1:9" customFormat="1" ht="14.25" customHeight="1">
      <c r="A107" s="556"/>
      <c r="B107" s="556" t="s">
        <v>1451</v>
      </c>
      <c r="C107" s="556"/>
      <c r="D107" s="557">
        <f t="shared" ref="D107:I107" si="0">SUMPRODUCT((LEN($A7:$A106)=4)*(D7:D106))</f>
        <v>0</v>
      </c>
      <c r="E107" s="557">
        <f t="shared" si="0"/>
        <v>0</v>
      </c>
      <c r="F107" s="557">
        <f t="shared" si="0"/>
        <v>0</v>
      </c>
      <c r="G107" s="557">
        <f t="shared" si="0"/>
        <v>0</v>
      </c>
      <c r="H107" s="557">
        <f t="shared" si="0"/>
        <v>0</v>
      </c>
      <c r="I107" s="557">
        <f t="shared" si="0"/>
        <v>0</v>
      </c>
    </row>
    <row r="108" spans="1:9" customFormat="1" ht="21.75" customHeight="1">
      <c r="A108" s="177"/>
      <c r="B108" s="177"/>
      <c r="C108" s="177"/>
      <c r="D108" s="554"/>
      <c r="E108" s="554"/>
      <c r="F108" s="554"/>
      <c r="G108" s="554"/>
      <c r="H108" s="554"/>
      <c r="I108" s="554"/>
    </row>
    <row r="109" spans="1:9" customFormat="1">
      <c r="A109" s="177"/>
      <c r="B109" s="177"/>
      <c r="C109" s="177"/>
      <c r="D109" s="554"/>
      <c r="E109" s="554"/>
      <c r="F109" s="554"/>
      <c r="G109" s="554"/>
      <c r="H109" s="554"/>
      <c r="I109" s="554"/>
    </row>
    <row r="110" spans="1:9" customFormat="1">
      <c r="A110" s="177"/>
      <c r="B110" s="177"/>
      <c r="C110" s="177"/>
      <c r="D110" s="554"/>
      <c r="E110" s="554"/>
      <c r="F110" s="554"/>
      <c r="G110" s="554"/>
      <c r="H110" s="554"/>
      <c r="I110" s="554"/>
    </row>
    <row r="111" spans="1:9" customFormat="1">
      <c r="A111" s="177"/>
      <c r="B111" s="177"/>
      <c r="C111" s="177"/>
      <c r="D111" s="554"/>
      <c r="E111" s="554"/>
      <c r="F111" s="554"/>
      <c r="G111" s="554"/>
      <c r="H111" s="554"/>
      <c r="I111" s="554"/>
    </row>
    <row r="112" spans="1:9" customFormat="1">
      <c r="A112" s="177"/>
      <c r="B112" s="177"/>
      <c r="C112" s="177"/>
      <c r="D112" s="554"/>
      <c r="E112" s="554"/>
      <c r="F112" s="554"/>
      <c r="G112" s="554"/>
      <c r="H112" s="554"/>
      <c r="I112" s="554"/>
    </row>
    <row r="150" ht="15.6" customHeight="1"/>
    <row r="218" ht="14.25" customHeight="1"/>
    <row r="229" ht="14.25" customHeight="1"/>
    <row r="230" ht="14.25" customHeight="1"/>
    <row r="357" ht="15.6" customHeight="1"/>
    <row r="369" ht="15.6" customHeight="1"/>
    <row r="378" ht="15.6" customHeight="1"/>
  </sheetData>
  <mergeCells count="9">
    <mergeCell ref="H5:H6"/>
    <mergeCell ref="I5:I6"/>
    <mergeCell ref="B1:G1"/>
    <mergeCell ref="F5:G5"/>
    <mergeCell ref="A5:A6"/>
    <mergeCell ref="B5:B6"/>
    <mergeCell ref="C5:C6"/>
    <mergeCell ref="D5:D6"/>
    <mergeCell ref="E5:E6"/>
  </mergeCells>
  <phoneticPr fontId="76" type="noConversion"/>
  <pageMargins left="0.93888888888888899" right="0.75" top="1" bottom="1" header="0.5" footer="0.5"/>
  <pageSetup paperSize="9" orientation="landscape" horizontalDpi="180" verticalDpi="180"/>
  <headerFooter alignWithMargins="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08"/>
  <dimension ref="A1:A128"/>
  <sheetViews>
    <sheetView showGridLines="0" showZeros="0" workbookViewId="0">
      <selection activeCell="G8" sqref="G8:H9"/>
    </sheetView>
  </sheetViews>
  <sheetFormatPr defaultColWidth="9" defaultRowHeight="14.25"/>
  <cols>
    <col min="1" max="2" width="3.25" customWidth="1"/>
    <col min="3" max="3" width="7.625" customWidth="1"/>
    <col min="4" max="4" width="31.25" customWidth="1"/>
    <col min="5" max="6" width="16.375" customWidth="1"/>
    <col min="7" max="7" width="3.25" customWidth="1"/>
    <col min="8" max="8" width="16.375" customWidth="1"/>
    <col min="9" max="9" width="9.375" customWidth="1"/>
    <col min="10" max="10" width="11.125" customWidth="1"/>
    <col min="11" max="11" width="3.25" customWidth="1"/>
    <col min="12" max="13" width="9.375" customWidth="1"/>
    <col min="14" max="14" width="11.125" customWidth="1"/>
    <col min="15" max="15" width="8.375" customWidth="1"/>
  </cols>
  <sheetData>
    <row r="1" ht="27.95" customHeight="1"/>
    <row r="2" ht="15.95" customHeight="1"/>
    <row r="3" ht="15.95" customHeight="1"/>
    <row r="4" ht="15.95" customHeight="1"/>
    <row r="5" ht="15.95" customHeight="1"/>
    <row r="6" ht="15.95" customHeight="1"/>
    <row r="7" ht="15.95" customHeight="1"/>
    <row r="8" ht="15.95" customHeight="1"/>
    <row r="9" ht="15.95" customHeight="1"/>
    <row r="10" ht="15.95" customHeight="1"/>
    <row r="11" ht="15.95" customHeight="1"/>
    <row r="12" ht="15.95" customHeight="1"/>
    <row r="13" ht="15.95" customHeight="1"/>
    <row r="14" ht="15.95" customHeight="1"/>
    <row r="15" ht="15.95" customHeight="1"/>
    <row r="16" ht="15.95" customHeight="1"/>
    <row r="17" ht="15.95" customHeight="1"/>
    <row r="18" ht="15.95" customHeight="1"/>
    <row r="19" ht="15.95" customHeight="1"/>
    <row r="20" ht="15.95" customHeight="1"/>
    <row r="21" ht="15.95" customHeight="1"/>
    <row r="22" ht="15.95" customHeight="1"/>
    <row r="23" ht="15.95" customHeight="1"/>
    <row r="24" ht="15.95" customHeight="1"/>
    <row r="25" ht="15.95" customHeight="1"/>
    <row r="26" ht="15.95" customHeight="1"/>
    <row r="27" ht="15.95" customHeight="1"/>
    <row r="28" ht="15.95" customHeight="1"/>
    <row r="29" ht="15.95" customHeight="1"/>
    <row r="30" ht="15.95" customHeight="1"/>
    <row r="31" ht="15.95" customHeight="1"/>
    <row r="32" ht="15.95" customHeight="1"/>
    <row r="33" ht="27.95" customHeight="1"/>
    <row r="34" ht="15.95" customHeight="1"/>
    <row r="35" ht="15.95" customHeight="1"/>
    <row r="36" ht="15.95" customHeight="1"/>
    <row r="37" ht="15.95" customHeight="1"/>
    <row r="38" ht="15.95" customHeight="1"/>
    <row r="39" ht="15.95" customHeight="1"/>
    <row r="40" ht="15.95" customHeight="1"/>
    <row r="41" ht="15.95" customHeight="1"/>
    <row r="42" ht="15.95" customHeight="1"/>
    <row r="43" ht="15.95" customHeight="1"/>
    <row r="44" ht="15.95" customHeight="1"/>
    <row r="45" ht="15.95" customHeight="1"/>
    <row r="46" ht="15.95" customHeight="1"/>
    <row r="47" ht="15.95" customHeight="1"/>
    <row r="48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27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  <row r="88" ht="15.95" customHeight="1"/>
    <row r="89" ht="15.95" customHeight="1"/>
    <row r="90" ht="15.95" customHeight="1"/>
    <row r="91" ht="15.95" customHeight="1"/>
    <row r="92" ht="15.95" customHeight="1"/>
    <row r="93" ht="15.95" customHeight="1"/>
    <row r="94" ht="15.95" customHeight="1"/>
    <row r="95" ht="15.95" customHeight="1"/>
    <row r="96" ht="15.95" customHeight="1"/>
    <row r="97" ht="27.95" customHeight="1"/>
    <row r="98" ht="15.95" customHeight="1"/>
    <row r="99" ht="15.95" customHeight="1"/>
    <row r="100" ht="15.95" customHeight="1"/>
    <row r="101" ht="15.95" customHeight="1"/>
    <row r="102" ht="15.95" customHeight="1"/>
    <row r="103" ht="15.95" customHeight="1"/>
    <row r="104" ht="15.95" customHeight="1"/>
    <row r="105" ht="15.95" customHeight="1"/>
    <row r="106" ht="15.95" customHeight="1"/>
    <row r="107" ht="15.95" customHeight="1"/>
    <row r="108" ht="15.95" customHeight="1"/>
    <row r="109" ht="15.95" customHeight="1"/>
    <row r="110" ht="15.95" customHeight="1"/>
    <row r="111" ht="15.95" customHeight="1"/>
    <row r="112" ht="15.95" customHeight="1"/>
    <row r="113" ht="15.95" customHeight="1"/>
    <row r="114" ht="15.95" customHeight="1"/>
    <row r="115" ht="15.95" customHeight="1"/>
    <row r="116" ht="15.95" customHeight="1"/>
    <row r="117" ht="15.95" customHeight="1"/>
    <row r="118" ht="15.95" customHeight="1"/>
    <row r="119" ht="15.95" customHeight="1"/>
    <row r="120" ht="15.95" customHeight="1"/>
    <row r="121" ht="15.95" customHeight="1"/>
    <row r="122" ht="15.95" customHeight="1"/>
    <row r="123" ht="15.95" customHeight="1"/>
    <row r="124" ht="15.95" customHeight="1"/>
    <row r="125" ht="15.95" customHeight="1"/>
    <row r="126" ht="15.95" customHeight="1"/>
    <row r="127" ht="15.95" customHeight="1"/>
    <row r="128" ht="15.95" customHeight="1"/>
  </sheetData>
  <phoneticPr fontId="76" type="noConversion"/>
  <printOptions horizontalCentered="1" verticalCentered="1"/>
  <pageMargins left="1.5748031496063" right="0.70866141732283505" top="0.39370078740157499" bottom="0.39370078740157499" header="0.15748031496063" footer="0.196850393700787"/>
  <pageSetup paperSize="9" orientation="landscape"/>
  <headerFooter alignWithMargins="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14"/>
  <dimension ref="A1:A96"/>
  <sheetViews>
    <sheetView showGridLines="0" workbookViewId="0">
      <selection activeCell="N10" sqref="N10"/>
    </sheetView>
  </sheetViews>
  <sheetFormatPr defaultColWidth="10.625" defaultRowHeight="14.25"/>
  <cols>
    <col min="1" max="2" width="3.625" customWidth="1"/>
    <col min="3" max="3" width="8.75" customWidth="1"/>
    <col min="4" max="4" width="24.875" customWidth="1"/>
    <col min="5" max="6" width="12.75" customWidth="1"/>
    <col min="7" max="7" width="3.625" customWidth="1"/>
    <col min="8" max="8" width="12.75" customWidth="1"/>
    <col min="9" max="14" width="8.625" customWidth="1"/>
    <col min="15" max="22" width="5.875" customWidth="1"/>
  </cols>
  <sheetData>
    <row r="1" ht="28.15" customHeight="1"/>
    <row r="2" ht="16.149999999999999" customHeight="1"/>
    <row r="3" ht="16.149999999999999" customHeight="1"/>
    <row r="4" ht="16.149999999999999" customHeight="1"/>
    <row r="5" ht="16.149999999999999" customHeight="1"/>
    <row r="6" ht="16.149999999999999" customHeight="1"/>
    <row r="7" ht="16.149999999999999" customHeight="1"/>
    <row r="8" ht="16.149999999999999" customHeight="1"/>
    <row r="9" ht="16.149999999999999" customHeight="1"/>
    <row r="10" ht="16.149999999999999" customHeight="1"/>
    <row r="11" ht="16.149999999999999" customHeight="1"/>
    <row r="12" ht="16.149999999999999" customHeight="1"/>
    <row r="13" ht="16.149999999999999" customHeight="1"/>
    <row r="14" ht="16.149999999999999" customHeight="1"/>
    <row r="15" ht="16.149999999999999" customHeight="1"/>
    <row r="16" ht="16.149999999999999" customHeight="1"/>
    <row r="17" ht="16.149999999999999" customHeight="1"/>
    <row r="18" ht="16.149999999999999" customHeight="1"/>
    <row r="19" ht="16.149999999999999" customHeight="1"/>
    <row r="20" ht="16.149999999999999" customHeight="1"/>
    <row r="21" ht="16.149999999999999" customHeight="1"/>
    <row r="22" ht="16.149999999999999" customHeight="1"/>
    <row r="23" ht="16.149999999999999" customHeight="1"/>
    <row r="24" ht="16.149999999999999" customHeight="1"/>
    <row r="25" ht="16.149999999999999" customHeight="1"/>
    <row r="26" ht="16.149999999999999" customHeight="1"/>
    <row r="27" ht="16.149999999999999" customHeight="1"/>
    <row r="28" ht="16.149999999999999" customHeight="1"/>
    <row r="29" ht="16.149999999999999" customHeight="1"/>
    <row r="30" ht="16.149999999999999" customHeight="1"/>
    <row r="31" ht="16.149999999999999" customHeight="1"/>
    <row r="32" ht="16.149999999999999" customHeight="1"/>
    <row r="33" ht="28.15" customHeight="1"/>
    <row r="34" ht="16.149999999999999" customHeight="1"/>
    <row r="35" ht="16.149999999999999" customHeight="1"/>
    <row r="36" ht="16.149999999999999" customHeight="1"/>
    <row r="37" ht="16.149999999999999" customHeight="1"/>
    <row r="38" ht="16.149999999999999" customHeight="1"/>
    <row r="39" ht="16.149999999999999" customHeight="1"/>
    <row r="40" ht="16.149999999999999" customHeight="1"/>
    <row r="41" ht="16.149999999999999" customHeight="1"/>
    <row r="42" ht="16.149999999999999" customHeight="1"/>
    <row r="43" ht="16.149999999999999" customHeight="1"/>
    <row r="44" ht="16.149999999999999" customHeight="1"/>
    <row r="45" ht="16.149999999999999" customHeight="1"/>
    <row r="46" ht="16.149999999999999" customHeight="1"/>
    <row r="47" ht="16.149999999999999" customHeight="1"/>
    <row r="48" ht="16.149999999999999" customHeight="1"/>
    <row r="49" ht="16.149999999999999" customHeight="1"/>
    <row r="50" ht="16.149999999999999" customHeight="1"/>
    <row r="51" ht="16.149999999999999" customHeight="1"/>
    <row r="52" ht="16.149999999999999" customHeight="1"/>
    <row r="53" ht="16.149999999999999" customHeight="1"/>
    <row r="54" ht="16.149999999999999" customHeight="1"/>
    <row r="55" ht="16.149999999999999" customHeight="1"/>
    <row r="56" ht="16.149999999999999" customHeight="1"/>
    <row r="57" ht="16.149999999999999" customHeight="1"/>
    <row r="58" ht="16.149999999999999" customHeight="1"/>
    <row r="59" ht="16.149999999999999" customHeight="1"/>
    <row r="60" ht="16.149999999999999" customHeight="1"/>
    <row r="61" ht="16.149999999999999" customHeight="1"/>
    <row r="62" ht="16.149999999999999" customHeight="1"/>
    <row r="63" ht="16.149999999999999" customHeight="1"/>
    <row r="64" ht="16.149999999999999" customHeight="1"/>
    <row r="65" ht="27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  <row r="88" ht="15.95" customHeight="1"/>
    <row r="89" ht="15.95" customHeight="1"/>
    <row r="90" ht="15.95" customHeight="1"/>
    <row r="91" ht="15.95" customHeight="1"/>
    <row r="92" ht="15.95" customHeight="1"/>
    <row r="93" ht="15.95" customHeight="1"/>
    <row r="94" ht="15.95" customHeight="1"/>
    <row r="95" ht="15.95" customHeight="1"/>
    <row r="96" ht="15.95" customHeight="1"/>
  </sheetData>
  <phoneticPr fontId="76" type="noConversion"/>
  <printOptions horizontalCentered="1" verticalCentered="1"/>
  <pageMargins left="0" right="0" top="0.39370078740157499" bottom="0.39370078740157499" header="0.15748031496063" footer="0.196850393700787"/>
  <pageSetup paperSize="9" orientation="landscape"/>
  <headerFooter alignWithMargins="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29"/>
  <dimension ref="A1:N31"/>
  <sheetViews>
    <sheetView showGridLines="0" workbookViewId="0">
      <selection sqref="A1:IV32"/>
    </sheetView>
  </sheetViews>
  <sheetFormatPr defaultColWidth="10.625" defaultRowHeight="16.149999999999999" customHeight="1"/>
  <cols>
    <col min="1" max="2" width="4.375" customWidth="1"/>
    <col min="3" max="3" width="10.75" customWidth="1"/>
    <col min="4" max="4" width="31" customWidth="1"/>
    <col min="5" max="6" width="15.875" customWidth="1"/>
    <col min="7" max="7" width="4.375" customWidth="1"/>
    <col min="8" max="8" width="15.875" customWidth="1"/>
  </cols>
  <sheetData>
    <row r="1" spans="1:14" s="168" customFormat="1" ht="28.15" customHeight="1">
      <c r="A1" s="618" t="s">
        <v>1452</v>
      </c>
      <c r="B1" s="618"/>
      <c r="C1" s="618"/>
      <c r="D1" s="618"/>
      <c r="E1" s="618"/>
      <c r="F1" s="618"/>
      <c r="G1" s="618"/>
      <c r="H1" s="618"/>
      <c r="I1" s="618"/>
      <c r="J1" s="618"/>
      <c r="K1" s="618"/>
      <c r="L1" s="618"/>
      <c r="M1" s="618"/>
      <c r="N1" s="618"/>
    </row>
    <row r="2" spans="1:14" s="110" customFormat="1" ht="16.149999999999999" customHeight="1">
      <c r="A2" s="619" t="s">
        <v>1</v>
      </c>
      <c r="B2" s="619"/>
      <c r="C2" s="619"/>
      <c r="D2" s="619"/>
      <c r="E2" s="619"/>
      <c r="F2" s="619"/>
      <c r="G2" s="619"/>
      <c r="H2" s="619"/>
      <c r="I2" s="619"/>
      <c r="J2" s="619"/>
      <c r="K2" s="619"/>
      <c r="L2" s="619"/>
      <c r="M2" s="619"/>
      <c r="N2" s="619"/>
    </row>
    <row r="3" spans="1:14" ht="16.149999999999999" customHeight="1">
      <c r="A3" s="171" t="s">
        <v>1453</v>
      </c>
      <c r="E3" s="170"/>
      <c r="H3" s="172"/>
      <c r="N3" s="111" t="s">
        <v>4</v>
      </c>
    </row>
    <row r="4" spans="1:14" s="169" customFormat="1" ht="16.149999999999999" customHeight="1">
      <c r="A4" s="173" t="s">
        <v>1454</v>
      </c>
      <c r="B4" s="173"/>
      <c r="C4" s="174" t="s">
        <v>6</v>
      </c>
      <c r="D4" s="174" t="s">
        <v>7</v>
      </c>
      <c r="E4" s="174" t="s">
        <v>8</v>
      </c>
      <c r="F4" s="174" t="s">
        <v>9</v>
      </c>
      <c r="G4" s="174" t="s">
        <v>434</v>
      </c>
      <c r="H4" s="174" t="s">
        <v>11</v>
      </c>
      <c r="I4" s="620" t="s">
        <v>8</v>
      </c>
      <c r="J4" s="620"/>
      <c r="K4" s="620"/>
      <c r="L4" s="620"/>
      <c r="M4" s="620"/>
      <c r="N4" s="620"/>
    </row>
    <row r="5" spans="1:14" ht="16.149999999999999" customHeight="1">
      <c r="A5" s="174" t="s">
        <v>12</v>
      </c>
      <c r="B5" s="174" t="s">
        <v>13</v>
      </c>
      <c r="C5" s="173"/>
      <c r="D5" s="173"/>
      <c r="E5" s="173"/>
      <c r="F5" s="173"/>
      <c r="G5" s="173"/>
      <c r="H5" s="173"/>
      <c r="I5" s="174" t="s">
        <v>816</v>
      </c>
      <c r="J5" s="174" t="s">
        <v>819</v>
      </c>
      <c r="K5" s="174" t="s">
        <v>822</v>
      </c>
      <c r="L5" s="174" t="s">
        <v>825</v>
      </c>
      <c r="M5" s="174" t="s">
        <v>828</v>
      </c>
      <c r="N5" s="174" t="s">
        <v>831</v>
      </c>
    </row>
    <row r="6" spans="1:14" ht="16.149999999999999" customHeight="1">
      <c r="A6" s="175"/>
      <c r="B6" s="175"/>
      <c r="C6" s="175"/>
      <c r="D6" s="175"/>
      <c r="E6" s="176"/>
      <c r="F6" s="176"/>
      <c r="G6" s="175"/>
      <c r="H6" s="176"/>
      <c r="I6" s="178"/>
      <c r="J6" s="178"/>
      <c r="K6" s="178"/>
      <c r="L6" s="178"/>
      <c r="M6" s="178"/>
      <c r="N6" s="178"/>
    </row>
    <row r="7" spans="1:14" ht="16.149999999999999" customHeight="1">
      <c r="A7" s="175"/>
      <c r="B7" s="175"/>
      <c r="C7" s="175"/>
      <c r="D7" s="175"/>
      <c r="E7" s="176"/>
      <c r="F7" s="176"/>
      <c r="G7" s="175"/>
      <c r="H7" s="176"/>
      <c r="I7" s="178"/>
      <c r="J7" s="178"/>
      <c r="K7" s="178"/>
      <c r="L7" s="178"/>
      <c r="M7" s="178"/>
      <c r="N7" s="178"/>
    </row>
    <row r="8" spans="1:14" ht="16.149999999999999" customHeight="1">
      <c r="A8" s="175"/>
      <c r="B8" s="175"/>
      <c r="C8" s="175"/>
      <c r="D8" s="175"/>
      <c r="E8" s="176"/>
      <c r="F8" s="176"/>
      <c r="G8" s="175"/>
      <c r="H8" s="176"/>
      <c r="I8" s="178"/>
      <c r="J8" s="178"/>
      <c r="K8" s="178"/>
      <c r="L8" s="178"/>
      <c r="M8" s="178"/>
      <c r="N8" s="178"/>
    </row>
    <row r="9" spans="1:14" ht="16.149999999999999" customHeight="1">
      <c r="A9" s="175"/>
      <c r="B9" s="175"/>
      <c r="C9" s="175"/>
      <c r="D9" s="175"/>
      <c r="E9" s="176"/>
      <c r="F9" s="176"/>
      <c r="G9" s="175"/>
      <c r="H9" s="176"/>
      <c r="I9" s="178"/>
      <c r="J9" s="178"/>
      <c r="K9" s="178"/>
      <c r="L9" s="178"/>
      <c r="M9" s="178"/>
      <c r="N9" s="178"/>
    </row>
    <row r="10" spans="1:14" ht="16.149999999999999" customHeight="1">
      <c r="A10" s="175"/>
      <c r="B10" s="175"/>
      <c r="C10" s="175"/>
      <c r="D10" s="175"/>
      <c r="E10" s="176"/>
      <c r="F10" s="176"/>
      <c r="G10" s="175"/>
      <c r="H10" s="176"/>
      <c r="I10" s="178"/>
      <c r="J10" s="178"/>
      <c r="K10" s="178"/>
      <c r="L10" s="178"/>
      <c r="M10" s="178"/>
      <c r="N10" s="178"/>
    </row>
    <row r="11" spans="1:14" ht="16.149999999999999" customHeight="1">
      <c r="A11" s="175"/>
      <c r="B11" s="175"/>
      <c r="C11" s="175"/>
      <c r="D11" s="175"/>
      <c r="E11" s="176"/>
      <c r="F11" s="176"/>
      <c r="G11" s="175"/>
      <c r="H11" s="176"/>
      <c r="I11" s="178"/>
      <c r="J11" s="178"/>
      <c r="K11" s="178"/>
      <c r="L11" s="178"/>
      <c r="M11" s="178"/>
      <c r="N11" s="178"/>
    </row>
    <row r="12" spans="1:14" ht="16.149999999999999" customHeight="1">
      <c r="A12" s="175"/>
      <c r="B12" s="175"/>
      <c r="C12" s="175"/>
      <c r="D12" s="175"/>
      <c r="E12" s="176"/>
      <c r="F12" s="176"/>
      <c r="G12" s="175"/>
      <c r="H12" s="176"/>
      <c r="I12" s="178"/>
      <c r="J12" s="178"/>
      <c r="K12" s="178"/>
      <c r="L12" s="178"/>
      <c r="M12" s="178"/>
      <c r="N12" s="178"/>
    </row>
    <row r="13" spans="1:14" ht="16.149999999999999" customHeight="1">
      <c r="A13" s="175"/>
      <c r="B13" s="175"/>
      <c r="C13" s="175"/>
      <c r="D13" s="175"/>
      <c r="E13" s="176"/>
      <c r="F13" s="176"/>
      <c r="G13" s="175"/>
      <c r="H13" s="176"/>
      <c r="I13" s="178"/>
      <c r="J13" s="178"/>
      <c r="K13" s="178"/>
      <c r="L13" s="178"/>
      <c r="M13" s="178"/>
      <c r="N13" s="178"/>
    </row>
    <row r="14" spans="1:14" ht="16.149999999999999" customHeight="1">
      <c r="A14" s="175"/>
      <c r="B14" s="175"/>
      <c r="C14" s="175"/>
      <c r="D14" s="175"/>
      <c r="E14" s="176"/>
      <c r="F14" s="176"/>
      <c r="G14" s="175"/>
      <c r="H14" s="176"/>
      <c r="I14" s="178"/>
      <c r="J14" s="178"/>
      <c r="K14" s="178"/>
      <c r="L14" s="178"/>
      <c r="M14" s="178"/>
      <c r="N14" s="178"/>
    </row>
    <row r="15" spans="1:14" ht="16.149999999999999" customHeight="1">
      <c r="A15" s="175"/>
      <c r="B15" s="175"/>
      <c r="C15" s="175"/>
      <c r="D15" s="175"/>
      <c r="E15" s="176"/>
      <c r="F15" s="176"/>
      <c r="G15" s="175"/>
      <c r="H15" s="176"/>
      <c r="I15" s="178"/>
      <c r="J15" s="178"/>
      <c r="K15" s="178"/>
      <c r="L15" s="178"/>
      <c r="M15" s="178"/>
      <c r="N15" s="178"/>
    </row>
    <row r="16" spans="1:14" ht="16.149999999999999" customHeight="1">
      <c r="A16" s="175"/>
      <c r="B16" s="175"/>
      <c r="C16" s="175"/>
      <c r="D16" s="175"/>
      <c r="E16" s="176"/>
      <c r="F16" s="176"/>
      <c r="G16" s="175"/>
      <c r="H16" s="176"/>
      <c r="I16" s="178"/>
      <c r="J16" s="178"/>
      <c r="K16" s="178"/>
      <c r="L16" s="178"/>
      <c r="M16" s="178"/>
      <c r="N16" s="178"/>
    </row>
    <row r="17" spans="1:14" ht="16.149999999999999" customHeight="1">
      <c r="A17" s="175"/>
      <c r="B17" s="175"/>
      <c r="C17" s="175"/>
      <c r="D17" s="175"/>
      <c r="E17" s="176"/>
      <c r="F17" s="176"/>
      <c r="G17" s="175"/>
      <c r="H17" s="176"/>
      <c r="I17" s="178"/>
      <c r="J17" s="178"/>
      <c r="K17" s="178"/>
      <c r="L17" s="178"/>
      <c r="M17" s="178"/>
      <c r="N17" s="178"/>
    </row>
    <row r="18" spans="1:14" ht="16.149999999999999" customHeight="1">
      <c r="A18" s="175"/>
      <c r="B18" s="175"/>
      <c r="C18" s="175"/>
      <c r="D18" s="175"/>
      <c r="E18" s="176"/>
      <c r="F18" s="176"/>
      <c r="G18" s="175"/>
      <c r="H18" s="176"/>
      <c r="I18" s="178"/>
      <c r="J18" s="178"/>
      <c r="K18" s="178"/>
      <c r="L18" s="178"/>
      <c r="M18" s="178"/>
      <c r="N18" s="178"/>
    </row>
    <row r="19" spans="1:14" ht="16.149999999999999" customHeight="1">
      <c r="A19" s="175"/>
      <c r="B19" s="175"/>
      <c r="C19" s="175"/>
      <c r="D19" s="175"/>
      <c r="E19" s="176"/>
      <c r="F19" s="176"/>
      <c r="G19" s="175"/>
      <c r="H19" s="176"/>
      <c r="I19" s="178"/>
      <c r="J19" s="178"/>
      <c r="K19" s="178"/>
      <c r="L19" s="178"/>
      <c r="M19" s="178"/>
      <c r="N19" s="178"/>
    </row>
    <row r="20" spans="1:14" ht="16.149999999999999" customHeight="1">
      <c r="A20" s="175"/>
      <c r="B20" s="175"/>
      <c r="C20" s="175"/>
      <c r="D20" s="175"/>
      <c r="E20" s="176"/>
      <c r="F20" s="176"/>
      <c r="G20" s="175"/>
      <c r="H20" s="176"/>
      <c r="I20" s="178"/>
      <c r="J20" s="178"/>
      <c r="K20" s="178"/>
      <c r="L20" s="178"/>
      <c r="M20" s="178"/>
      <c r="N20" s="178"/>
    </row>
    <row r="21" spans="1:14" ht="16.149999999999999" customHeight="1">
      <c r="A21" s="175"/>
      <c r="B21" s="175"/>
      <c r="C21" s="175"/>
      <c r="D21" s="175"/>
      <c r="E21" s="176"/>
      <c r="F21" s="176"/>
      <c r="G21" s="175"/>
      <c r="H21" s="176"/>
      <c r="I21" s="178"/>
      <c r="J21" s="178"/>
      <c r="K21" s="178"/>
      <c r="L21" s="178"/>
      <c r="M21" s="178"/>
      <c r="N21" s="178"/>
    </row>
    <row r="22" spans="1:14" ht="16.149999999999999" customHeight="1">
      <c r="A22" s="175"/>
      <c r="B22" s="175"/>
      <c r="C22" s="175"/>
      <c r="D22" s="175"/>
      <c r="E22" s="176"/>
      <c r="F22" s="176"/>
      <c r="G22" s="175"/>
      <c r="H22" s="176"/>
      <c r="I22" s="178"/>
      <c r="J22" s="178"/>
      <c r="K22" s="178"/>
      <c r="L22" s="178"/>
      <c r="M22" s="178"/>
      <c r="N22" s="178"/>
    </row>
    <row r="23" spans="1:14" ht="16.149999999999999" customHeight="1">
      <c r="A23" s="175"/>
      <c r="B23" s="175"/>
      <c r="C23" s="175"/>
      <c r="D23" s="175"/>
      <c r="E23" s="176"/>
      <c r="F23" s="176"/>
      <c r="G23" s="175"/>
      <c r="H23" s="176"/>
      <c r="I23" s="178"/>
      <c r="J23" s="178"/>
      <c r="K23" s="178"/>
      <c r="L23" s="178"/>
      <c r="M23" s="178"/>
      <c r="N23" s="178"/>
    </row>
    <row r="24" spans="1:14" ht="16.149999999999999" customHeight="1">
      <c r="A24" s="175"/>
      <c r="B24" s="175"/>
      <c r="C24" s="175"/>
      <c r="D24" s="175"/>
      <c r="E24" s="176"/>
      <c r="F24" s="176"/>
      <c r="G24" s="175"/>
      <c r="H24" s="176"/>
      <c r="I24" s="178"/>
      <c r="J24" s="178"/>
      <c r="K24" s="178"/>
      <c r="L24" s="178"/>
      <c r="M24" s="178"/>
      <c r="N24" s="178"/>
    </row>
    <row r="25" spans="1:14" ht="16.149999999999999" customHeight="1">
      <c r="A25" s="175"/>
      <c r="B25" s="175"/>
      <c r="C25" s="175"/>
      <c r="D25" s="175"/>
      <c r="E25" s="176"/>
      <c r="F25" s="176"/>
      <c r="G25" s="175"/>
      <c r="H25" s="176"/>
      <c r="I25" s="178"/>
      <c r="J25" s="178"/>
      <c r="K25" s="178"/>
      <c r="L25" s="178"/>
      <c r="M25" s="178"/>
      <c r="N25" s="178"/>
    </row>
    <row r="26" spans="1:14" ht="16.149999999999999" customHeight="1">
      <c r="A26" s="175"/>
      <c r="B26" s="175"/>
      <c r="C26" s="175"/>
      <c r="D26" s="175"/>
      <c r="E26" s="176"/>
      <c r="F26" s="176"/>
      <c r="G26" s="175"/>
      <c r="H26" s="176"/>
      <c r="I26" s="178"/>
      <c r="J26" s="178"/>
      <c r="K26" s="178"/>
      <c r="L26" s="178"/>
      <c r="M26" s="178"/>
      <c r="N26" s="178"/>
    </row>
    <row r="27" spans="1:14" ht="16.149999999999999" customHeight="1">
      <c r="A27" s="175"/>
      <c r="B27" s="175"/>
      <c r="C27" s="175"/>
      <c r="D27" s="175"/>
      <c r="E27" s="176"/>
      <c r="F27" s="176"/>
      <c r="G27" s="175"/>
      <c r="H27" s="176"/>
      <c r="I27" s="178"/>
      <c r="J27" s="178"/>
      <c r="K27" s="178"/>
      <c r="L27" s="178"/>
      <c r="M27" s="178"/>
      <c r="N27" s="178"/>
    </row>
    <row r="28" spans="1:14" ht="16.149999999999999" customHeight="1">
      <c r="A28" s="175"/>
      <c r="B28" s="175"/>
      <c r="C28" s="175"/>
      <c r="D28" s="175"/>
      <c r="E28" s="176"/>
      <c r="F28" s="176"/>
      <c r="G28" s="175"/>
      <c r="H28" s="176"/>
      <c r="I28" s="178"/>
      <c r="J28" s="178"/>
      <c r="K28" s="178"/>
      <c r="L28" s="178"/>
      <c r="M28" s="178"/>
      <c r="N28" s="178"/>
    </row>
    <row r="29" spans="1:14" ht="16.149999999999999" customHeight="1">
      <c r="A29" s="175"/>
      <c r="B29" s="175"/>
      <c r="C29" s="175"/>
      <c r="D29" s="175"/>
      <c r="E29" s="176"/>
      <c r="F29" s="176"/>
      <c r="G29" s="175"/>
      <c r="H29" s="176"/>
      <c r="I29" s="178"/>
      <c r="J29" s="178"/>
      <c r="K29" s="178"/>
      <c r="L29" s="178"/>
      <c r="M29" s="178"/>
      <c r="N29" s="178"/>
    </row>
    <row r="30" spans="1:14" ht="16.149999999999999" customHeight="1">
      <c r="A30" s="175"/>
      <c r="B30" s="175"/>
      <c r="C30" s="175"/>
      <c r="D30" s="175"/>
      <c r="E30" s="176"/>
      <c r="F30" s="176"/>
      <c r="G30" s="175"/>
      <c r="H30" s="176"/>
      <c r="I30" s="178"/>
      <c r="J30" s="178"/>
      <c r="K30" s="178"/>
      <c r="L30" s="178"/>
      <c r="M30" s="178"/>
      <c r="N30" s="178"/>
    </row>
    <row r="31" spans="1:14" ht="16.149999999999999" customHeight="1">
      <c r="A31" s="171" t="s">
        <v>14</v>
      </c>
      <c r="B31" s="177"/>
      <c r="C31" s="177"/>
      <c r="D31" s="177"/>
      <c r="F31" s="172"/>
      <c r="G31" s="172"/>
      <c r="H31" s="172"/>
      <c r="N31" s="111" t="s">
        <v>15</v>
      </c>
    </row>
  </sheetData>
  <mergeCells count="3">
    <mergeCell ref="A1:N1"/>
    <mergeCell ref="A2:N2"/>
    <mergeCell ref="I4:N4"/>
  </mergeCells>
  <phoneticPr fontId="76" type="noConversion"/>
  <pageMargins left="0.75" right="0.75" top="1.12916666666667" bottom="0.86875000000000002" header="0.78888888888888897" footer="0.58888888888888902"/>
  <pageSetup paperSize="9" orientation="landscape" verticalDpi="180"/>
  <headerFooter alignWithMargins="0">
    <oddHeader>&amp;C&amp;20管理费用 &amp;20明细帐&amp;11会计年度:2016年度</oddHeader>
  </headerFooter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18"/>
  <dimension ref="A1:A135"/>
  <sheetViews>
    <sheetView showGridLines="0" workbookViewId="0"/>
  </sheetViews>
  <sheetFormatPr defaultColWidth="8" defaultRowHeight="14.25"/>
  <cols>
    <col min="1" max="1" width="22.5" customWidth="1"/>
    <col min="2" max="2" width="30.375" customWidth="1"/>
    <col min="3" max="4" width="14.625" customWidth="1"/>
  </cols>
  <sheetData>
    <row r="1" ht="28.5" customHeight="1"/>
    <row r="2" ht="30" customHeight="1"/>
    <row r="3" ht="9.9499999999999993" customHeight="1"/>
    <row r="4" ht="20.100000000000001" customHeight="1"/>
    <row r="5" ht="18" customHeight="1"/>
    <row r="6" ht="26.1" customHeight="1"/>
    <row r="7" ht="30" customHeight="1"/>
    <row r="8" ht="30" customHeight="1"/>
    <row r="9" ht="30" customHeight="1"/>
    <row r="10" ht="30" customHeight="1"/>
    <row r="11" ht="30" customHeight="1"/>
    <row r="12" ht="26.1" customHeight="1"/>
    <row r="13" ht="26.1" customHeight="1"/>
    <row r="14" ht="19.5" customHeight="1"/>
    <row r="15" ht="19.5" customHeight="1"/>
    <row r="16" ht="28.5" customHeight="1"/>
    <row r="17" ht="30" customHeight="1"/>
    <row r="18" ht="9.9499999999999993" customHeight="1"/>
    <row r="19" ht="20.100000000000001" customHeight="1"/>
    <row r="20" ht="18" customHeight="1"/>
    <row r="21" ht="26.1" customHeight="1"/>
    <row r="22" ht="30" customHeight="1"/>
    <row r="23" ht="30" customHeight="1"/>
    <row r="24" ht="30" customHeight="1"/>
    <row r="25" ht="30" customHeight="1"/>
    <row r="26" ht="30" customHeight="1"/>
    <row r="27" ht="26.1" customHeight="1"/>
    <row r="28" ht="26.1" customHeight="1"/>
    <row r="29" ht="19.5" customHeight="1"/>
    <row r="30" ht="19.5" customHeight="1"/>
    <row r="31" ht="28.5" customHeight="1"/>
    <row r="32" ht="30" customHeight="1"/>
    <row r="33" ht="9.9499999999999993" customHeight="1"/>
    <row r="34" ht="20.100000000000001" customHeight="1"/>
    <row r="35" ht="18" customHeight="1"/>
    <row r="36" ht="26.1" customHeight="1"/>
    <row r="37" ht="30" customHeight="1"/>
    <row r="38" ht="30" customHeight="1"/>
    <row r="39" ht="30" customHeight="1"/>
    <row r="40" ht="30" customHeight="1"/>
    <row r="41" ht="30" customHeight="1"/>
    <row r="42" ht="26.1" customHeight="1"/>
    <row r="43" ht="26.1" customHeight="1"/>
    <row r="44" ht="19.5" customHeight="1"/>
    <row r="45" ht="19.5" customHeight="1"/>
    <row r="46" ht="28.5" customHeight="1"/>
    <row r="47" ht="30" customHeight="1"/>
    <row r="48" ht="9.9499999999999993" customHeight="1"/>
    <row r="49" ht="20.100000000000001" customHeight="1"/>
    <row r="50" ht="18" customHeight="1"/>
    <row r="51" ht="26.1" customHeight="1"/>
    <row r="52" ht="30" customHeight="1"/>
    <row r="53" ht="30" customHeight="1"/>
    <row r="54" ht="30" customHeight="1"/>
    <row r="55" ht="30" customHeight="1"/>
    <row r="56" ht="30" customHeight="1"/>
    <row r="57" ht="26.1" customHeight="1"/>
    <row r="58" ht="26.1" customHeight="1"/>
    <row r="59" ht="19.5" customHeight="1"/>
    <row r="60" ht="19.5" customHeight="1"/>
    <row r="61" ht="28.5" customHeight="1"/>
    <row r="62" ht="30" customHeight="1"/>
    <row r="63" ht="9.9499999999999993" customHeight="1"/>
    <row r="64" ht="20.100000000000001" customHeight="1"/>
    <row r="65" ht="18" customHeight="1"/>
    <row r="66" ht="26.1" customHeight="1"/>
    <row r="67" ht="30" customHeight="1"/>
    <row r="68" ht="30" customHeight="1"/>
    <row r="69" ht="30" customHeight="1"/>
    <row r="70" ht="30" customHeight="1"/>
    <row r="71" ht="30" customHeight="1"/>
    <row r="72" ht="26.1" customHeight="1"/>
    <row r="73" ht="26.1" customHeight="1"/>
    <row r="74" ht="19.5" customHeight="1"/>
    <row r="75" ht="19.5" customHeight="1"/>
    <row r="76" ht="28.5" customHeight="1"/>
    <row r="77" ht="30" customHeight="1"/>
    <row r="78" ht="9.9499999999999993" customHeight="1"/>
    <row r="79" ht="20.100000000000001" customHeight="1"/>
    <row r="80" ht="18" customHeight="1"/>
    <row r="81" ht="26.1" customHeight="1"/>
    <row r="82" ht="30" customHeight="1"/>
    <row r="83" ht="30" customHeight="1"/>
    <row r="84" ht="30" customHeight="1"/>
    <row r="85" ht="30" customHeight="1"/>
    <row r="86" ht="30" customHeight="1"/>
    <row r="87" ht="26.1" customHeight="1"/>
    <row r="88" ht="26.1" customHeight="1"/>
    <row r="89" ht="19.5" customHeight="1"/>
    <row r="90" ht="19.5" customHeight="1"/>
    <row r="91" ht="28.5" customHeight="1"/>
    <row r="92" ht="30" customHeight="1"/>
    <row r="93" ht="9.9499999999999993" customHeight="1"/>
    <row r="94" ht="20.100000000000001" customHeight="1"/>
    <row r="95" ht="18" customHeight="1"/>
    <row r="96" ht="26.1" customHeight="1"/>
    <row r="97" ht="30" customHeight="1"/>
    <row r="98" ht="30" customHeight="1"/>
    <row r="99" ht="30" customHeight="1"/>
    <row r="100" ht="30" customHeight="1"/>
    <row r="101" ht="30" customHeight="1"/>
    <row r="102" ht="26.1" customHeight="1"/>
    <row r="103" ht="26.1" customHeight="1"/>
    <row r="104" ht="19.5" customHeight="1"/>
    <row r="105" ht="19.5" customHeight="1"/>
    <row r="106" ht="28.5" customHeight="1"/>
    <row r="107" ht="30" customHeight="1"/>
    <row r="108" ht="9.9499999999999993" customHeight="1"/>
    <row r="109" ht="20.100000000000001" customHeight="1"/>
    <row r="110" ht="18" customHeight="1"/>
    <row r="111" ht="26.1" customHeight="1"/>
    <row r="112" ht="30" customHeight="1"/>
    <row r="113" ht="30" customHeight="1"/>
    <row r="114" ht="30" customHeight="1"/>
    <row r="115" ht="30" customHeight="1"/>
    <row r="116" ht="30" customHeight="1"/>
    <row r="117" ht="26.1" customHeight="1"/>
    <row r="118" ht="26.1" customHeight="1"/>
    <row r="119" ht="19.5" customHeight="1"/>
    <row r="120" ht="19.5" customHeight="1"/>
    <row r="121" ht="28.5" customHeight="1"/>
    <row r="122" ht="30" customHeight="1"/>
    <row r="123" ht="9.9499999999999993" customHeight="1"/>
    <row r="124" ht="20.100000000000001" customHeight="1"/>
    <row r="125" ht="18" customHeight="1"/>
    <row r="126" ht="26.1" customHeight="1"/>
    <row r="127" ht="30" customHeight="1"/>
    <row r="128" ht="30" customHeight="1"/>
    <row r="129" ht="30" customHeight="1"/>
    <row r="130" ht="30" customHeight="1"/>
    <row r="131" ht="30" customHeight="1"/>
    <row r="132" ht="26.1" customHeight="1"/>
    <row r="133" ht="26.1" customHeight="1"/>
    <row r="134" ht="19.5" customHeight="1"/>
    <row r="135" ht="19.5" customHeight="1"/>
  </sheetData>
  <phoneticPr fontId="76" type="noConversion"/>
  <printOptions horizontalCentered="1"/>
  <pageMargins left="0.75" right="0.75" top="0.38888888888888901" bottom="0.66805555555555596" header="0.27916666666666701" footer="0.50902777777777797"/>
  <pageSetup paperSize="9" scale="98" orientation="portrait" horizontalDpi="300" verticalDpi="300"/>
  <headerFooter alignWithMargins="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06"/>
  <dimension ref="A1:K3"/>
  <sheetViews>
    <sheetView showGridLines="0" zoomScale="95" zoomScaleNormal="95" workbookViewId="0">
      <selection activeCell="G6" sqref="G6"/>
    </sheetView>
  </sheetViews>
  <sheetFormatPr defaultColWidth="5.625" defaultRowHeight="18" customHeight="1"/>
  <cols>
    <col min="1" max="2" width="15.625" customWidth="1"/>
    <col min="3" max="3" width="3.625" customWidth="1"/>
    <col min="4" max="4" width="4.5" customWidth="1"/>
    <col min="5" max="5" width="3.625" customWidth="1"/>
    <col min="6" max="6" width="4.625" customWidth="1"/>
    <col min="7" max="7" width="32.375" customWidth="1"/>
    <col min="8" max="9" width="11.625" customWidth="1"/>
    <col min="11" max="11" width="12.625" customWidth="1"/>
    <col min="12" max="16384" width="5.625" style="164"/>
  </cols>
  <sheetData>
    <row r="1" spans="1:11" ht="18" customHeight="1">
      <c r="A1" s="164"/>
      <c r="B1" s="164"/>
      <c r="C1" s="164"/>
      <c r="D1" s="164"/>
      <c r="E1" s="164"/>
      <c r="F1" s="164"/>
      <c r="G1" s="165" t="s">
        <v>1455</v>
      </c>
      <c r="H1" s="164"/>
      <c r="I1" s="164"/>
      <c r="J1" s="164"/>
      <c r="K1" s="164"/>
    </row>
    <row r="2" spans="1:11" ht="18" customHeight="1">
      <c r="A2" s="166" t="s">
        <v>1456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</row>
    <row r="3" spans="1:11" ht="18" customHeight="1">
      <c r="A3" s="167" t="s">
        <v>788</v>
      </c>
      <c r="B3" s="167" t="s">
        <v>789</v>
      </c>
      <c r="C3" s="167" t="s">
        <v>12</v>
      </c>
      <c r="D3" s="167" t="s">
        <v>13</v>
      </c>
      <c r="E3" s="167" t="s">
        <v>1457</v>
      </c>
      <c r="F3" s="167" t="s">
        <v>414</v>
      </c>
      <c r="G3" s="167" t="s">
        <v>1458</v>
      </c>
      <c r="H3" s="167" t="s">
        <v>420</v>
      </c>
      <c r="I3" s="167" t="s">
        <v>421</v>
      </c>
      <c r="J3" s="167" t="s">
        <v>1459</v>
      </c>
      <c r="K3" s="167" t="s">
        <v>25</v>
      </c>
    </row>
  </sheetData>
  <phoneticPr fontId="76" type="noConversion"/>
  <pageMargins left="1.3888888888888899" right="0.27916666666666701" top="0.30902777777777801" bottom="0.38888888888888901" header="0.38888888888888901" footer="0.42916666666666697"/>
  <pageSetup paperSize="9" pageOrder="overThenDown" orientation="landscape" verticalDpi="180"/>
  <headerFooter alignWithMargins="0">
    <oddHeader>&amp;R&amp;"Times New Roman,常规"&amp;P/&amp;N</oddHeader>
  </headerFooter>
  <drawing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12"/>
  <dimension ref="A1:S3"/>
  <sheetViews>
    <sheetView zoomScale="75" zoomScaleNormal="75" workbookViewId="0">
      <pane ySplit="1" topLeftCell="A2" activePane="bottomLeft" state="frozen"/>
      <selection pane="bottomLeft" activeCell="G9" sqref="G9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s="162" customFormat="1" ht="28.9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  <row r="2" spans="1:19">
      <c r="F2" s="553"/>
    </row>
    <row r="3" spans="1:19">
      <c r="F3" s="553"/>
    </row>
  </sheetData>
  <sortState ref="A2:S3">
    <sortCondition ref="B2"/>
    <sortCondition ref="D2"/>
  </sortState>
  <phoneticPr fontId="76" type="noConversion"/>
  <pageMargins left="0.75" right="0.75" top="1" bottom="1" header="0.5" footer="0.5"/>
  <headerFooter alignWithMargins="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11"/>
  <dimension ref="A1:S1"/>
  <sheetViews>
    <sheetView zoomScale="75" zoomScaleNormal="75" workbookViewId="0">
      <selection activeCell="G14" sqref="G14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s="162" customFormat="1" ht="28.9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headerFooter alignWithMargins="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10"/>
  <dimension ref="A1:S1"/>
  <sheetViews>
    <sheetView zoomScale="75" zoomScaleNormal="75" workbookViewId="0">
      <pane ySplit="1" topLeftCell="A2" activePane="bottomLeft" state="frozen"/>
      <selection pane="bottomLeft" activeCell="G12" sqref="G12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s="162" customFormat="1" ht="28.9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headerFooter alignWithMargins="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9"/>
  <dimension ref="A1:S1"/>
  <sheetViews>
    <sheetView topLeftCell="C1" zoomScale="71" zoomScaleNormal="71" workbookViewId="0">
      <pane ySplit="1" topLeftCell="A2" activePane="bottomLeft" state="frozen"/>
      <selection pane="bottomLeft" activeCell="G13" sqref="G13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s="162" customFormat="1" ht="28.9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headerFooter alignWithMargins="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8"/>
  <dimension ref="A1:S1"/>
  <sheetViews>
    <sheetView zoomScale="75" zoomScaleNormal="75" workbookViewId="0">
      <pane ySplit="1" topLeftCell="A2" activePane="bottomLeft" state="frozen"/>
      <selection pane="bottomLeft" activeCell="G7" sqref="G7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s="162" customFormat="1" ht="28.9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headerFooter alignWithMargins="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7"/>
  <dimension ref="A1:S1"/>
  <sheetViews>
    <sheetView zoomScale="74" zoomScaleNormal="74" workbookViewId="0">
      <pane ySplit="1" topLeftCell="A2" activePane="bottomLeft" state="frozen"/>
      <selection pane="bottomLeft" activeCell="G14" sqref="G14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s="162" customFormat="1" ht="28.9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headerFooter alignWithMargins="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6"/>
  <dimension ref="A1:S1"/>
  <sheetViews>
    <sheetView zoomScale="75" zoomScaleNormal="75" workbookViewId="0">
      <pane ySplit="1" topLeftCell="A2" activePane="bottomLeft" state="frozen"/>
      <selection pane="bottomLeft" activeCell="G11" sqref="G11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s="162" customFormat="1" ht="27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headerFooter alignWithMargins="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5"/>
  <dimension ref="A1:S1"/>
  <sheetViews>
    <sheetView zoomScale="75" zoomScaleNormal="75" workbookViewId="0">
      <pane ySplit="1" topLeftCell="A2" activePane="bottomLeft" state="frozen"/>
      <selection pane="bottomLeft" activeCell="G13" sqref="G13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ht="28.9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headerFooter alignWithMargins="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"/>
  <dimension ref="A1:S1"/>
  <sheetViews>
    <sheetView zoomScale="75" zoomScaleNormal="75" workbookViewId="0">
      <pane ySplit="1" topLeftCell="A2" activePane="bottomLeft" state="frozen"/>
      <selection pane="bottomLeft" activeCell="G15" sqref="G15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7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ht="28.9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headerFooter alignWithMargins="0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3"/>
  <dimension ref="A1:S1"/>
  <sheetViews>
    <sheetView zoomScale="75" zoomScaleNormal="75" workbookViewId="0">
      <pane ySplit="1" topLeftCell="A2" activePane="bottomLeft" state="frozen"/>
      <selection pane="bottomLeft" activeCell="M25" sqref="M25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s="162" customFormat="1" ht="28.9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headerFooter alignWithMargins="0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2"/>
  <dimension ref="A1:S1"/>
  <sheetViews>
    <sheetView zoomScale="75" zoomScaleNormal="75" workbookViewId="0">
      <pane ySplit="1" topLeftCell="A2" activePane="bottomLeft" state="frozen"/>
      <selection pane="bottomLeft" activeCell="G8" sqref="G8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ht="28.9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headerFooter alignWithMargins="0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1"/>
  <dimension ref="A1:S1"/>
  <sheetViews>
    <sheetView zoomScale="75" zoomScaleNormal="75" workbookViewId="0">
      <pane ySplit="1" topLeftCell="A2" activePane="bottomLeft" state="frozen"/>
      <selection pane="bottomLeft" activeCell="R9" sqref="R9"/>
    </sheetView>
  </sheetViews>
  <sheetFormatPr defaultRowHeight="14.25"/>
  <cols>
    <col min="1" max="1" width="12.5" style="157" customWidth="1"/>
    <col min="2" max="2" width="10.625" style="158" customWidth="1"/>
    <col min="3" max="3" width="6.875" style="159" customWidth="1"/>
    <col min="4" max="4" width="8" style="159" customWidth="1"/>
    <col min="5" max="5" width="11.75" style="159" customWidth="1"/>
    <col min="6" max="6" width="12.5" style="157" customWidth="1"/>
    <col min="7" max="7" width="33.75" style="159" customWidth="1"/>
    <col min="8" max="8" width="9.625" style="159" customWidth="1"/>
    <col min="9" max="9" width="9.75" style="159" customWidth="1"/>
    <col min="10" max="10" width="11.625" style="159" customWidth="1"/>
    <col min="11" max="11" width="8.375" style="159" customWidth="1"/>
    <col min="12" max="12" width="11.25" style="159" customWidth="1"/>
    <col min="13" max="13" width="11.625" style="159" customWidth="1"/>
    <col min="14" max="14" width="7.375" style="159" customWidth="1"/>
    <col min="15" max="15" width="6" style="159" customWidth="1"/>
    <col min="16" max="16" width="6.875" style="159" customWidth="1"/>
    <col min="17" max="17" width="6.25" style="159" customWidth="1"/>
    <col min="18" max="19" width="9.5" style="159" customWidth="1"/>
    <col min="20" max="20" width="6.25" style="159" customWidth="1"/>
    <col min="21" max="21" width="6" style="159" customWidth="1"/>
    <col min="22" max="22" width="6.75" style="159" customWidth="1"/>
    <col min="23" max="23" width="6.375" style="159" customWidth="1"/>
    <col min="24" max="16384" width="9" style="159"/>
  </cols>
  <sheetData>
    <row r="1" spans="1:19" ht="36" customHeight="1">
      <c r="A1" s="160" t="s">
        <v>287</v>
      </c>
      <c r="B1" s="161" t="s">
        <v>288</v>
      </c>
      <c r="C1" s="162" t="s">
        <v>289</v>
      </c>
      <c r="D1" s="162" t="s">
        <v>290</v>
      </c>
      <c r="E1" s="162" t="s">
        <v>7</v>
      </c>
      <c r="F1" s="160" t="s">
        <v>291</v>
      </c>
      <c r="G1" s="163" t="s">
        <v>292</v>
      </c>
      <c r="H1" s="162" t="s">
        <v>293</v>
      </c>
      <c r="I1" s="162" t="s">
        <v>294</v>
      </c>
      <c r="J1" s="162" t="s">
        <v>295</v>
      </c>
      <c r="K1" s="162" t="s">
        <v>296</v>
      </c>
      <c r="L1" s="162" t="s">
        <v>297</v>
      </c>
      <c r="M1" s="162" t="s">
        <v>298</v>
      </c>
      <c r="N1" s="162" t="s">
        <v>299</v>
      </c>
      <c r="O1" s="162" t="s">
        <v>300</v>
      </c>
      <c r="P1" s="162" t="s">
        <v>301</v>
      </c>
      <c r="Q1" s="162" t="s">
        <v>302</v>
      </c>
      <c r="R1" s="162" t="s">
        <v>303</v>
      </c>
      <c r="S1" s="162" t="s">
        <v>304</v>
      </c>
    </row>
  </sheetData>
  <phoneticPr fontId="76" type="noConversion"/>
  <pageMargins left="0.75" right="0.75" top="1" bottom="1" header="0.5" footer="0.5"/>
  <pageSetup paperSize="9" orientation="portrait"/>
  <headerFooter alignWithMargins="0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31"/>
  <dimension ref="A1:H5"/>
  <sheetViews>
    <sheetView workbookViewId="0">
      <selection activeCell="H12" sqref="H12"/>
    </sheetView>
  </sheetViews>
  <sheetFormatPr defaultRowHeight="18" customHeight="1"/>
  <cols>
    <col min="1" max="8" width="15.625" style="150" customWidth="1"/>
    <col min="9" max="16384" width="9" style="150"/>
  </cols>
  <sheetData>
    <row r="1" spans="1:8" ht="42" customHeight="1">
      <c r="A1" s="621" t="s">
        <v>1460</v>
      </c>
      <c r="B1" s="621"/>
      <c r="C1" s="621"/>
      <c r="D1" s="621"/>
      <c r="E1" s="621"/>
      <c r="F1" s="621"/>
      <c r="G1" s="621"/>
      <c r="H1" s="621"/>
    </row>
    <row r="3" spans="1:8" ht="18" customHeight="1">
      <c r="A3" s="151" t="s">
        <v>1461</v>
      </c>
      <c r="B3" s="151" t="s">
        <v>1462</v>
      </c>
      <c r="C3" s="151" t="s">
        <v>1296</v>
      </c>
      <c r="D3" s="151" t="s">
        <v>1294</v>
      </c>
      <c r="E3" s="151" t="s">
        <v>1209</v>
      </c>
      <c r="F3" s="151" t="s">
        <v>1195</v>
      </c>
      <c r="G3" s="151" t="s">
        <v>1330</v>
      </c>
      <c r="H3" s="152" t="s">
        <v>1451</v>
      </c>
    </row>
    <row r="4" spans="1:8" ht="18" customHeight="1">
      <c r="A4" s="153" t="s">
        <v>1463</v>
      </c>
      <c r="B4" s="154"/>
      <c r="C4" s="154"/>
      <c r="D4" s="154"/>
      <c r="E4" s="154"/>
      <c r="F4" s="154"/>
      <c r="G4" s="154"/>
      <c r="H4" s="155"/>
    </row>
    <row r="5" spans="1:8" ht="18" customHeight="1">
      <c r="A5" s="156" t="s">
        <v>1451</v>
      </c>
      <c r="B5" s="155">
        <v>0</v>
      </c>
      <c r="C5" s="155">
        <v>0</v>
      </c>
      <c r="D5" s="155">
        <v>0</v>
      </c>
      <c r="E5" s="155">
        <v>0</v>
      </c>
      <c r="F5" s="155">
        <v>0</v>
      </c>
      <c r="G5" s="155">
        <v>0</v>
      </c>
      <c r="H5" s="155">
        <v>0</v>
      </c>
    </row>
  </sheetData>
  <mergeCells count="1">
    <mergeCell ref="A1:H1"/>
  </mergeCells>
  <phoneticPr fontId="76" type="noConversion"/>
  <pageMargins left="0.75" right="0.75" top="1" bottom="1" header="0.5" footer="0.5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32"/>
  <dimension ref="A1:O13"/>
  <sheetViews>
    <sheetView workbookViewId="0">
      <selection activeCell="K14" sqref="K14"/>
    </sheetView>
  </sheetViews>
  <sheetFormatPr defaultRowHeight="14.25"/>
  <cols>
    <col min="1" max="1" width="16.625" style="104" customWidth="1"/>
    <col min="2" max="2" width="13.625" style="104" customWidth="1"/>
    <col min="3" max="6" width="9" style="104"/>
    <col min="7" max="8" width="11.625" style="105" customWidth="1"/>
    <col min="9" max="9" width="13.125" style="105" customWidth="1"/>
    <col min="10" max="10" width="13" style="104" customWidth="1"/>
    <col min="11" max="11" width="16" style="142" customWidth="1"/>
    <col min="12" max="12" width="11" style="104" customWidth="1"/>
    <col min="13" max="13" width="9" style="104"/>
    <col min="14" max="14" width="13" style="104" customWidth="1"/>
    <col min="15" max="15" width="10.5" style="142" hidden="1" customWidth="1"/>
    <col min="16" max="16384" width="9" style="104"/>
  </cols>
  <sheetData>
    <row r="1" spans="1:15" ht="28.5" customHeight="1">
      <c r="A1" s="106" t="s">
        <v>1464</v>
      </c>
      <c r="B1" s="106" t="s">
        <v>1465</v>
      </c>
      <c r="C1" s="106" t="s">
        <v>1466</v>
      </c>
      <c r="D1" s="106" t="s">
        <v>1467</v>
      </c>
      <c r="E1" s="106" t="s">
        <v>1468</v>
      </c>
      <c r="F1" s="106" t="s">
        <v>1469</v>
      </c>
      <c r="G1" s="106" t="s">
        <v>1470</v>
      </c>
      <c r="H1" s="106" t="s">
        <v>1471</v>
      </c>
      <c r="I1" s="106" t="s">
        <v>1472</v>
      </c>
      <c r="J1" s="106" t="s">
        <v>1473</v>
      </c>
      <c r="K1" s="145" t="s">
        <v>1474</v>
      </c>
      <c r="L1" s="106" t="s">
        <v>1475</v>
      </c>
      <c r="M1" s="106" t="s">
        <v>1476</v>
      </c>
      <c r="N1" s="106" t="s">
        <v>1477</v>
      </c>
      <c r="O1" s="146" t="s">
        <v>1478</v>
      </c>
    </row>
    <row r="2" spans="1:15">
      <c r="A2" s="143"/>
      <c r="B2" s="143"/>
      <c r="C2" s="143"/>
      <c r="D2" s="143"/>
      <c r="E2" s="143"/>
      <c r="F2" s="143"/>
      <c r="G2" s="144"/>
      <c r="H2" s="144"/>
      <c r="I2" s="144"/>
      <c r="J2" s="147"/>
      <c r="K2" s="148"/>
      <c r="L2" s="147"/>
      <c r="M2" s="143"/>
      <c r="N2" s="143"/>
      <c r="O2" s="149"/>
    </row>
    <row r="3" spans="1:15">
      <c r="A3" s="143"/>
      <c r="B3" s="143"/>
      <c r="C3" s="143"/>
      <c r="D3" s="143"/>
      <c r="E3" s="143"/>
      <c r="F3" s="143"/>
      <c r="G3" s="144"/>
      <c r="H3" s="144"/>
      <c r="I3" s="144"/>
      <c r="J3" s="147"/>
      <c r="K3" s="148"/>
      <c r="L3" s="147"/>
      <c r="M3" s="143"/>
      <c r="N3" s="143"/>
      <c r="O3" s="149"/>
    </row>
    <row r="4" spans="1:15">
      <c r="A4" s="143"/>
      <c r="B4" s="143"/>
      <c r="C4" s="143"/>
      <c r="D4" s="143"/>
      <c r="E4" s="143"/>
      <c r="F4" s="143"/>
      <c r="G4" s="144"/>
      <c r="H4" s="144"/>
      <c r="I4" s="144"/>
      <c r="J4" s="147"/>
      <c r="K4" s="148"/>
      <c r="L4" s="147"/>
      <c r="M4" s="143"/>
      <c r="N4" s="143"/>
      <c r="O4" s="149"/>
    </row>
    <row r="5" spans="1:15">
      <c r="A5" s="143"/>
      <c r="B5" s="143"/>
      <c r="C5" s="143"/>
      <c r="D5" s="143"/>
      <c r="E5" s="143"/>
      <c r="F5" s="143"/>
      <c r="G5" s="144"/>
      <c r="H5" s="144"/>
      <c r="I5" s="144"/>
      <c r="J5" s="147"/>
      <c r="K5" s="148"/>
      <c r="L5" s="147"/>
      <c r="M5" s="143"/>
      <c r="N5" s="143"/>
      <c r="O5" s="149"/>
    </row>
    <row r="6" spans="1:15">
      <c r="A6" s="143"/>
      <c r="B6" s="143"/>
      <c r="C6" s="143"/>
      <c r="D6" s="143"/>
      <c r="E6" s="143"/>
      <c r="F6" s="143"/>
      <c r="G6" s="144"/>
      <c r="H6" s="144"/>
      <c r="I6" s="144"/>
      <c r="J6" s="147"/>
      <c r="K6" s="148"/>
      <c r="L6" s="147"/>
      <c r="M6" s="143"/>
      <c r="N6" s="143"/>
      <c r="O6" s="149"/>
    </row>
    <row r="7" spans="1:15">
      <c r="A7" s="143"/>
      <c r="B7" s="143"/>
      <c r="C7" s="143"/>
      <c r="D7" s="143"/>
      <c r="E7" s="143"/>
      <c r="F7" s="143"/>
      <c r="G7" s="144"/>
      <c r="H7" s="144"/>
      <c r="I7" s="144"/>
      <c r="J7" s="147"/>
      <c r="K7" s="148"/>
      <c r="L7" s="147"/>
      <c r="M7" s="143"/>
      <c r="N7" s="143"/>
      <c r="O7" s="149"/>
    </row>
    <row r="8" spans="1:15">
      <c r="O8" s="149"/>
    </row>
    <row r="9" spans="1:15">
      <c r="O9" s="149"/>
    </row>
    <row r="10" spans="1:15">
      <c r="O10" s="149"/>
    </row>
    <row r="11" spans="1:15">
      <c r="O11" s="149"/>
    </row>
    <row r="12" spans="1:15">
      <c r="O12" s="149"/>
    </row>
    <row r="13" spans="1:15">
      <c r="O13" s="149"/>
    </row>
  </sheetData>
  <phoneticPr fontId="76" type="noConversion"/>
  <pageMargins left="0.75" right="0.75" top="1" bottom="1" header="0.5" footer="0.5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33"/>
  <dimension ref="A1:G20"/>
  <sheetViews>
    <sheetView workbookViewId="0">
      <selection activeCell="J16" sqref="J16"/>
    </sheetView>
  </sheetViews>
  <sheetFormatPr defaultRowHeight="21.75" customHeight="1"/>
  <cols>
    <col min="1" max="1" width="18" style="117" customWidth="1"/>
    <col min="2" max="2" width="13.75" style="117" customWidth="1"/>
    <col min="3" max="3" width="17" style="117" customWidth="1"/>
    <col min="4" max="6" width="13.25" style="117" customWidth="1"/>
    <col min="7" max="7" width="13.625" style="117" customWidth="1"/>
    <col min="8" max="16384" width="9" style="117"/>
  </cols>
  <sheetData>
    <row r="1" spans="1:7" ht="6.75" customHeight="1">
      <c r="A1" s="122"/>
      <c r="B1" s="123"/>
      <c r="C1" s="122"/>
      <c r="D1" s="123"/>
      <c r="E1" s="124"/>
      <c r="F1" s="123"/>
      <c r="G1" s="122"/>
    </row>
    <row r="2" spans="1:7" ht="60.75" customHeight="1">
      <c r="A2" s="122"/>
      <c r="B2" s="622" t="s">
        <v>1479</v>
      </c>
      <c r="C2" s="622"/>
      <c r="D2" s="622"/>
      <c r="E2" s="622"/>
      <c r="F2" s="622"/>
      <c r="G2" s="622"/>
    </row>
    <row r="3" spans="1:7" ht="21.75" customHeight="1">
      <c r="A3" s="122"/>
      <c r="B3" s="125" t="s">
        <v>1480</v>
      </c>
      <c r="C3" s="126"/>
      <c r="D3" s="127"/>
      <c r="E3" s="128"/>
      <c r="F3" s="129" t="s">
        <v>288</v>
      </c>
      <c r="G3" s="130"/>
    </row>
    <row r="4" spans="1:7" ht="21.75" customHeight="1">
      <c r="A4" s="122"/>
      <c r="B4" s="125" t="s">
        <v>1481</v>
      </c>
      <c r="C4" s="126"/>
      <c r="D4" s="125" t="s">
        <v>1482</v>
      </c>
      <c r="E4" s="623"/>
      <c r="F4" s="624"/>
      <c r="G4" s="625"/>
    </row>
    <row r="5" spans="1:7" ht="21.75" customHeight="1">
      <c r="A5" s="122"/>
      <c r="B5" s="125" t="s">
        <v>1466</v>
      </c>
      <c r="C5" s="126"/>
      <c r="D5" s="125" t="s">
        <v>1468</v>
      </c>
      <c r="E5" s="623"/>
      <c r="F5" s="624"/>
      <c r="G5" s="625"/>
    </row>
    <row r="6" spans="1:7" ht="21.75" customHeight="1">
      <c r="A6" s="122"/>
      <c r="B6" s="125" t="s">
        <v>1467</v>
      </c>
      <c r="C6" s="131"/>
      <c r="D6" s="125" t="s">
        <v>1469</v>
      </c>
      <c r="E6" s="131"/>
      <c r="F6" s="125"/>
      <c r="G6" s="131"/>
    </row>
    <row r="7" spans="1:7" ht="21.75" customHeight="1">
      <c r="A7" s="122"/>
      <c r="B7" s="125" t="s">
        <v>1483</v>
      </c>
      <c r="C7" s="132"/>
      <c r="D7" s="133" t="s">
        <v>1484</v>
      </c>
      <c r="E7" s="134"/>
      <c r="F7" s="125" t="s">
        <v>1473</v>
      </c>
      <c r="G7" s="135"/>
    </row>
    <row r="8" spans="1:7" ht="21.75" customHeight="1">
      <c r="A8" s="122"/>
      <c r="B8" s="125" t="s">
        <v>1485</v>
      </c>
      <c r="C8" s="136"/>
      <c r="D8" s="125" t="s">
        <v>1475</v>
      </c>
      <c r="E8" s="137"/>
      <c r="F8" s="125" t="s">
        <v>1486</v>
      </c>
      <c r="G8" s="138"/>
    </row>
    <row r="9" spans="1:7" ht="21.75" customHeight="1">
      <c r="A9" s="122"/>
      <c r="B9" s="125" t="s">
        <v>1487</v>
      </c>
      <c r="C9" s="139"/>
      <c r="D9" s="125" t="s">
        <v>1488</v>
      </c>
      <c r="E9" s="140"/>
      <c r="F9" s="125" t="s">
        <v>1476</v>
      </c>
      <c r="G9" s="131"/>
    </row>
    <row r="10" spans="1:7" ht="21.75" customHeight="1">
      <c r="A10" s="122"/>
      <c r="B10" s="125" t="s">
        <v>1489</v>
      </c>
      <c r="C10" s="139"/>
      <c r="D10" s="125" t="s">
        <v>1490</v>
      </c>
      <c r="E10" s="140"/>
      <c r="F10" s="125" t="s">
        <v>1477</v>
      </c>
      <c r="G10" s="131"/>
    </row>
    <row r="11" spans="1:7" ht="21.75" customHeight="1">
      <c r="C11" s="141"/>
      <c r="D11" s="141"/>
      <c r="E11" s="141"/>
      <c r="F11" s="141"/>
    </row>
    <row r="12" spans="1:7" ht="21.75" customHeight="1">
      <c r="C12" s="141"/>
      <c r="D12" s="141"/>
    </row>
    <row r="13" spans="1:7" ht="21.75" customHeight="1">
      <c r="C13" s="141"/>
      <c r="D13" s="141"/>
    </row>
    <row r="14" spans="1:7" ht="21.75" customHeight="1">
      <c r="C14" s="141"/>
      <c r="D14" s="141"/>
    </row>
    <row r="15" spans="1:7" ht="21.75" customHeight="1">
      <c r="C15" s="141"/>
      <c r="D15" s="141"/>
    </row>
    <row r="16" spans="1:7" ht="21.75" customHeight="1">
      <c r="C16" s="141"/>
      <c r="D16" s="141"/>
    </row>
    <row r="17" spans="3:4" ht="21.75" customHeight="1">
      <c r="C17" s="141"/>
      <c r="D17" s="141"/>
    </row>
    <row r="18" spans="3:4" ht="21.75" customHeight="1">
      <c r="C18" s="141"/>
      <c r="D18" s="141"/>
    </row>
    <row r="19" spans="3:4" ht="21.75" customHeight="1">
      <c r="C19" s="141"/>
      <c r="D19" s="141"/>
    </row>
    <row r="20" spans="3:4" ht="21.75" customHeight="1">
      <c r="C20" s="141"/>
      <c r="D20" s="141"/>
    </row>
  </sheetData>
  <mergeCells count="3">
    <mergeCell ref="B2:G2"/>
    <mergeCell ref="E4:G4"/>
    <mergeCell ref="E5:G5"/>
  </mergeCells>
  <phoneticPr fontId="76" type="noConversion"/>
  <pageMargins left="0.75" right="0.75" top="1" bottom="1" header="0.5" footer="0.5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34"/>
  <dimension ref="A1:X368"/>
  <sheetViews>
    <sheetView workbookViewId="0">
      <selection activeCell="G6" sqref="G6"/>
    </sheetView>
  </sheetViews>
  <sheetFormatPr defaultRowHeight="14.25"/>
  <cols>
    <col min="1" max="1" width="13.5" style="104" customWidth="1"/>
    <col min="2" max="2" width="9" style="117"/>
    <col min="3" max="3" width="13.5" style="104" customWidth="1"/>
    <col min="4" max="4" width="9" style="117"/>
    <col min="5" max="5" width="13.5" style="104" customWidth="1"/>
    <col min="6" max="24" width="9" style="117"/>
    <col min="25" max="16384" width="9" style="104"/>
  </cols>
  <sheetData>
    <row r="1" spans="1:5" ht="26.25" customHeight="1">
      <c r="A1" s="106" t="s">
        <v>1468</v>
      </c>
      <c r="C1" s="106" t="s">
        <v>1469</v>
      </c>
      <c r="E1" s="106" t="s">
        <v>1467</v>
      </c>
    </row>
    <row r="2" spans="1:5" ht="16.5">
      <c r="A2" s="118" t="s">
        <v>1463</v>
      </c>
      <c r="C2" s="118" t="s">
        <v>1491</v>
      </c>
      <c r="E2" s="118" t="s">
        <v>1492</v>
      </c>
    </row>
    <row r="3" spans="1:5" ht="16.5">
      <c r="A3" s="119" t="s">
        <v>1493</v>
      </c>
      <c r="C3" s="119" t="s">
        <v>1494</v>
      </c>
      <c r="E3" s="119" t="s">
        <v>1495</v>
      </c>
    </row>
    <row r="4" spans="1:5" ht="16.5">
      <c r="A4" s="118" t="s">
        <v>1496</v>
      </c>
      <c r="C4" s="118" t="s">
        <v>1497</v>
      </c>
      <c r="E4" s="118" t="s">
        <v>1498</v>
      </c>
    </row>
    <row r="5" spans="1:5" ht="16.5">
      <c r="A5" s="119" t="s">
        <v>1499</v>
      </c>
      <c r="C5" s="119"/>
      <c r="E5" s="119"/>
    </row>
    <row r="6" spans="1:5" ht="16.5">
      <c r="A6" s="118" t="s">
        <v>1500</v>
      </c>
      <c r="C6" s="118"/>
      <c r="E6" s="118"/>
    </row>
    <row r="7" spans="1:5" ht="16.5">
      <c r="A7" s="119" t="s">
        <v>1501</v>
      </c>
      <c r="C7" s="119"/>
      <c r="E7" s="119"/>
    </row>
    <row r="8" spans="1:5" ht="16.5">
      <c r="A8" s="118"/>
      <c r="C8" s="118"/>
      <c r="E8" s="118"/>
    </row>
    <row r="9" spans="1:5" ht="16.5">
      <c r="A9" s="119"/>
      <c r="C9" s="119"/>
      <c r="E9" s="119"/>
    </row>
    <row r="10" spans="1:5" ht="16.5">
      <c r="A10" s="118"/>
      <c r="C10" s="118"/>
      <c r="E10" s="118"/>
    </row>
    <row r="11" spans="1:5" ht="16.5">
      <c r="A11" s="119"/>
      <c r="C11" s="119"/>
      <c r="E11" s="119"/>
    </row>
    <row r="12" spans="1:5" ht="16.5">
      <c r="A12" s="118"/>
      <c r="C12" s="118"/>
      <c r="E12" s="118"/>
    </row>
    <row r="13" spans="1:5" ht="16.5">
      <c r="A13" s="119"/>
      <c r="C13" s="119"/>
      <c r="E13" s="119"/>
    </row>
    <row r="14" spans="1:5" ht="16.5">
      <c r="A14" s="118"/>
      <c r="C14" s="118"/>
      <c r="E14" s="118"/>
    </row>
    <row r="15" spans="1:5" ht="16.5">
      <c r="A15" s="119"/>
      <c r="C15" s="119"/>
      <c r="E15" s="119"/>
    </row>
    <row r="16" spans="1:5" ht="16.5">
      <c r="A16" s="118"/>
      <c r="C16" s="118"/>
      <c r="E16" s="118"/>
    </row>
    <row r="17" spans="1:5" ht="16.5">
      <c r="A17" s="119"/>
      <c r="C17" s="119"/>
      <c r="E17" s="119"/>
    </row>
    <row r="18" spans="1:5" ht="16.5">
      <c r="A18" s="118"/>
      <c r="C18" s="118"/>
      <c r="E18" s="118"/>
    </row>
    <row r="19" spans="1:5" ht="16.5">
      <c r="A19" s="119"/>
      <c r="C19" s="119"/>
      <c r="E19" s="119"/>
    </row>
    <row r="20" spans="1:5" ht="16.5">
      <c r="A20" s="118"/>
      <c r="C20" s="118"/>
      <c r="E20" s="118"/>
    </row>
    <row r="21" spans="1:5" ht="16.5">
      <c r="A21" s="119"/>
      <c r="C21" s="119"/>
      <c r="E21" s="119"/>
    </row>
    <row r="22" spans="1:5" ht="16.5">
      <c r="A22" s="118"/>
      <c r="C22" s="118"/>
      <c r="E22" s="118"/>
    </row>
    <row r="23" spans="1:5" ht="16.5">
      <c r="A23" s="119"/>
      <c r="C23" s="119"/>
      <c r="E23" s="119"/>
    </row>
    <row r="24" spans="1:5" ht="16.5">
      <c r="A24" s="118"/>
      <c r="C24" s="118"/>
      <c r="E24" s="118"/>
    </row>
    <row r="25" spans="1:5" ht="16.5">
      <c r="A25" s="119"/>
      <c r="C25" s="119"/>
      <c r="E25" s="119"/>
    </row>
    <row r="26" spans="1:5" ht="16.5">
      <c r="A26" s="118"/>
      <c r="C26" s="118"/>
      <c r="E26" s="118"/>
    </row>
    <row r="27" spans="1:5" ht="16.5">
      <c r="A27" s="119"/>
      <c r="C27" s="119"/>
      <c r="E27" s="119"/>
    </row>
    <row r="28" spans="1:5" ht="16.5">
      <c r="A28" s="118"/>
      <c r="C28" s="118"/>
      <c r="E28" s="118"/>
    </row>
    <row r="29" spans="1:5" ht="16.5">
      <c r="A29" s="119"/>
      <c r="C29" s="119"/>
      <c r="E29" s="119"/>
    </row>
    <row r="30" spans="1:5" ht="16.5">
      <c r="A30" s="118"/>
      <c r="C30" s="118"/>
      <c r="E30" s="118"/>
    </row>
    <row r="31" spans="1:5" ht="16.5">
      <c r="A31" s="119"/>
      <c r="C31" s="119"/>
      <c r="E31" s="119"/>
    </row>
    <row r="32" spans="1:5" ht="16.5">
      <c r="A32" s="118"/>
      <c r="C32" s="118"/>
      <c r="E32" s="118"/>
    </row>
    <row r="33" spans="1:5" ht="16.5">
      <c r="A33" s="119"/>
      <c r="C33" s="119"/>
      <c r="E33" s="119"/>
    </row>
    <row r="34" spans="1:5" ht="16.5">
      <c r="A34" s="118"/>
      <c r="C34" s="118"/>
      <c r="E34" s="118"/>
    </row>
    <row r="35" spans="1:5" ht="16.5">
      <c r="A35" s="119"/>
      <c r="C35" s="119"/>
      <c r="E35" s="119"/>
    </row>
    <row r="36" spans="1:5" ht="16.5">
      <c r="A36" s="118"/>
      <c r="C36" s="118"/>
      <c r="E36" s="118"/>
    </row>
    <row r="37" spans="1:5" ht="16.5">
      <c r="A37" s="119"/>
      <c r="C37" s="119"/>
      <c r="E37" s="119"/>
    </row>
    <row r="38" spans="1:5" ht="16.5">
      <c r="A38" s="118"/>
      <c r="C38" s="118"/>
      <c r="E38" s="118"/>
    </row>
    <row r="39" spans="1:5" ht="16.5">
      <c r="A39" s="119"/>
      <c r="C39" s="119"/>
      <c r="E39" s="119"/>
    </row>
    <row r="40" spans="1:5" ht="16.5">
      <c r="A40" s="118"/>
      <c r="C40" s="118"/>
      <c r="E40" s="118"/>
    </row>
    <row r="41" spans="1:5" ht="16.5">
      <c r="A41" s="119"/>
      <c r="C41" s="119"/>
      <c r="E41" s="119"/>
    </row>
    <row r="42" spans="1:5" ht="16.5">
      <c r="A42" s="118"/>
      <c r="C42" s="118"/>
      <c r="E42" s="118"/>
    </row>
    <row r="43" spans="1:5" ht="16.5">
      <c r="A43" s="119"/>
      <c r="C43" s="119"/>
      <c r="E43" s="119"/>
    </row>
    <row r="44" spans="1:5" ht="16.5">
      <c r="A44" s="118"/>
      <c r="C44" s="118"/>
      <c r="E44" s="118"/>
    </row>
    <row r="45" spans="1:5" ht="16.5">
      <c r="A45" s="119"/>
      <c r="C45" s="119"/>
      <c r="E45" s="119"/>
    </row>
    <row r="300" spans="1:1">
      <c r="A300" s="120" t="s">
        <v>383</v>
      </c>
    </row>
    <row r="368" spans="11:11">
      <c r="K368" s="121" t="s">
        <v>1502</v>
      </c>
    </row>
  </sheetData>
  <phoneticPr fontId="76" type="noConversion"/>
  <pageMargins left="0.75" right="0.75" top="1" bottom="1" header="0.5" footer="0.5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36"/>
  <dimension ref="A1:D135"/>
  <sheetViews>
    <sheetView topLeftCell="A52" workbookViewId="0">
      <selection activeCell="A15" sqref="A15"/>
    </sheetView>
  </sheetViews>
  <sheetFormatPr defaultColWidth="9" defaultRowHeight="14.25"/>
  <cols>
    <col min="1" max="2" width="13.75" customWidth="1"/>
    <col min="3" max="4" width="16" customWidth="1"/>
  </cols>
  <sheetData>
    <row r="1" spans="1:4" ht="19.5">
      <c r="A1" s="626" t="s">
        <v>1503</v>
      </c>
      <c r="B1" s="626"/>
      <c r="C1" s="626"/>
      <c r="D1" s="626"/>
    </row>
    <row r="3" spans="1:4">
      <c r="A3" s="627" t="s">
        <v>1504</v>
      </c>
      <c r="B3" s="627"/>
      <c r="C3" s="627"/>
      <c r="D3" s="627"/>
    </row>
    <row r="4" spans="1:4">
      <c r="A4" t="s">
        <v>1482</v>
      </c>
      <c r="B4" s="111">
        <v>2505</v>
      </c>
    </row>
    <row r="5" spans="1:4">
      <c r="A5" t="s">
        <v>1485</v>
      </c>
      <c r="B5" s="111">
        <v>500000</v>
      </c>
    </row>
    <row r="6" spans="1:4">
      <c r="A6" t="s">
        <v>1475</v>
      </c>
      <c r="B6" s="112">
        <v>9.9999997764825804E-3</v>
      </c>
    </row>
    <row r="7" spans="1:4">
      <c r="A7" t="s">
        <v>1473</v>
      </c>
      <c r="B7" s="111">
        <v>10</v>
      </c>
    </row>
    <row r="8" spans="1:4">
      <c r="A8" t="s">
        <v>1476</v>
      </c>
      <c r="B8" s="111" t="s">
        <v>1505</v>
      </c>
    </row>
    <row r="9" spans="1:4">
      <c r="A9" t="s">
        <v>1468</v>
      </c>
      <c r="B9" s="111" t="s">
        <v>1463</v>
      </c>
    </row>
    <row r="10" spans="1:4">
      <c r="A10" t="s">
        <v>1469</v>
      </c>
      <c r="B10" s="111" t="s">
        <v>1491</v>
      </c>
    </row>
    <row r="11" spans="1:4">
      <c r="A11" t="s">
        <v>1472</v>
      </c>
      <c r="B11" s="113">
        <v>43684</v>
      </c>
    </row>
    <row r="13" spans="1:4">
      <c r="A13" s="627" t="s">
        <v>1503</v>
      </c>
      <c r="B13" s="627"/>
      <c r="C13" s="627"/>
      <c r="D13" s="627"/>
    </row>
    <row r="14" spans="1:4">
      <c r="A14" t="s">
        <v>1506</v>
      </c>
      <c r="B14" t="s">
        <v>1507</v>
      </c>
      <c r="C14" t="s">
        <v>911</v>
      </c>
      <c r="D14" t="s">
        <v>1508</v>
      </c>
    </row>
    <row r="15" spans="1:4">
      <c r="A15" s="114">
        <v>43678</v>
      </c>
      <c r="B15" s="111" t="s">
        <v>1509</v>
      </c>
      <c r="C15" s="111" t="s">
        <v>1509</v>
      </c>
      <c r="D15" s="115">
        <v>500000</v>
      </c>
    </row>
    <row r="16" spans="1:4">
      <c r="A16" s="114">
        <v>43709</v>
      </c>
      <c r="B16" s="116">
        <v>8333.33</v>
      </c>
      <c r="C16" s="116">
        <v>8333.33</v>
      </c>
      <c r="D16" s="116">
        <v>491666.67</v>
      </c>
    </row>
    <row r="17" spans="1:4">
      <c r="A17" s="114">
        <v>43739</v>
      </c>
      <c r="B17" s="116">
        <v>8333.33</v>
      </c>
      <c r="C17" s="116">
        <v>16666.66</v>
      </c>
      <c r="D17" s="116">
        <v>483333.34</v>
      </c>
    </row>
    <row r="18" spans="1:4">
      <c r="A18" s="114">
        <v>43770</v>
      </c>
      <c r="B18" s="116">
        <v>8333.33</v>
      </c>
      <c r="C18" s="116">
        <v>24999.99</v>
      </c>
      <c r="D18" s="116">
        <v>475000.01</v>
      </c>
    </row>
    <row r="19" spans="1:4">
      <c r="A19" s="114">
        <v>43800</v>
      </c>
      <c r="B19" s="116">
        <v>8333.33</v>
      </c>
      <c r="C19" s="116">
        <v>33333.32</v>
      </c>
      <c r="D19" s="116">
        <v>466666.68</v>
      </c>
    </row>
    <row r="20" spans="1:4">
      <c r="A20" s="114">
        <v>43831</v>
      </c>
      <c r="B20" s="116">
        <v>8333.33</v>
      </c>
      <c r="C20" s="116">
        <v>41666.65</v>
      </c>
      <c r="D20" s="116">
        <v>458333.35</v>
      </c>
    </row>
    <row r="21" spans="1:4">
      <c r="A21" s="114">
        <v>43862</v>
      </c>
      <c r="B21" s="116">
        <v>8333.33</v>
      </c>
      <c r="C21" s="116">
        <v>49999.98</v>
      </c>
      <c r="D21" s="116">
        <v>450000.02</v>
      </c>
    </row>
    <row r="22" spans="1:4">
      <c r="A22" s="114">
        <v>43891</v>
      </c>
      <c r="B22" s="116">
        <v>8333.33</v>
      </c>
      <c r="C22" s="116">
        <v>58333.31</v>
      </c>
      <c r="D22" s="116">
        <v>441666.69</v>
      </c>
    </row>
    <row r="23" spans="1:4">
      <c r="A23" s="114">
        <v>43922</v>
      </c>
      <c r="B23" s="116">
        <v>8333.33</v>
      </c>
      <c r="C23" s="116">
        <v>66666.64</v>
      </c>
      <c r="D23" s="116">
        <v>433333.36</v>
      </c>
    </row>
    <row r="24" spans="1:4">
      <c r="A24" s="114">
        <v>43952</v>
      </c>
      <c r="B24" s="116">
        <v>8333.33</v>
      </c>
      <c r="C24" s="116">
        <v>74999.97</v>
      </c>
      <c r="D24" s="116">
        <v>425000.03</v>
      </c>
    </row>
    <row r="25" spans="1:4">
      <c r="A25" s="114">
        <v>43983</v>
      </c>
      <c r="B25" s="116">
        <v>8333.33</v>
      </c>
      <c r="C25" s="116">
        <v>83333.3</v>
      </c>
      <c r="D25" s="116">
        <v>416666.7</v>
      </c>
    </row>
    <row r="26" spans="1:4">
      <c r="A26" s="114">
        <v>44013</v>
      </c>
      <c r="B26" s="116">
        <v>8333.33</v>
      </c>
      <c r="C26" s="116">
        <v>91666.63</v>
      </c>
      <c r="D26" s="116">
        <v>408333.37</v>
      </c>
    </row>
    <row r="27" spans="1:4">
      <c r="A27" s="114">
        <v>44044</v>
      </c>
      <c r="B27" s="116">
        <v>8333.33</v>
      </c>
      <c r="C27" s="116">
        <v>99999.96</v>
      </c>
      <c r="D27" s="116">
        <v>400000.04</v>
      </c>
    </row>
    <row r="28" spans="1:4">
      <c r="A28" s="114">
        <v>44075</v>
      </c>
      <c r="B28" s="116">
        <v>6666.67</v>
      </c>
      <c r="C28" s="116">
        <v>106666.63</v>
      </c>
      <c r="D28" s="116">
        <v>393333.37</v>
      </c>
    </row>
    <row r="29" spans="1:4">
      <c r="A29" s="114">
        <v>44105</v>
      </c>
      <c r="B29" s="116">
        <v>6666.67</v>
      </c>
      <c r="C29" s="116">
        <v>113333.3</v>
      </c>
      <c r="D29" s="116">
        <v>386666.7</v>
      </c>
    </row>
    <row r="30" spans="1:4">
      <c r="A30" s="114">
        <v>44136</v>
      </c>
      <c r="B30" s="116">
        <v>6666.67</v>
      </c>
      <c r="C30" s="116">
        <v>119999.97</v>
      </c>
      <c r="D30" s="116">
        <v>380000.03</v>
      </c>
    </row>
    <row r="31" spans="1:4">
      <c r="A31" s="114">
        <v>44166</v>
      </c>
      <c r="B31" s="116">
        <v>6666.67</v>
      </c>
      <c r="C31" s="116">
        <v>126666.64</v>
      </c>
      <c r="D31" s="116">
        <v>373333.36</v>
      </c>
    </row>
    <row r="32" spans="1:4">
      <c r="A32" s="114">
        <v>44197</v>
      </c>
      <c r="B32" s="116">
        <v>6666.67</v>
      </c>
      <c r="C32" s="116">
        <v>133333.31</v>
      </c>
      <c r="D32" s="116">
        <v>366666.69</v>
      </c>
    </row>
    <row r="33" spans="1:4">
      <c r="A33" s="114">
        <v>44228</v>
      </c>
      <c r="B33" s="116">
        <v>6666.67</v>
      </c>
      <c r="C33" s="116">
        <v>139999.98000000001</v>
      </c>
      <c r="D33" s="116">
        <v>360000.02</v>
      </c>
    </row>
    <row r="34" spans="1:4">
      <c r="A34" s="114">
        <v>44256</v>
      </c>
      <c r="B34" s="116">
        <v>6666.67</v>
      </c>
      <c r="C34" s="116">
        <v>146666.65</v>
      </c>
      <c r="D34" s="116">
        <v>353333.35</v>
      </c>
    </row>
    <row r="35" spans="1:4">
      <c r="A35" s="114">
        <v>44287</v>
      </c>
      <c r="B35" s="116">
        <v>6666.67</v>
      </c>
      <c r="C35" s="116">
        <v>153333.32</v>
      </c>
      <c r="D35" s="116">
        <v>346666.68</v>
      </c>
    </row>
    <row r="36" spans="1:4">
      <c r="A36" s="114">
        <v>44317</v>
      </c>
      <c r="B36" s="116">
        <v>6666.67</v>
      </c>
      <c r="C36" s="116">
        <v>159999.99</v>
      </c>
      <c r="D36" s="116">
        <v>340000.01</v>
      </c>
    </row>
    <row r="37" spans="1:4">
      <c r="A37" s="114">
        <v>44348</v>
      </c>
      <c r="B37" s="116">
        <v>6666.67</v>
      </c>
      <c r="C37" s="116">
        <v>166666.66</v>
      </c>
      <c r="D37" s="116">
        <v>333333.34000000003</v>
      </c>
    </row>
    <row r="38" spans="1:4">
      <c r="A38" s="114">
        <v>44378</v>
      </c>
      <c r="B38" s="116">
        <v>6666.67</v>
      </c>
      <c r="C38" s="116">
        <v>173333.33</v>
      </c>
      <c r="D38" s="116">
        <v>326666.67</v>
      </c>
    </row>
    <row r="39" spans="1:4">
      <c r="A39" s="114">
        <v>44409</v>
      </c>
      <c r="B39" s="116">
        <v>6666.67</v>
      </c>
      <c r="C39" s="116">
        <v>180000</v>
      </c>
      <c r="D39" s="116">
        <v>320000</v>
      </c>
    </row>
    <row r="40" spans="1:4">
      <c r="A40" s="114">
        <v>44440</v>
      </c>
      <c r="B40" s="116">
        <v>5333.33</v>
      </c>
      <c r="C40" s="116">
        <v>185333.33</v>
      </c>
      <c r="D40" s="116">
        <v>314666.67</v>
      </c>
    </row>
    <row r="41" spans="1:4">
      <c r="A41" s="114">
        <v>44470</v>
      </c>
      <c r="B41" s="116">
        <v>5333.33</v>
      </c>
      <c r="C41" s="116">
        <v>190666.66</v>
      </c>
      <c r="D41" s="116">
        <v>309333.34000000003</v>
      </c>
    </row>
    <row r="42" spans="1:4">
      <c r="A42" s="114">
        <v>44501</v>
      </c>
      <c r="B42" s="116">
        <v>5333.33</v>
      </c>
      <c r="C42" s="116">
        <v>195999.99</v>
      </c>
      <c r="D42" s="116">
        <v>304000.01</v>
      </c>
    </row>
    <row r="43" spans="1:4">
      <c r="A43" s="114">
        <v>44531</v>
      </c>
      <c r="B43" s="116">
        <v>5333.33</v>
      </c>
      <c r="C43" s="116">
        <v>201333.32</v>
      </c>
      <c r="D43" s="116">
        <v>298666.68</v>
      </c>
    </row>
    <row r="44" spans="1:4">
      <c r="A44" s="114">
        <v>44562</v>
      </c>
      <c r="B44" s="116">
        <v>5333.33</v>
      </c>
      <c r="C44" s="116">
        <v>206666.65</v>
      </c>
      <c r="D44" s="116">
        <v>293333.34999999998</v>
      </c>
    </row>
    <row r="45" spans="1:4">
      <c r="A45" s="114">
        <v>44593</v>
      </c>
      <c r="B45" s="116">
        <v>5333.33</v>
      </c>
      <c r="C45" s="116">
        <v>211999.98</v>
      </c>
      <c r="D45" s="116">
        <v>288000.02</v>
      </c>
    </row>
    <row r="46" spans="1:4">
      <c r="A46" s="114">
        <v>44621</v>
      </c>
      <c r="B46" s="116">
        <v>5333.33</v>
      </c>
      <c r="C46" s="116">
        <v>217333.31</v>
      </c>
      <c r="D46" s="116">
        <v>282666.69</v>
      </c>
    </row>
    <row r="47" spans="1:4">
      <c r="A47" s="114">
        <v>44652</v>
      </c>
      <c r="B47" s="116">
        <v>5333.33</v>
      </c>
      <c r="C47" s="116">
        <v>222666.64</v>
      </c>
      <c r="D47" s="116">
        <v>277333.36</v>
      </c>
    </row>
    <row r="48" spans="1:4">
      <c r="A48" s="114">
        <v>44682</v>
      </c>
      <c r="B48" s="116">
        <v>5333.33</v>
      </c>
      <c r="C48" s="116">
        <v>227999.97</v>
      </c>
      <c r="D48" s="116">
        <v>272000.03000000003</v>
      </c>
    </row>
    <row r="49" spans="1:4">
      <c r="A49" s="114">
        <v>44713</v>
      </c>
      <c r="B49" s="116">
        <v>5333.33</v>
      </c>
      <c r="C49" s="116">
        <v>233333.3</v>
      </c>
      <c r="D49" s="116">
        <v>266666.7</v>
      </c>
    </row>
    <row r="50" spans="1:4">
      <c r="A50" s="114">
        <v>44743</v>
      </c>
      <c r="B50" s="116">
        <v>5333.33</v>
      </c>
      <c r="C50" s="116">
        <v>238666.63</v>
      </c>
      <c r="D50" s="116">
        <v>261333.37</v>
      </c>
    </row>
    <row r="51" spans="1:4">
      <c r="A51" s="114">
        <v>44774</v>
      </c>
      <c r="B51" s="116">
        <v>5333.33</v>
      </c>
      <c r="C51" s="116">
        <v>243999.96</v>
      </c>
      <c r="D51" s="116">
        <v>256000.04</v>
      </c>
    </row>
    <row r="52" spans="1:4">
      <c r="A52" s="114">
        <v>44805</v>
      </c>
      <c r="B52" s="116">
        <v>4266.67</v>
      </c>
      <c r="C52" s="116">
        <v>248266.63</v>
      </c>
      <c r="D52" s="116">
        <v>251733.37</v>
      </c>
    </row>
    <row r="53" spans="1:4">
      <c r="A53" s="114">
        <v>44835</v>
      </c>
      <c r="B53" s="116">
        <v>4266.67</v>
      </c>
      <c r="C53" s="116">
        <v>252533.3</v>
      </c>
      <c r="D53" s="116">
        <v>247466.7</v>
      </c>
    </row>
    <row r="54" spans="1:4">
      <c r="A54" s="114">
        <v>44866</v>
      </c>
      <c r="B54" s="116">
        <v>4266.67</v>
      </c>
      <c r="C54" s="116">
        <v>256799.97</v>
      </c>
      <c r="D54" s="116">
        <v>243200.03</v>
      </c>
    </row>
    <row r="55" spans="1:4">
      <c r="A55" s="114">
        <v>44896</v>
      </c>
      <c r="B55" s="116">
        <v>4266.67</v>
      </c>
      <c r="C55" s="116">
        <v>261066.64</v>
      </c>
      <c r="D55" s="116">
        <v>238933.36</v>
      </c>
    </row>
    <row r="56" spans="1:4">
      <c r="A56" s="114">
        <v>44927</v>
      </c>
      <c r="B56" s="116">
        <v>4266.67</v>
      </c>
      <c r="C56" s="116">
        <v>265333.31</v>
      </c>
      <c r="D56" s="116">
        <v>234666.69</v>
      </c>
    </row>
    <row r="57" spans="1:4">
      <c r="A57" s="114">
        <v>44958</v>
      </c>
      <c r="B57" s="116">
        <v>4266.67</v>
      </c>
      <c r="C57" s="116">
        <v>269599.98</v>
      </c>
      <c r="D57" s="116">
        <v>230400.02</v>
      </c>
    </row>
    <row r="58" spans="1:4">
      <c r="A58" s="114">
        <v>44986</v>
      </c>
      <c r="B58" s="116">
        <v>4266.67</v>
      </c>
      <c r="C58" s="116">
        <v>273866.65000000002</v>
      </c>
      <c r="D58" s="116">
        <v>226133.35</v>
      </c>
    </row>
    <row r="59" spans="1:4">
      <c r="A59" s="114">
        <v>45017</v>
      </c>
      <c r="B59" s="116">
        <v>4266.67</v>
      </c>
      <c r="C59" s="116">
        <v>278133.32</v>
      </c>
      <c r="D59" s="116">
        <v>221866.68</v>
      </c>
    </row>
    <row r="60" spans="1:4">
      <c r="A60" s="114">
        <v>45047</v>
      </c>
      <c r="B60" s="116">
        <v>4266.67</v>
      </c>
      <c r="C60" s="116">
        <v>282399.99</v>
      </c>
      <c r="D60" s="116">
        <v>217600.01</v>
      </c>
    </row>
    <row r="61" spans="1:4">
      <c r="A61" s="114">
        <v>45078</v>
      </c>
      <c r="B61" s="116">
        <v>4266.67</v>
      </c>
      <c r="C61" s="116">
        <v>286666.65999999997</v>
      </c>
      <c r="D61" s="116">
        <v>213333.34</v>
      </c>
    </row>
    <row r="62" spans="1:4">
      <c r="A62" s="114">
        <v>45108</v>
      </c>
      <c r="B62" s="116">
        <v>4266.67</v>
      </c>
      <c r="C62" s="116">
        <v>290933.33</v>
      </c>
      <c r="D62" s="116">
        <v>209066.67</v>
      </c>
    </row>
    <row r="63" spans="1:4">
      <c r="A63" s="114">
        <v>45139</v>
      </c>
      <c r="B63" s="116">
        <v>4266.67</v>
      </c>
      <c r="C63" s="116">
        <v>295200</v>
      </c>
      <c r="D63" s="116">
        <v>204800</v>
      </c>
    </row>
    <row r="64" spans="1:4">
      <c r="A64" s="114">
        <v>45170</v>
      </c>
      <c r="B64" s="116">
        <v>3413.33</v>
      </c>
      <c r="C64" s="116">
        <v>298613.33</v>
      </c>
      <c r="D64" s="116">
        <v>201386.67</v>
      </c>
    </row>
    <row r="65" spans="1:4">
      <c r="A65" s="114">
        <v>45200</v>
      </c>
      <c r="B65" s="116">
        <v>3413.33</v>
      </c>
      <c r="C65" s="116">
        <v>302026.65999999997</v>
      </c>
      <c r="D65" s="116">
        <v>197973.34</v>
      </c>
    </row>
    <row r="66" spans="1:4">
      <c r="A66" s="114">
        <v>45231</v>
      </c>
      <c r="B66" s="116">
        <v>3413.33</v>
      </c>
      <c r="C66" s="116">
        <v>305439.99</v>
      </c>
      <c r="D66" s="116">
        <v>194560.01</v>
      </c>
    </row>
    <row r="67" spans="1:4">
      <c r="A67" s="114">
        <v>45261</v>
      </c>
      <c r="B67" s="116">
        <v>3413.33</v>
      </c>
      <c r="C67" s="116">
        <v>308853.32</v>
      </c>
      <c r="D67" s="116">
        <v>191146.68</v>
      </c>
    </row>
    <row r="68" spans="1:4">
      <c r="A68" s="114">
        <v>45292</v>
      </c>
      <c r="B68" s="116">
        <v>3413.33</v>
      </c>
      <c r="C68" s="116">
        <v>312266.65000000002</v>
      </c>
      <c r="D68" s="116">
        <v>187733.35</v>
      </c>
    </row>
    <row r="69" spans="1:4">
      <c r="A69" s="114">
        <v>45323</v>
      </c>
      <c r="B69" s="116">
        <v>3413.33</v>
      </c>
      <c r="C69" s="116">
        <v>315679.98</v>
      </c>
      <c r="D69" s="116">
        <v>184320.02</v>
      </c>
    </row>
    <row r="70" spans="1:4">
      <c r="A70" s="114">
        <v>45352</v>
      </c>
      <c r="B70" s="116">
        <v>3413.33</v>
      </c>
      <c r="C70" s="116">
        <v>319093.31</v>
      </c>
      <c r="D70" s="116">
        <v>180906.69</v>
      </c>
    </row>
    <row r="71" spans="1:4">
      <c r="A71" s="114">
        <v>45383</v>
      </c>
      <c r="B71" s="116">
        <v>3413.33</v>
      </c>
      <c r="C71" s="116">
        <v>322506.64</v>
      </c>
      <c r="D71" s="116">
        <v>177493.36</v>
      </c>
    </row>
    <row r="72" spans="1:4">
      <c r="A72" s="114">
        <v>45413</v>
      </c>
      <c r="B72" s="116">
        <v>3413.33</v>
      </c>
      <c r="C72" s="116">
        <v>325919.96999999997</v>
      </c>
      <c r="D72" s="116">
        <v>174080.03</v>
      </c>
    </row>
    <row r="73" spans="1:4">
      <c r="A73" s="114">
        <v>45444</v>
      </c>
      <c r="B73" s="116">
        <v>3413.33</v>
      </c>
      <c r="C73" s="116">
        <v>329333.3</v>
      </c>
      <c r="D73" s="116">
        <v>170666.7</v>
      </c>
    </row>
    <row r="74" spans="1:4">
      <c r="A74" s="114">
        <v>45474</v>
      </c>
      <c r="B74" s="116">
        <v>3413.33</v>
      </c>
      <c r="C74" s="116">
        <v>332746.63</v>
      </c>
      <c r="D74" s="116">
        <v>167253.37</v>
      </c>
    </row>
    <row r="75" spans="1:4">
      <c r="A75" s="114">
        <v>45505</v>
      </c>
      <c r="B75" s="116">
        <v>3413.33</v>
      </c>
      <c r="C75" s="116">
        <v>336159.96</v>
      </c>
      <c r="D75" s="116">
        <v>163840.04</v>
      </c>
    </row>
    <row r="76" spans="1:4">
      <c r="A76" s="114">
        <v>45536</v>
      </c>
      <c r="B76" s="116">
        <v>2730.67</v>
      </c>
      <c r="C76" s="116">
        <v>338890.63</v>
      </c>
      <c r="D76" s="116">
        <v>161109.37</v>
      </c>
    </row>
    <row r="77" spans="1:4">
      <c r="A77" s="114">
        <v>45566</v>
      </c>
      <c r="B77" s="116">
        <v>2730.67</v>
      </c>
      <c r="C77" s="116">
        <v>341621.3</v>
      </c>
      <c r="D77" s="116">
        <v>158378.70000000001</v>
      </c>
    </row>
    <row r="78" spans="1:4">
      <c r="A78" s="114">
        <v>45597</v>
      </c>
      <c r="B78" s="116">
        <v>2730.67</v>
      </c>
      <c r="C78" s="116">
        <v>344351.97</v>
      </c>
      <c r="D78" s="116">
        <v>155648.03</v>
      </c>
    </row>
    <row r="79" spans="1:4">
      <c r="A79" s="114">
        <v>45627</v>
      </c>
      <c r="B79" s="116">
        <v>2730.67</v>
      </c>
      <c r="C79" s="116">
        <v>347082.64</v>
      </c>
      <c r="D79" s="116">
        <v>152917.35999999999</v>
      </c>
    </row>
    <row r="80" spans="1:4">
      <c r="A80" s="114">
        <v>45658</v>
      </c>
      <c r="B80" s="116">
        <v>2730.67</v>
      </c>
      <c r="C80" s="116">
        <v>349813.31</v>
      </c>
      <c r="D80" s="116">
        <v>150186.69</v>
      </c>
    </row>
    <row r="81" spans="1:4">
      <c r="A81" s="114">
        <v>45689</v>
      </c>
      <c r="B81" s="116">
        <v>2730.67</v>
      </c>
      <c r="C81" s="116">
        <v>352543.98</v>
      </c>
      <c r="D81" s="116">
        <v>147456.01999999999</v>
      </c>
    </row>
    <row r="82" spans="1:4">
      <c r="A82" s="114">
        <v>45717</v>
      </c>
      <c r="B82" s="116">
        <v>2730.67</v>
      </c>
      <c r="C82" s="116">
        <v>355274.65</v>
      </c>
      <c r="D82" s="116">
        <v>144725.35</v>
      </c>
    </row>
    <row r="83" spans="1:4">
      <c r="A83" s="114">
        <v>45748</v>
      </c>
      <c r="B83" s="116">
        <v>2730.67</v>
      </c>
      <c r="C83" s="116">
        <v>358005.32</v>
      </c>
      <c r="D83" s="116">
        <v>141994.68</v>
      </c>
    </row>
    <row r="84" spans="1:4">
      <c r="A84" s="114">
        <v>45778</v>
      </c>
      <c r="B84" s="116">
        <v>2730.67</v>
      </c>
      <c r="C84" s="116">
        <v>360735.99</v>
      </c>
      <c r="D84" s="116">
        <v>139264.01</v>
      </c>
    </row>
    <row r="85" spans="1:4">
      <c r="A85" s="114">
        <v>45809</v>
      </c>
      <c r="B85" s="116">
        <v>2730.67</v>
      </c>
      <c r="C85" s="116">
        <v>363466.66</v>
      </c>
      <c r="D85" s="116">
        <v>136533.34</v>
      </c>
    </row>
    <row r="86" spans="1:4">
      <c r="A86" s="114">
        <v>45839</v>
      </c>
      <c r="B86" s="116">
        <v>2730.67</v>
      </c>
      <c r="C86" s="116">
        <v>366197.33</v>
      </c>
      <c r="D86" s="116">
        <v>133802.67000000001</v>
      </c>
    </row>
    <row r="87" spans="1:4">
      <c r="A87" s="114">
        <v>45870</v>
      </c>
      <c r="B87" s="116">
        <v>2730.67</v>
      </c>
      <c r="C87" s="116">
        <v>368928</v>
      </c>
      <c r="D87" s="116">
        <v>131072</v>
      </c>
    </row>
    <row r="88" spans="1:4">
      <c r="A88" s="114">
        <v>45901</v>
      </c>
      <c r="B88" s="116">
        <v>2184.5300000000002</v>
      </c>
      <c r="C88" s="116">
        <v>371112.53</v>
      </c>
      <c r="D88" s="116">
        <v>128887.47</v>
      </c>
    </row>
    <row r="89" spans="1:4">
      <c r="A89" s="114">
        <v>45931</v>
      </c>
      <c r="B89" s="116">
        <v>2184.5300000000002</v>
      </c>
      <c r="C89" s="116">
        <v>373297.06</v>
      </c>
      <c r="D89" s="116">
        <v>126702.94</v>
      </c>
    </row>
    <row r="90" spans="1:4">
      <c r="A90" s="114">
        <v>45962</v>
      </c>
      <c r="B90" s="116">
        <v>2184.5300000000002</v>
      </c>
      <c r="C90" s="116">
        <v>375481.59</v>
      </c>
      <c r="D90" s="116">
        <v>124518.41</v>
      </c>
    </row>
    <row r="91" spans="1:4">
      <c r="A91" s="114">
        <v>45992</v>
      </c>
      <c r="B91" s="116">
        <v>2184.5300000000002</v>
      </c>
      <c r="C91" s="116">
        <v>377666.12</v>
      </c>
      <c r="D91" s="116">
        <v>122333.88</v>
      </c>
    </row>
    <row r="92" spans="1:4">
      <c r="A92" s="114">
        <v>46023</v>
      </c>
      <c r="B92" s="116">
        <v>2184.5300000000002</v>
      </c>
      <c r="C92" s="116">
        <v>379850.65</v>
      </c>
      <c r="D92" s="116">
        <v>120149.35</v>
      </c>
    </row>
    <row r="93" spans="1:4">
      <c r="A93" s="114">
        <v>46054</v>
      </c>
      <c r="B93" s="116">
        <v>2184.5300000000002</v>
      </c>
      <c r="C93" s="116">
        <v>382035.18</v>
      </c>
      <c r="D93" s="116">
        <v>117964.82</v>
      </c>
    </row>
    <row r="94" spans="1:4">
      <c r="A94" s="114">
        <v>46082</v>
      </c>
      <c r="B94" s="116">
        <v>2184.5300000000002</v>
      </c>
      <c r="C94" s="116">
        <v>384219.71</v>
      </c>
      <c r="D94" s="116">
        <v>115780.29</v>
      </c>
    </row>
    <row r="95" spans="1:4">
      <c r="A95" s="114">
        <v>46113</v>
      </c>
      <c r="B95" s="116">
        <v>2184.5300000000002</v>
      </c>
      <c r="C95" s="116">
        <v>386404.24</v>
      </c>
      <c r="D95" s="116">
        <v>113595.76</v>
      </c>
    </row>
    <row r="96" spans="1:4">
      <c r="A96" s="114">
        <v>46143</v>
      </c>
      <c r="B96" s="116">
        <v>2184.5300000000002</v>
      </c>
      <c r="C96" s="116">
        <v>388588.77</v>
      </c>
      <c r="D96" s="116">
        <v>111411.23</v>
      </c>
    </row>
    <row r="97" spans="1:4">
      <c r="A97" s="114">
        <v>46174</v>
      </c>
      <c r="B97" s="116">
        <v>2184.5300000000002</v>
      </c>
      <c r="C97" s="116">
        <v>390773.3</v>
      </c>
      <c r="D97" s="116">
        <v>109226.7</v>
      </c>
    </row>
    <row r="98" spans="1:4">
      <c r="A98" s="114">
        <v>46204</v>
      </c>
      <c r="B98" s="116">
        <v>2184.5300000000002</v>
      </c>
      <c r="C98" s="116">
        <v>392957.83</v>
      </c>
      <c r="D98" s="116">
        <v>107042.17</v>
      </c>
    </row>
    <row r="99" spans="1:4">
      <c r="A99" s="114">
        <v>46235</v>
      </c>
      <c r="B99" s="116">
        <v>2184.5300000000002</v>
      </c>
      <c r="C99" s="116">
        <v>395142.36</v>
      </c>
      <c r="D99" s="116">
        <v>104857.64</v>
      </c>
    </row>
    <row r="100" spans="1:4">
      <c r="A100" s="114">
        <v>46266</v>
      </c>
      <c r="B100" s="116">
        <v>1747.63</v>
      </c>
      <c r="C100" s="116">
        <v>396889.99</v>
      </c>
      <c r="D100" s="116">
        <v>103110.01</v>
      </c>
    </row>
    <row r="101" spans="1:4">
      <c r="A101" s="114">
        <v>46296</v>
      </c>
      <c r="B101" s="116">
        <v>1747.63</v>
      </c>
      <c r="C101" s="116">
        <v>398637.62</v>
      </c>
      <c r="D101" s="116">
        <v>101362.38</v>
      </c>
    </row>
    <row r="102" spans="1:4">
      <c r="A102" s="114">
        <v>46327</v>
      </c>
      <c r="B102" s="116">
        <v>1747.63</v>
      </c>
      <c r="C102" s="116">
        <v>400385.25</v>
      </c>
      <c r="D102" s="116">
        <v>99614.75</v>
      </c>
    </row>
    <row r="103" spans="1:4">
      <c r="A103" s="114">
        <v>46357</v>
      </c>
      <c r="B103" s="116">
        <v>1747.63</v>
      </c>
      <c r="C103" s="116">
        <v>402132.88</v>
      </c>
      <c r="D103" s="116">
        <v>97867.12</v>
      </c>
    </row>
    <row r="104" spans="1:4">
      <c r="A104" s="114">
        <v>46388</v>
      </c>
      <c r="B104" s="116">
        <v>1747.63</v>
      </c>
      <c r="C104" s="116">
        <v>403880.51</v>
      </c>
      <c r="D104" s="116">
        <v>96119.49</v>
      </c>
    </row>
    <row r="105" spans="1:4">
      <c r="A105" s="114">
        <v>46419</v>
      </c>
      <c r="B105" s="116">
        <v>1747.63</v>
      </c>
      <c r="C105" s="116">
        <v>405628.14</v>
      </c>
      <c r="D105" s="116">
        <v>94371.86</v>
      </c>
    </row>
    <row r="106" spans="1:4">
      <c r="A106" s="114">
        <v>46447</v>
      </c>
      <c r="B106" s="116">
        <v>1747.63</v>
      </c>
      <c r="C106" s="116">
        <v>407375.77</v>
      </c>
      <c r="D106" s="116">
        <v>92624.23</v>
      </c>
    </row>
    <row r="107" spans="1:4">
      <c r="A107" s="114">
        <v>46478</v>
      </c>
      <c r="B107" s="116">
        <v>1747.63</v>
      </c>
      <c r="C107" s="116">
        <v>409123.4</v>
      </c>
      <c r="D107" s="116">
        <v>90876.6</v>
      </c>
    </row>
    <row r="108" spans="1:4">
      <c r="A108" s="114">
        <v>46508</v>
      </c>
      <c r="B108" s="116">
        <v>1747.63</v>
      </c>
      <c r="C108" s="116">
        <v>410871.03</v>
      </c>
      <c r="D108" s="116">
        <v>89128.97</v>
      </c>
    </row>
    <row r="109" spans="1:4">
      <c r="A109" s="114">
        <v>46539</v>
      </c>
      <c r="B109" s="116">
        <v>1747.63</v>
      </c>
      <c r="C109" s="116">
        <v>412618.66</v>
      </c>
      <c r="D109" s="116">
        <v>87381.34</v>
      </c>
    </row>
    <row r="110" spans="1:4">
      <c r="A110" s="114">
        <v>46569</v>
      </c>
      <c r="B110" s="116">
        <v>1747.63</v>
      </c>
      <c r="C110" s="116">
        <v>414366.29</v>
      </c>
      <c r="D110" s="116">
        <v>85633.71</v>
      </c>
    </row>
    <row r="111" spans="1:4">
      <c r="A111" s="114">
        <v>46600</v>
      </c>
      <c r="B111" s="116">
        <v>1747.63</v>
      </c>
      <c r="C111" s="116">
        <v>416113.91999999998</v>
      </c>
      <c r="D111" s="116">
        <v>83886.080000000002</v>
      </c>
    </row>
    <row r="112" spans="1:4">
      <c r="A112" s="114">
        <v>46631</v>
      </c>
      <c r="B112" s="116">
        <v>3286.92</v>
      </c>
      <c r="C112" s="116">
        <v>419400.84</v>
      </c>
      <c r="D112" s="116">
        <v>80599.16</v>
      </c>
    </row>
    <row r="113" spans="1:4">
      <c r="A113" s="114">
        <v>46661</v>
      </c>
      <c r="B113" s="116">
        <v>3286.92</v>
      </c>
      <c r="C113" s="116">
        <v>422687.76</v>
      </c>
      <c r="D113" s="116">
        <v>77312.240000000005</v>
      </c>
    </row>
    <row r="114" spans="1:4">
      <c r="A114" s="114">
        <v>46692</v>
      </c>
      <c r="B114" s="116">
        <v>3286.92</v>
      </c>
      <c r="C114" s="116">
        <v>425974.68</v>
      </c>
      <c r="D114" s="116">
        <v>74025.320000000007</v>
      </c>
    </row>
    <row r="115" spans="1:4">
      <c r="A115" s="114">
        <v>46722</v>
      </c>
      <c r="B115" s="116">
        <v>3286.92</v>
      </c>
      <c r="C115" s="116">
        <v>429261.6</v>
      </c>
      <c r="D115" s="116">
        <v>70738.399999999994</v>
      </c>
    </row>
    <row r="116" spans="1:4">
      <c r="A116" s="114">
        <v>46753</v>
      </c>
      <c r="B116" s="116">
        <v>3286.92</v>
      </c>
      <c r="C116" s="116">
        <v>432548.52</v>
      </c>
      <c r="D116" s="116">
        <v>67451.48</v>
      </c>
    </row>
    <row r="117" spans="1:4">
      <c r="A117" s="114">
        <v>46784</v>
      </c>
      <c r="B117" s="116">
        <v>3286.92</v>
      </c>
      <c r="C117" s="116">
        <v>435835.44</v>
      </c>
      <c r="D117" s="116">
        <v>64164.56</v>
      </c>
    </row>
    <row r="118" spans="1:4">
      <c r="A118" s="114">
        <v>46813</v>
      </c>
      <c r="B118" s="116">
        <v>3286.92</v>
      </c>
      <c r="C118" s="116">
        <v>439122.36</v>
      </c>
      <c r="D118" s="116">
        <v>60877.64</v>
      </c>
    </row>
    <row r="119" spans="1:4">
      <c r="A119" s="114">
        <v>46844</v>
      </c>
      <c r="B119" s="116">
        <v>3286.92</v>
      </c>
      <c r="C119" s="116">
        <v>442409.28</v>
      </c>
      <c r="D119" s="116">
        <v>57590.720000000001</v>
      </c>
    </row>
    <row r="120" spans="1:4">
      <c r="A120" s="114">
        <v>46874</v>
      </c>
      <c r="B120" s="116">
        <v>3286.92</v>
      </c>
      <c r="C120" s="116">
        <v>445696.2</v>
      </c>
      <c r="D120" s="116">
        <v>54303.8</v>
      </c>
    </row>
    <row r="121" spans="1:4">
      <c r="A121" s="114">
        <v>46905</v>
      </c>
      <c r="B121" s="116">
        <v>3286.92</v>
      </c>
      <c r="C121" s="116">
        <v>448983.12</v>
      </c>
      <c r="D121" s="116">
        <v>51016.88</v>
      </c>
    </row>
    <row r="122" spans="1:4">
      <c r="A122" s="114">
        <v>46935</v>
      </c>
      <c r="B122" s="116">
        <v>3286.92</v>
      </c>
      <c r="C122" s="116">
        <v>452270.04</v>
      </c>
      <c r="D122" s="116">
        <v>47729.96</v>
      </c>
    </row>
    <row r="123" spans="1:4">
      <c r="A123" s="114">
        <v>46966</v>
      </c>
      <c r="B123" s="116">
        <v>3286.92</v>
      </c>
      <c r="C123" s="116">
        <v>455556.96</v>
      </c>
      <c r="D123" s="116">
        <v>44443.040000000001</v>
      </c>
    </row>
    <row r="124" spans="1:4">
      <c r="A124" s="114">
        <v>46997</v>
      </c>
      <c r="B124" s="116">
        <v>3286.92</v>
      </c>
      <c r="C124" s="116">
        <v>458843.88</v>
      </c>
      <c r="D124" s="116">
        <v>41156.120000000003</v>
      </c>
    </row>
    <row r="125" spans="1:4">
      <c r="A125" s="114">
        <v>47027</v>
      </c>
      <c r="B125" s="116">
        <v>3286.92</v>
      </c>
      <c r="C125" s="116">
        <v>462130.8</v>
      </c>
      <c r="D125" s="116">
        <v>37869.199999999997</v>
      </c>
    </row>
    <row r="126" spans="1:4">
      <c r="A126" s="114">
        <v>47058</v>
      </c>
      <c r="B126" s="116">
        <v>3286.92</v>
      </c>
      <c r="C126" s="116">
        <v>465417.72</v>
      </c>
      <c r="D126" s="116">
        <v>34582.28</v>
      </c>
    </row>
    <row r="127" spans="1:4">
      <c r="A127" s="114">
        <v>47088</v>
      </c>
      <c r="B127" s="116">
        <v>3286.92</v>
      </c>
      <c r="C127" s="116">
        <v>468704.64</v>
      </c>
      <c r="D127" s="116">
        <v>31295.360000000001</v>
      </c>
    </row>
    <row r="128" spans="1:4">
      <c r="A128" s="114">
        <v>47119</v>
      </c>
      <c r="B128" s="116">
        <v>3286.92</v>
      </c>
      <c r="C128" s="116">
        <v>471991.56</v>
      </c>
      <c r="D128" s="116">
        <v>28008.44</v>
      </c>
    </row>
    <row r="129" spans="1:4">
      <c r="A129" s="114">
        <v>47150</v>
      </c>
      <c r="B129" s="116">
        <v>3286.92</v>
      </c>
      <c r="C129" s="116">
        <v>475278.48</v>
      </c>
      <c r="D129" s="116">
        <v>24721.52</v>
      </c>
    </row>
    <row r="130" spans="1:4">
      <c r="A130" s="114">
        <v>47178</v>
      </c>
      <c r="B130" s="116">
        <v>3286.92</v>
      </c>
      <c r="C130" s="116">
        <v>478565.4</v>
      </c>
      <c r="D130" s="116">
        <v>21434.6</v>
      </c>
    </row>
    <row r="131" spans="1:4">
      <c r="A131" s="114">
        <v>47209</v>
      </c>
      <c r="B131" s="116">
        <v>3286.92</v>
      </c>
      <c r="C131" s="116">
        <v>481852.32</v>
      </c>
      <c r="D131" s="116">
        <v>18147.68</v>
      </c>
    </row>
    <row r="132" spans="1:4">
      <c r="A132" s="114">
        <v>47239</v>
      </c>
      <c r="B132" s="116">
        <v>3286.92</v>
      </c>
      <c r="C132" s="116">
        <v>485139.24</v>
      </c>
      <c r="D132" s="116">
        <v>14860.76</v>
      </c>
    </row>
    <row r="133" spans="1:4">
      <c r="A133" s="114">
        <v>47270</v>
      </c>
      <c r="B133" s="116">
        <v>3286.92</v>
      </c>
      <c r="C133" s="116">
        <v>488426.16</v>
      </c>
      <c r="D133" s="116">
        <v>11573.84</v>
      </c>
    </row>
    <row r="134" spans="1:4">
      <c r="A134" s="114">
        <v>47300</v>
      </c>
      <c r="B134" s="116">
        <v>3286.92</v>
      </c>
      <c r="C134" s="116">
        <v>491713.08</v>
      </c>
      <c r="D134" s="116">
        <v>8286.92</v>
      </c>
    </row>
    <row r="135" spans="1:4">
      <c r="A135" s="114">
        <v>47331</v>
      </c>
      <c r="B135" s="116">
        <v>3286.92</v>
      </c>
      <c r="C135" s="116">
        <v>495000</v>
      </c>
      <c r="D135" s="116">
        <v>5000</v>
      </c>
    </row>
  </sheetData>
  <mergeCells count="3">
    <mergeCell ref="A1:D1"/>
    <mergeCell ref="A3:D3"/>
    <mergeCell ref="A13:D13"/>
  </mergeCells>
  <phoneticPr fontId="76" type="noConversion"/>
  <pageMargins left="0.75" right="0.75" top="1" bottom="1" header="0.5" footer="0.5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37"/>
  <dimension ref="A1:N4"/>
  <sheetViews>
    <sheetView workbookViewId="0">
      <selection activeCell="K11" sqref="K11"/>
    </sheetView>
  </sheetViews>
  <sheetFormatPr defaultRowHeight="14.25"/>
  <cols>
    <col min="1" max="2" width="13" style="104" customWidth="1"/>
    <col min="3" max="3" width="9.625" style="104" customWidth="1"/>
    <col min="4" max="4" width="10.25" style="104" customWidth="1"/>
    <col min="5" max="5" width="10.75" style="104" customWidth="1"/>
    <col min="6" max="6" width="11.125" style="104" customWidth="1"/>
    <col min="7" max="7" width="13" style="105" customWidth="1"/>
    <col min="8" max="8" width="13.75" style="105" customWidth="1"/>
    <col min="9" max="9" width="14.625" style="105" customWidth="1"/>
    <col min="10" max="11" width="13" style="104" customWidth="1"/>
    <col min="12" max="12" width="11" style="104" customWidth="1"/>
    <col min="13" max="13" width="8.875" style="104" customWidth="1"/>
    <col min="14" max="14" width="13" style="104" customWidth="1"/>
    <col min="15" max="16384" width="9" style="104"/>
  </cols>
  <sheetData>
    <row r="1" spans="1:14" ht="21" customHeight="1">
      <c r="A1" s="106" t="s">
        <v>1481</v>
      </c>
      <c r="B1" s="106" t="s">
        <v>1482</v>
      </c>
      <c r="C1" s="106" t="s">
        <v>1466</v>
      </c>
      <c r="D1" s="106" t="s">
        <v>1467</v>
      </c>
      <c r="E1" s="106" t="s">
        <v>1468</v>
      </c>
      <c r="F1" s="106" t="s">
        <v>1469</v>
      </c>
      <c r="G1" s="107" t="s">
        <v>1510</v>
      </c>
      <c r="H1" s="107" t="s">
        <v>1511</v>
      </c>
      <c r="I1" s="107" t="s">
        <v>1477</v>
      </c>
    </row>
    <row r="2" spans="1:14" ht="16.5" customHeight="1">
      <c r="A2" s="108" t="s">
        <v>1512</v>
      </c>
      <c r="B2" s="108"/>
      <c r="C2" s="108"/>
      <c r="D2" s="108"/>
      <c r="E2" s="108"/>
      <c r="F2" s="108"/>
      <c r="G2" s="109"/>
      <c r="H2" s="109"/>
      <c r="I2" s="109"/>
    </row>
    <row r="4" spans="1:14">
      <c r="A4" s="106" t="s">
        <v>1481</v>
      </c>
      <c r="B4" s="106" t="s">
        <v>1482</v>
      </c>
      <c r="C4" s="106" t="s">
        <v>1466</v>
      </c>
      <c r="D4" s="106" t="s">
        <v>1467</v>
      </c>
      <c r="E4" s="106" t="s">
        <v>1468</v>
      </c>
      <c r="F4" s="106" t="s">
        <v>1469</v>
      </c>
      <c r="G4" s="107" t="s">
        <v>1470</v>
      </c>
      <c r="H4" s="107" t="s">
        <v>1471</v>
      </c>
      <c r="I4" s="107" t="s">
        <v>1472</v>
      </c>
      <c r="J4" s="106" t="s">
        <v>1473</v>
      </c>
      <c r="K4" s="106" t="s">
        <v>1485</v>
      </c>
      <c r="L4" s="106" t="s">
        <v>1475</v>
      </c>
      <c r="M4" s="106" t="s">
        <v>1476</v>
      </c>
      <c r="N4" s="106" t="s">
        <v>1477</v>
      </c>
    </row>
  </sheetData>
  <phoneticPr fontId="76" type="noConversion"/>
  <dataValidations count="4">
    <dataValidation type="list" allowBlank="1" showInputMessage="1" showErrorMessage="1" sqref="D2">
      <formula1>设定!$E$2:$E$41</formula1>
    </dataValidation>
    <dataValidation type="list" allowBlank="1" showInputMessage="1" showErrorMessage="1" sqref="E2">
      <formula1>设定!$A$2:$A$45</formula1>
    </dataValidation>
    <dataValidation type="list" allowBlank="1" showInputMessage="1" showErrorMessage="1" sqref="F2">
      <formula1>设定!$C$2:$C$45</formula1>
    </dataValidation>
    <dataValidation type="list" allowBlank="1" showInputMessage="1" showErrorMessage="1" sqref="I2">
      <formula1>"营业费用,管理费用,财务费用,销售费用,制造费用,生产成本"</formula1>
    </dataValidation>
  </dataValidations>
  <pageMargins left="0.75" right="0.75" top="1" bottom="1" header="0.5" footer="0.5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39"/>
  <dimension ref="A1:S163"/>
  <sheetViews>
    <sheetView showGridLines="0" showZeros="0" workbookViewId="0">
      <selection activeCell="Q14" sqref="Q14"/>
    </sheetView>
  </sheetViews>
  <sheetFormatPr defaultColWidth="3.625" defaultRowHeight="11.25"/>
  <cols>
    <col min="1" max="1" width="4" style="8" customWidth="1"/>
    <col min="2" max="2" width="24.75" style="9" customWidth="1"/>
    <col min="3" max="3" width="12.625" style="10" customWidth="1"/>
    <col min="4" max="4" width="16.5" style="8" customWidth="1"/>
    <col min="5" max="5" width="12.375" style="8" customWidth="1"/>
    <col min="6" max="6" width="13.125" style="8" customWidth="1"/>
    <col min="7" max="7" width="11.625" style="8" customWidth="1"/>
    <col min="8" max="8" width="9.75" style="11" customWidth="1"/>
    <col min="9" max="9" width="12.625" style="8" customWidth="1"/>
    <col min="10" max="10" width="12.625" style="12" customWidth="1"/>
    <col min="11" max="11" width="16" style="8" customWidth="1"/>
    <col min="12" max="12" width="3.5" style="8" customWidth="1"/>
    <col min="13" max="13" width="2.25" style="8" customWidth="1"/>
    <col min="14" max="255" width="9" style="8" customWidth="1"/>
    <col min="256" max="16384" width="3.625" style="8"/>
  </cols>
  <sheetData>
    <row r="1" spans="1:16" s="4" customFormat="1" ht="23.1" customHeight="1">
      <c r="B1" s="13"/>
      <c r="C1" s="14"/>
      <c r="E1" s="15" t="s">
        <v>410</v>
      </c>
      <c r="F1" s="16"/>
      <c r="G1" s="16"/>
      <c r="H1" s="17"/>
      <c r="I1" s="16"/>
      <c r="J1" s="15"/>
      <c r="K1" s="16"/>
      <c r="L1" s="16"/>
      <c r="M1" s="52"/>
      <c r="N1" s="53"/>
      <c r="O1" s="53"/>
      <c r="P1" s="53"/>
    </row>
    <row r="2" spans="1:16" s="4" customFormat="1" ht="18.75" customHeight="1">
      <c r="B2" s="18"/>
      <c r="C2" s="19"/>
      <c r="E2" s="20" t="s">
        <v>411</v>
      </c>
      <c r="F2" s="21"/>
      <c r="G2" s="21"/>
      <c r="H2" s="22"/>
      <c r="I2" s="21"/>
      <c r="J2" s="54"/>
      <c r="K2" s="21"/>
      <c r="L2" s="21"/>
      <c r="M2" s="55"/>
      <c r="N2" s="53"/>
      <c r="O2" s="53"/>
      <c r="P2" s="53"/>
    </row>
    <row r="3" spans="1:16" s="5" customFormat="1" ht="24" customHeight="1">
      <c r="B3" s="23" t="str">
        <f>IF(F106&lt;&gt;G106,"借贷不平!差额为：￥"&amp;(F106-G106),"")</f>
        <v/>
      </c>
      <c r="C3" s="24"/>
      <c r="D3" s="25" t="s">
        <v>412</v>
      </c>
      <c r="E3" s="26">
        <v>43496</v>
      </c>
      <c r="F3" s="27"/>
      <c r="H3" s="28" t="s">
        <v>413</v>
      </c>
      <c r="I3" s="56">
        <v>2</v>
      </c>
      <c r="J3" s="57" t="s">
        <v>414</v>
      </c>
      <c r="K3" s="58"/>
      <c r="L3" s="58"/>
      <c r="M3" s="55"/>
      <c r="N3" s="59"/>
      <c r="O3" s="59"/>
      <c r="P3" s="59"/>
    </row>
    <row r="4" spans="1:16" s="6" customFormat="1" ht="17.25" customHeight="1">
      <c r="B4" s="29"/>
      <c r="C4" s="30"/>
      <c r="D4" s="31" t="s">
        <v>415</v>
      </c>
      <c r="E4" s="32" t="s">
        <v>416</v>
      </c>
      <c r="F4" s="589"/>
      <c r="G4" s="589"/>
      <c r="H4" s="33"/>
      <c r="I4" s="60"/>
      <c r="J4" s="60"/>
      <c r="K4" s="61"/>
      <c r="L4" s="21"/>
      <c r="M4" s="55"/>
      <c r="N4" s="62"/>
      <c r="O4" s="62"/>
      <c r="P4" s="62"/>
    </row>
    <row r="5" spans="1:16" s="4" customFormat="1" ht="33" customHeight="1">
      <c r="B5" s="34" t="s">
        <v>417</v>
      </c>
      <c r="C5" s="35" t="s">
        <v>418</v>
      </c>
      <c r="D5" s="36" t="s">
        <v>419</v>
      </c>
      <c r="E5" s="36" t="s">
        <v>23</v>
      </c>
      <c r="F5" s="37" t="s">
        <v>420</v>
      </c>
      <c r="G5" s="37" t="s">
        <v>421</v>
      </c>
      <c r="H5" s="38" t="s">
        <v>297</v>
      </c>
      <c r="I5" s="37" t="s">
        <v>298</v>
      </c>
      <c r="J5" s="63" t="s">
        <v>303</v>
      </c>
      <c r="K5" s="64" t="s">
        <v>304</v>
      </c>
      <c r="L5" s="65"/>
      <c r="M5" s="66"/>
      <c r="N5" s="53"/>
      <c r="O5" s="53"/>
      <c r="P5" s="53"/>
    </row>
    <row r="6" spans="1:16" s="4" customFormat="1" ht="23.1" customHeight="1">
      <c r="A6" s="39">
        <v>1</v>
      </c>
      <c r="B6" s="40"/>
      <c r="C6" s="41"/>
      <c r="D6" s="42"/>
      <c r="E6" s="43"/>
      <c r="F6" s="44"/>
      <c r="G6" s="44"/>
      <c r="H6" s="45"/>
      <c r="I6" s="44"/>
      <c r="J6" s="67"/>
      <c r="K6" s="68"/>
      <c r="L6" s="65"/>
      <c r="M6" s="66"/>
      <c r="N6" s="53"/>
      <c r="O6" s="53"/>
      <c r="P6" s="53"/>
    </row>
    <row r="7" spans="1:16" s="4" customFormat="1" ht="23.1" customHeight="1">
      <c r="A7" s="39">
        <v>2</v>
      </c>
      <c r="B7" s="40"/>
      <c r="C7" s="41"/>
      <c r="D7" s="42"/>
      <c r="E7" s="43"/>
      <c r="F7" s="44"/>
      <c r="G7" s="44"/>
      <c r="H7" s="45"/>
      <c r="I7" s="44"/>
      <c r="J7" s="67"/>
      <c r="K7" s="68"/>
      <c r="L7" s="65"/>
      <c r="M7" s="66"/>
      <c r="N7" s="53"/>
      <c r="O7" s="53"/>
      <c r="P7" s="53"/>
    </row>
    <row r="8" spans="1:16" s="4" customFormat="1" ht="23.1" customHeight="1">
      <c r="A8" s="39">
        <v>3</v>
      </c>
      <c r="B8" s="40"/>
      <c r="C8" s="41"/>
      <c r="D8" s="42"/>
      <c r="E8" s="43"/>
      <c r="F8" s="44"/>
      <c r="G8" s="44"/>
      <c r="H8" s="45"/>
      <c r="I8" s="44"/>
      <c r="J8" s="67"/>
      <c r="K8" s="68"/>
      <c r="L8" s="65"/>
      <c r="M8" s="66"/>
      <c r="N8" s="53"/>
      <c r="O8" s="53"/>
      <c r="P8" s="53"/>
    </row>
    <row r="9" spans="1:16" s="4" customFormat="1" ht="23.1" customHeight="1">
      <c r="A9" s="39">
        <v>4</v>
      </c>
      <c r="B9" s="40"/>
      <c r="C9" s="41"/>
      <c r="D9" s="42"/>
      <c r="E9" s="43"/>
      <c r="F9" s="44"/>
      <c r="G9" s="44"/>
      <c r="H9" s="45"/>
      <c r="I9" s="44"/>
      <c r="J9" s="67"/>
      <c r="K9" s="68"/>
      <c r="L9" s="65"/>
      <c r="M9" s="66"/>
      <c r="N9" s="53"/>
      <c r="O9" s="53"/>
      <c r="P9" s="53"/>
    </row>
    <row r="10" spans="1:16" s="4" customFormat="1" ht="23.1" customHeight="1">
      <c r="A10" s="39">
        <v>5</v>
      </c>
      <c r="B10" s="40"/>
      <c r="C10" s="41"/>
      <c r="D10" s="42"/>
      <c r="E10" s="43"/>
      <c r="F10" s="44"/>
      <c r="G10" s="44"/>
      <c r="H10" s="45"/>
      <c r="I10" s="44"/>
      <c r="J10" s="67"/>
      <c r="K10" s="68"/>
      <c r="L10" s="65"/>
      <c r="M10" s="66"/>
      <c r="N10" s="53"/>
      <c r="O10" s="53"/>
      <c r="P10" s="53"/>
    </row>
    <row r="11" spans="1:16" s="4" customFormat="1" ht="23.1" customHeight="1">
      <c r="A11" s="39">
        <v>6</v>
      </c>
      <c r="B11" s="40"/>
      <c r="C11" s="41"/>
      <c r="D11" s="42"/>
      <c r="E11" s="43"/>
      <c r="F11" s="44"/>
      <c r="G11" s="44"/>
      <c r="H11" s="45"/>
      <c r="I11" s="44"/>
      <c r="J11" s="67"/>
      <c r="K11" s="68"/>
      <c r="L11" s="65"/>
      <c r="M11" s="66"/>
      <c r="N11" s="53"/>
      <c r="O11" s="53"/>
      <c r="P11" s="53"/>
    </row>
    <row r="12" spans="1:16" s="4" customFormat="1" ht="23.1" customHeight="1">
      <c r="A12" s="39">
        <v>7</v>
      </c>
      <c r="B12" s="40"/>
      <c r="C12" s="41"/>
      <c r="D12" s="42"/>
      <c r="E12" s="43"/>
      <c r="F12" s="44"/>
      <c r="G12" s="44"/>
      <c r="H12" s="45"/>
      <c r="I12" s="44"/>
      <c r="J12" s="67"/>
      <c r="K12" s="68"/>
      <c r="L12" s="65"/>
      <c r="M12" s="66"/>
      <c r="N12" s="53"/>
      <c r="O12" s="53"/>
      <c r="P12" s="53"/>
    </row>
    <row r="13" spans="1:16" s="4" customFormat="1" ht="23.1" customHeight="1">
      <c r="A13" s="39">
        <v>8</v>
      </c>
      <c r="B13" s="40"/>
      <c r="C13" s="41"/>
      <c r="D13" s="42"/>
      <c r="E13" s="43"/>
      <c r="F13" s="44"/>
      <c r="G13" s="44"/>
      <c r="H13" s="45"/>
      <c r="I13" s="44"/>
      <c r="J13" s="67"/>
      <c r="K13" s="68"/>
      <c r="L13" s="65"/>
      <c r="M13" s="66"/>
      <c r="N13" s="53"/>
      <c r="O13" s="53"/>
      <c r="P13" s="53"/>
    </row>
    <row r="14" spans="1:16" s="4" customFormat="1" ht="23.1" customHeight="1">
      <c r="A14" s="39">
        <v>9</v>
      </c>
      <c r="B14" s="40"/>
      <c r="C14" s="41"/>
      <c r="D14" s="42"/>
      <c r="E14" s="43"/>
      <c r="F14" s="44"/>
      <c r="G14" s="44"/>
      <c r="H14" s="45"/>
      <c r="I14" s="44"/>
      <c r="J14" s="67"/>
      <c r="K14" s="68"/>
      <c r="L14" s="65"/>
      <c r="M14" s="66"/>
      <c r="N14" s="53"/>
      <c r="O14" s="53"/>
      <c r="P14" s="53"/>
    </row>
    <row r="15" spans="1:16" s="4" customFormat="1" ht="23.1" customHeight="1">
      <c r="A15" s="39">
        <v>10</v>
      </c>
      <c r="B15" s="40"/>
      <c r="C15" s="41"/>
      <c r="D15" s="42"/>
      <c r="E15" s="43"/>
      <c r="F15" s="44"/>
      <c r="G15" s="44"/>
      <c r="H15" s="45"/>
      <c r="I15" s="44"/>
      <c r="J15" s="67"/>
      <c r="K15" s="68"/>
      <c r="L15" s="65"/>
      <c r="M15" s="66"/>
      <c r="N15" s="53"/>
      <c r="O15" s="53"/>
      <c r="P15" s="53"/>
    </row>
    <row r="16" spans="1:16" s="4" customFormat="1" ht="23.1" hidden="1" customHeight="1">
      <c r="B16" s="46"/>
      <c r="C16" s="47"/>
      <c r="D16" s="48"/>
      <c r="E16" s="49"/>
      <c r="F16" s="50"/>
      <c r="G16" s="50"/>
      <c r="H16" s="51"/>
      <c r="I16" s="50"/>
      <c r="J16" s="69"/>
      <c r="K16" s="70"/>
      <c r="L16" s="65"/>
      <c r="M16" s="66"/>
      <c r="N16" s="53"/>
      <c r="O16" s="53"/>
      <c r="P16" s="53"/>
    </row>
    <row r="17" spans="2:16" s="4" customFormat="1" ht="23.1" hidden="1" customHeight="1">
      <c r="B17" s="46"/>
      <c r="C17" s="47"/>
      <c r="D17" s="48"/>
      <c r="E17" s="49"/>
      <c r="F17" s="50"/>
      <c r="G17" s="50"/>
      <c r="H17" s="51"/>
      <c r="I17" s="50"/>
      <c r="J17" s="69"/>
      <c r="K17" s="70"/>
      <c r="L17" s="65"/>
      <c r="M17" s="66"/>
      <c r="N17" s="53"/>
      <c r="O17" s="53"/>
      <c r="P17" s="53"/>
    </row>
    <row r="18" spans="2:16" s="4" customFormat="1" ht="23.1" hidden="1" customHeight="1">
      <c r="B18" s="46"/>
      <c r="C18" s="47"/>
      <c r="D18" s="48"/>
      <c r="E18" s="49"/>
      <c r="F18" s="50"/>
      <c r="G18" s="50"/>
      <c r="H18" s="51"/>
      <c r="I18" s="50"/>
      <c r="J18" s="69"/>
      <c r="K18" s="70"/>
      <c r="L18" s="65"/>
      <c r="M18" s="66"/>
      <c r="N18" s="53"/>
      <c r="O18" s="53"/>
      <c r="P18" s="53"/>
    </row>
    <row r="19" spans="2:16" s="4" customFormat="1" ht="23.1" hidden="1" customHeight="1">
      <c r="B19" s="46"/>
      <c r="C19" s="47"/>
      <c r="D19" s="48"/>
      <c r="E19" s="49"/>
      <c r="F19" s="50"/>
      <c r="G19" s="50"/>
      <c r="H19" s="51"/>
      <c r="I19" s="50"/>
      <c r="J19" s="69"/>
      <c r="K19" s="70"/>
      <c r="L19" s="65"/>
      <c r="M19" s="66"/>
      <c r="N19" s="53"/>
      <c r="O19" s="53"/>
      <c r="P19" s="53"/>
    </row>
    <row r="20" spans="2:16" s="4" customFormat="1" ht="23.1" hidden="1" customHeight="1">
      <c r="B20" s="46"/>
      <c r="C20" s="47"/>
      <c r="D20" s="48"/>
      <c r="E20" s="49"/>
      <c r="F20" s="50"/>
      <c r="G20" s="50"/>
      <c r="H20" s="51"/>
      <c r="I20" s="50"/>
      <c r="J20" s="69"/>
      <c r="K20" s="70"/>
      <c r="L20" s="65"/>
      <c r="M20" s="66"/>
      <c r="N20" s="53"/>
      <c r="O20" s="53"/>
      <c r="P20" s="53"/>
    </row>
    <row r="21" spans="2:16" s="4" customFormat="1" ht="23.1" hidden="1" customHeight="1">
      <c r="B21" s="46"/>
      <c r="C21" s="47"/>
      <c r="D21" s="48"/>
      <c r="E21" s="49"/>
      <c r="F21" s="50"/>
      <c r="G21" s="50"/>
      <c r="H21" s="51"/>
      <c r="I21" s="50"/>
      <c r="J21" s="69"/>
      <c r="K21" s="70"/>
      <c r="L21" s="65"/>
      <c r="M21" s="66"/>
      <c r="N21" s="53"/>
      <c r="O21" s="53"/>
      <c r="P21" s="53"/>
    </row>
    <row r="22" spans="2:16" s="4" customFormat="1" ht="23.1" hidden="1" customHeight="1">
      <c r="B22" s="46"/>
      <c r="C22" s="47"/>
      <c r="D22" s="48"/>
      <c r="E22" s="49"/>
      <c r="F22" s="50"/>
      <c r="G22" s="50"/>
      <c r="H22" s="51"/>
      <c r="I22" s="50"/>
      <c r="J22" s="69"/>
      <c r="K22" s="70"/>
      <c r="L22" s="65"/>
      <c r="M22" s="66"/>
      <c r="N22" s="53"/>
      <c r="O22" s="53"/>
      <c r="P22" s="53"/>
    </row>
    <row r="23" spans="2:16" s="4" customFormat="1" ht="23.1" hidden="1" customHeight="1">
      <c r="B23" s="46"/>
      <c r="C23" s="47"/>
      <c r="D23" s="48"/>
      <c r="E23" s="49"/>
      <c r="F23" s="50"/>
      <c r="G23" s="50"/>
      <c r="H23" s="51"/>
      <c r="I23" s="50"/>
      <c r="J23" s="69"/>
      <c r="K23" s="70"/>
      <c r="L23" s="65"/>
      <c r="M23" s="66"/>
      <c r="N23" s="53"/>
      <c r="O23" s="53"/>
      <c r="P23" s="53"/>
    </row>
    <row r="24" spans="2:16" s="4" customFormat="1" ht="23.1" hidden="1" customHeight="1">
      <c r="B24" s="46"/>
      <c r="C24" s="47"/>
      <c r="D24" s="48"/>
      <c r="E24" s="49"/>
      <c r="F24" s="50"/>
      <c r="G24" s="50"/>
      <c r="H24" s="51"/>
      <c r="I24" s="50"/>
      <c r="J24" s="69"/>
      <c r="K24" s="70"/>
      <c r="L24" s="65"/>
      <c r="M24" s="66"/>
      <c r="N24" s="53"/>
      <c r="O24" s="53"/>
      <c r="P24" s="53"/>
    </row>
    <row r="25" spans="2:16" s="4" customFormat="1" ht="23.1" hidden="1" customHeight="1">
      <c r="B25" s="46"/>
      <c r="C25" s="47"/>
      <c r="D25" s="48"/>
      <c r="E25" s="49"/>
      <c r="F25" s="50"/>
      <c r="G25" s="50"/>
      <c r="H25" s="51"/>
      <c r="I25" s="50"/>
      <c r="J25" s="69"/>
      <c r="K25" s="70"/>
      <c r="L25" s="65"/>
      <c r="M25" s="66"/>
      <c r="N25" s="53"/>
      <c r="O25" s="53"/>
      <c r="P25" s="53"/>
    </row>
    <row r="26" spans="2:16" s="4" customFormat="1" ht="23.1" hidden="1" customHeight="1">
      <c r="B26" s="46"/>
      <c r="C26" s="47"/>
      <c r="D26" s="48"/>
      <c r="E26" s="49"/>
      <c r="F26" s="50"/>
      <c r="G26" s="50"/>
      <c r="H26" s="51"/>
      <c r="I26" s="50"/>
      <c r="J26" s="69"/>
      <c r="K26" s="70"/>
      <c r="L26" s="65"/>
      <c r="M26" s="66"/>
      <c r="N26" s="53"/>
      <c r="O26" s="53"/>
      <c r="P26" s="53"/>
    </row>
    <row r="27" spans="2:16" s="4" customFormat="1" ht="23.1" hidden="1" customHeight="1">
      <c r="B27" s="46"/>
      <c r="C27" s="47"/>
      <c r="D27" s="48"/>
      <c r="E27" s="49"/>
      <c r="F27" s="50"/>
      <c r="G27" s="50"/>
      <c r="H27" s="51"/>
      <c r="I27" s="50"/>
      <c r="J27" s="69"/>
      <c r="K27" s="70"/>
      <c r="L27" s="65"/>
      <c r="M27" s="66"/>
      <c r="N27" s="53"/>
      <c r="O27" s="53"/>
      <c r="P27" s="53"/>
    </row>
    <row r="28" spans="2:16" s="4" customFormat="1" ht="23.1" hidden="1" customHeight="1">
      <c r="B28" s="46"/>
      <c r="C28" s="47"/>
      <c r="D28" s="48"/>
      <c r="E28" s="49"/>
      <c r="F28" s="50"/>
      <c r="G28" s="50"/>
      <c r="H28" s="51"/>
      <c r="I28" s="50"/>
      <c r="J28" s="69"/>
      <c r="K28" s="70"/>
      <c r="L28" s="65"/>
      <c r="M28" s="66"/>
      <c r="N28" s="53"/>
      <c r="O28" s="53"/>
      <c r="P28" s="53"/>
    </row>
    <row r="29" spans="2:16" s="4" customFormat="1" ht="23.1" hidden="1" customHeight="1">
      <c r="B29" s="46"/>
      <c r="C29" s="47"/>
      <c r="D29" s="48"/>
      <c r="E29" s="49"/>
      <c r="F29" s="50"/>
      <c r="G29" s="50"/>
      <c r="H29" s="51"/>
      <c r="I29" s="50"/>
      <c r="J29" s="69"/>
      <c r="K29" s="70"/>
      <c r="L29" s="65"/>
      <c r="M29" s="66"/>
      <c r="N29" s="53"/>
      <c r="O29" s="53"/>
      <c r="P29" s="53"/>
    </row>
    <row r="30" spans="2:16" s="4" customFormat="1" ht="23.1" hidden="1" customHeight="1">
      <c r="B30" s="46"/>
      <c r="C30" s="47"/>
      <c r="D30" s="48"/>
      <c r="E30" s="49"/>
      <c r="F30" s="50"/>
      <c r="G30" s="50"/>
      <c r="H30" s="51"/>
      <c r="I30" s="50"/>
      <c r="J30" s="69"/>
      <c r="K30" s="70"/>
      <c r="L30" s="65"/>
      <c r="M30" s="66"/>
      <c r="N30" s="53"/>
      <c r="O30" s="53"/>
      <c r="P30" s="53"/>
    </row>
    <row r="31" spans="2:16" s="4" customFormat="1" ht="23.1" hidden="1" customHeight="1">
      <c r="B31" s="46"/>
      <c r="C31" s="47"/>
      <c r="D31" s="48"/>
      <c r="E31" s="49"/>
      <c r="F31" s="50"/>
      <c r="G31" s="50"/>
      <c r="H31" s="51"/>
      <c r="I31" s="50"/>
      <c r="J31" s="69"/>
      <c r="K31" s="70"/>
      <c r="L31" s="65"/>
      <c r="M31" s="66"/>
      <c r="N31" s="53"/>
      <c r="O31" s="53"/>
      <c r="P31" s="53"/>
    </row>
    <row r="32" spans="2:16" s="4" customFormat="1" ht="23.1" hidden="1" customHeight="1">
      <c r="B32" s="46"/>
      <c r="C32" s="47"/>
      <c r="D32" s="48"/>
      <c r="E32" s="49"/>
      <c r="F32" s="50"/>
      <c r="G32" s="50"/>
      <c r="H32" s="51"/>
      <c r="I32" s="50"/>
      <c r="J32" s="69"/>
      <c r="K32" s="70"/>
      <c r="L32" s="65"/>
      <c r="M32" s="66"/>
      <c r="N32" s="53"/>
      <c r="O32" s="53"/>
      <c r="P32" s="53"/>
    </row>
    <row r="33" spans="2:16" s="4" customFormat="1" ht="23.1" hidden="1" customHeight="1">
      <c r="B33" s="46"/>
      <c r="C33" s="47"/>
      <c r="D33" s="48"/>
      <c r="E33" s="49"/>
      <c r="F33" s="50"/>
      <c r="G33" s="50"/>
      <c r="H33" s="51"/>
      <c r="I33" s="50"/>
      <c r="J33" s="69"/>
      <c r="K33" s="70"/>
      <c r="L33" s="65"/>
      <c r="M33" s="66"/>
      <c r="N33" s="53"/>
      <c r="O33" s="53"/>
      <c r="P33" s="53"/>
    </row>
    <row r="34" spans="2:16" s="4" customFormat="1" ht="23.1" hidden="1" customHeight="1">
      <c r="B34" s="46"/>
      <c r="C34" s="47"/>
      <c r="D34" s="48"/>
      <c r="E34" s="49"/>
      <c r="F34" s="50"/>
      <c r="G34" s="50"/>
      <c r="H34" s="51"/>
      <c r="I34" s="50"/>
      <c r="J34" s="69"/>
      <c r="K34" s="70"/>
      <c r="L34" s="65"/>
      <c r="M34" s="66"/>
      <c r="N34" s="53"/>
      <c r="O34" s="53"/>
      <c r="P34" s="53"/>
    </row>
    <row r="35" spans="2:16" s="4" customFormat="1" ht="23.1" hidden="1" customHeight="1">
      <c r="B35" s="46"/>
      <c r="C35" s="47"/>
      <c r="D35" s="48"/>
      <c r="E35" s="49"/>
      <c r="F35" s="50"/>
      <c r="G35" s="50"/>
      <c r="H35" s="51"/>
      <c r="I35" s="50"/>
      <c r="J35" s="69"/>
      <c r="K35" s="70"/>
      <c r="L35" s="65"/>
      <c r="M35" s="66"/>
      <c r="N35" s="53"/>
      <c r="O35" s="53"/>
      <c r="P35" s="53"/>
    </row>
    <row r="36" spans="2:16" s="4" customFormat="1" ht="23.1" hidden="1" customHeight="1">
      <c r="B36" s="46"/>
      <c r="C36" s="47"/>
      <c r="D36" s="48"/>
      <c r="E36" s="49"/>
      <c r="F36" s="50"/>
      <c r="G36" s="50"/>
      <c r="H36" s="51"/>
      <c r="I36" s="50"/>
      <c r="J36" s="69"/>
      <c r="K36" s="70"/>
      <c r="L36" s="65"/>
      <c r="M36" s="66"/>
      <c r="N36" s="53"/>
      <c r="O36" s="53"/>
      <c r="P36" s="53"/>
    </row>
    <row r="37" spans="2:16" s="4" customFormat="1" ht="23.1" hidden="1" customHeight="1">
      <c r="B37" s="46"/>
      <c r="C37" s="47"/>
      <c r="D37" s="48"/>
      <c r="E37" s="49"/>
      <c r="F37" s="50"/>
      <c r="G37" s="50"/>
      <c r="H37" s="51"/>
      <c r="I37" s="50"/>
      <c r="J37" s="69"/>
      <c r="K37" s="70"/>
      <c r="L37" s="65"/>
      <c r="M37" s="66"/>
      <c r="N37" s="53"/>
      <c r="O37" s="53"/>
      <c r="P37" s="53"/>
    </row>
    <row r="38" spans="2:16" s="4" customFormat="1" ht="23.1" hidden="1" customHeight="1">
      <c r="B38" s="46"/>
      <c r="C38" s="47"/>
      <c r="D38" s="48"/>
      <c r="E38" s="49"/>
      <c r="F38" s="50"/>
      <c r="G38" s="50"/>
      <c r="H38" s="51"/>
      <c r="I38" s="50"/>
      <c r="J38" s="69"/>
      <c r="K38" s="70"/>
      <c r="L38" s="65"/>
      <c r="M38" s="66"/>
      <c r="N38" s="53"/>
      <c r="O38" s="53"/>
      <c r="P38" s="53"/>
    </row>
    <row r="39" spans="2:16" s="4" customFormat="1" ht="23.1" hidden="1" customHeight="1">
      <c r="B39" s="46"/>
      <c r="C39" s="47"/>
      <c r="D39" s="48"/>
      <c r="E39" s="49"/>
      <c r="F39" s="50"/>
      <c r="G39" s="50"/>
      <c r="H39" s="51"/>
      <c r="I39" s="50"/>
      <c r="J39" s="69"/>
      <c r="K39" s="70"/>
      <c r="L39" s="65"/>
      <c r="M39" s="66"/>
      <c r="N39" s="53"/>
      <c r="O39" s="53"/>
      <c r="P39" s="53"/>
    </row>
    <row r="40" spans="2:16" s="4" customFormat="1" ht="23.1" hidden="1" customHeight="1">
      <c r="B40" s="46"/>
      <c r="C40" s="47"/>
      <c r="D40" s="48"/>
      <c r="E40" s="49"/>
      <c r="F40" s="50"/>
      <c r="G40" s="50"/>
      <c r="H40" s="51"/>
      <c r="I40" s="50"/>
      <c r="J40" s="69"/>
      <c r="K40" s="70"/>
      <c r="L40" s="65"/>
      <c r="M40" s="66"/>
      <c r="N40" s="53"/>
      <c r="O40" s="53"/>
      <c r="P40" s="53"/>
    </row>
    <row r="41" spans="2:16" s="4" customFormat="1" ht="23.1" hidden="1" customHeight="1">
      <c r="B41" s="46"/>
      <c r="C41" s="47"/>
      <c r="D41" s="48"/>
      <c r="E41" s="49"/>
      <c r="F41" s="50"/>
      <c r="G41" s="50"/>
      <c r="H41" s="51"/>
      <c r="I41" s="50"/>
      <c r="J41" s="69"/>
      <c r="K41" s="70"/>
      <c r="L41" s="65"/>
      <c r="M41" s="66"/>
      <c r="N41" s="53"/>
      <c r="O41" s="53"/>
      <c r="P41" s="53"/>
    </row>
    <row r="42" spans="2:16" s="4" customFormat="1" ht="23.1" hidden="1" customHeight="1">
      <c r="B42" s="46"/>
      <c r="C42" s="47"/>
      <c r="D42" s="48"/>
      <c r="E42" s="49"/>
      <c r="F42" s="50"/>
      <c r="G42" s="50"/>
      <c r="H42" s="51"/>
      <c r="I42" s="50"/>
      <c r="J42" s="69"/>
      <c r="K42" s="70"/>
      <c r="L42" s="65"/>
      <c r="M42" s="66"/>
      <c r="N42" s="53"/>
      <c r="O42" s="53"/>
      <c r="P42" s="53"/>
    </row>
    <row r="43" spans="2:16" s="4" customFormat="1" ht="23.1" hidden="1" customHeight="1">
      <c r="B43" s="46"/>
      <c r="C43" s="47"/>
      <c r="D43" s="48"/>
      <c r="E43" s="49"/>
      <c r="F43" s="50"/>
      <c r="G43" s="50"/>
      <c r="H43" s="51"/>
      <c r="I43" s="50"/>
      <c r="J43" s="69"/>
      <c r="K43" s="70"/>
      <c r="L43" s="65"/>
      <c r="M43" s="66"/>
      <c r="N43" s="53"/>
      <c r="O43" s="53"/>
      <c r="P43" s="53"/>
    </row>
    <row r="44" spans="2:16" s="4" customFormat="1" ht="23.1" hidden="1" customHeight="1">
      <c r="B44" s="46"/>
      <c r="C44" s="47"/>
      <c r="D44" s="48"/>
      <c r="E44" s="49"/>
      <c r="F44" s="50"/>
      <c r="G44" s="50"/>
      <c r="H44" s="51"/>
      <c r="I44" s="50"/>
      <c r="J44" s="69"/>
      <c r="K44" s="70"/>
      <c r="L44" s="65"/>
      <c r="M44" s="66"/>
      <c r="N44" s="53"/>
      <c r="O44" s="53"/>
      <c r="P44" s="53"/>
    </row>
    <row r="45" spans="2:16" s="4" customFormat="1" ht="23.1" hidden="1" customHeight="1">
      <c r="B45" s="46"/>
      <c r="C45" s="47"/>
      <c r="D45" s="48"/>
      <c r="E45" s="49"/>
      <c r="F45" s="50"/>
      <c r="G45" s="50"/>
      <c r="H45" s="51"/>
      <c r="I45" s="50"/>
      <c r="J45" s="69"/>
      <c r="K45" s="70"/>
      <c r="L45" s="65"/>
      <c r="M45" s="66"/>
      <c r="N45" s="53"/>
      <c r="O45" s="53"/>
      <c r="P45" s="53"/>
    </row>
    <row r="46" spans="2:16" s="4" customFormat="1" ht="23.1" hidden="1" customHeight="1">
      <c r="B46" s="46"/>
      <c r="C46" s="47"/>
      <c r="D46" s="48"/>
      <c r="E46" s="49"/>
      <c r="F46" s="50"/>
      <c r="G46" s="50"/>
      <c r="H46" s="51"/>
      <c r="I46" s="50"/>
      <c r="J46" s="69"/>
      <c r="K46" s="70"/>
      <c r="L46" s="65"/>
      <c r="M46" s="66"/>
      <c r="N46" s="53"/>
      <c r="O46" s="53"/>
      <c r="P46" s="53"/>
    </row>
    <row r="47" spans="2:16" s="4" customFormat="1" ht="23.1" hidden="1" customHeight="1">
      <c r="B47" s="46"/>
      <c r="C47" s="47"/>
      <c r="D47" s="48"/>
      <c r="E47" s="49"/>
      <c r="F47" s="50"/>
      <c r="G47" s="50"/>
      <c r="H47" s="51"/>
      <c r="I47" s="50"/>
      <c r="J47" s="69"/>
      <c r="K47" s="70"/>
      <c r="L47" s="65"/>
      <c r="M47" s="66"/>
      <c r="N47" s="53"/>
      <c r="O47" s="53"/>
      <c r="P47" s="53"/>
    </row>
    <row r="48" spans="2:16" s="4" customFormat="1" ht="23.1" hidden="1" customHeight="1">
      <c r="B48" s="46"/>
      <c r="C48" s="47"/>
      <c r="D48" s="48"/>
      <c r="E48" s="49"/>
      <c r="F48" s="50"/>
      <c r="G48" s="50"/>
      <c r="H48" s="51"/>
      <c r="I48" s="50"/>
      <c r="J48" s="69"/>
      <c r="K48" s="70"/>
      <c r="L48" s="65"/>
      <c r="M48" s="66"/>
      <c r="N48" s="53"/>
      <c r="O48" s="53"/>
      <c r="P48" s="53"/>
    </row>
    <row r="49" spans="2:16" s="4" customFormat="1" ht="23.1" hidden="1" customHeight="1">
      <c r="B49" s="46"/>
      <c r="C49" s="47"/>
      <c r="D49" s="48"/>
      <c r="E49" s="49"/>
      <c r="F49" s="50"/>
      <c r="G49" s="50"/>
      <c r="H49" s="51"/>
      <c r="I49" s="50"/>
      <c r="J49" s="69"/>
      <c r="K49" s="70"/>
      <c r="L49" s="65"/>
      <c r="M49" s="66"/>
      <c r="N49" s="53"/>
      <c r="O49" s="53"/>
      <c r="P49" s="53"/>
    </row>
    <row r="50" spans="2:16" s="4" customFormat="1" ht="23.1" hidden="1" customHeight="1">
      <c r="B50" s="46"/>
      <c r="C50" s="47"/>
      <c r="D50" s="48"/>
      <c r="E50" s="49"/>
      <c r="F50" s="50"/>
      <c r="G50" s="50"/>
      <c r="H50" s="51"/>
      <c r="I50" s="50"/>
      <c r="J50" s="69"/>
      <c r="K50" s="70"/>
      <c r="L50" s="65"/>
      <c r="M50" s="66"/>
      <c r="N50" s="53"/>
      <c r="O50" s="53"/>
      <c r="P50" s="53"/>
    </row>
    <row r="51" spans="2:16" s="4" customFormat="1" ht="23.1" hidden="1" customHeight="1">
      <c r="B51" s="46"/>
      <c r="C51" s="47"/>
      <c r="D51" s="48"/>
      <c r="E51" s="49"/>
      <c r="F51" s="50"/>
      <c r="G51" s="50"/>
      <c r="H51" s="51"/>
      <c r="I51" s="50"/>
      <c r="J51" s="69"/>
      <c r="K51" s="70"/>
      <c r="L51" s="65"/>
      <c r="M51" s="66"/>
      <c r="N51" s="53"/>
      <c r="O51" s="53"/>
      <c r="P51" s="53"/>
    </row>
    <row r="52" spans="2:16" s="4" customFormat="1" ht="23.1" hidden="1" customHeight="1">
      <c r="B52" s="46"/>
      <c r="C52" s="47"/>
      <c r="D52" s="48"/>
      <c r="E52" s="49"/>
      <c r="F52" s="50"/>
      <c r="G52" s="50"/>
      <c r="H52" s="51"/>
      <c r="I52" s="50"/>
      <c r="J52" s="69"/>
      <c r="K52" s="70"/>
      <c r="L52" s="65"/>
      <c r="M52" s="66"/>
      <c r="N52" s="53"/>
      <c r="O52" s="53"/>
      <c r="P52" s="53"/>
    </row>
    <row r="53" spans="2:16" s="4" customFormat="1" ht="23.1" hidden="1" customHeight="1">
      <c r="B53" s="46"/>
      <c r="C53" s="47"/>
      <c r="D53" s="48"/>
      <c r="E53" s="49"/>
      <c r="F53" s="50"/>
      <c r="G53" s="50"/>
      <c r="H53" s="51"/>
      <c r="I53" s="50"/>
      <c r="J53" s="69"/>
      <c r="K53" s="70"/>
      <c r="L53" s="65"/>
      <c r="M53" s="66"/>
      <c r="N53" s="53"/>
      <c r="O53" s="53"/>
      <c r="P53" s="53"/>
    </row>
    <row r="54" spans="2:16" s="4" customFormat="1" ht="23.1" hidden="1" customHeight="1">
      <c r="B54" s="46"/>
      <c r="C54" s="47"/>
      <c r="D54" s="48"/>
      <c r="E54" s="49"/>
      <c r="F54" s="50"/>
      <c r="G54" s="50"/>
      <c r="H54" s="51"/>
      <c r="I54" s="50"/>
      <c r="J54" s="69"/>
      <c r="K54" s="70"/>
      <c r="L54" s="65"/>
      <c r="M54" s="66"/>
      <c r="N54" s="53"/>
      <c r="O54" s="53"/>
      <c r="P54" s="53"/>
    </row>
    <row r="55" spans="2:16" s="4" customFormat="1" ht="23.1" hidden="1" customHeight="1">
      <c r="B55" s="46"/>
      <c r="C55" s="47"/>
      <c r="D55" s="48"/>
      <c r="E55" s="49"/>
      <c r="F55" s="50"/>
      <c r="G55" s="50"/>
      <c r="H55" s="51"/>
      <c r="I55" s="50"/>
      <c r="J55" s="69"/>
      <c r="K55" s="70"/>
      <c r="L55" s="65"/>
      <c r="M55" s="66"/>
      <c r="N55" s="53"/>
      <c r="O55" s="53"/>
      <c r="P55" s="53"/>
    </row>
    <row r="56" spans="2:16" s="4" customFormat="1" ht="23.1" hidden="1" customHeight="1">
      <c r="B56" s="46"/>
      <c r="C56" s="47"/>
      <c r="D56" s="48"/>
      <c r="E56" s="49"/>
      <c r="F56" s="50"/>
      <c r="G56" s="50"/>
      <c r="H56" s="51"/>
      <c r="I56" s="50"/>
      <c r="J56" s="69"/>
      <c r="K56" s="70"/>
      <c r="L56" s="65"/>
      <c r="M56" s="66"/>
      <c r="N56" s="53"/>
      <c r="O56" s="53"/>
      <c r="P56" s="53"/>
    </row>
    <row r="57" spans="2:16" s="4" customFormat="1" ht="23.1" hidden="1" customHeight="1">
      <c r="B57" s="46"/>
      <c r="C57" s="47"/>
      <c r="D57" s="48"/>
      <c r="E57" s="49"/>
      <c r="F57" s="50"/>
      <c r="G57" s="50"/>
      <c r="H57" s="51"/>
      <c r="I57" s="50"/>
      <c r="J57" s="69"/>
      <c r="K57" s="70"/>
      <c r="L57" s="65"/>
      <c r="M57" s="66"/>
      <c r="N57" s="53"/>
      <c r="O57" s="53"/>
      <c r="P57" s="53"/>
    </row>
    <row r="58" spans="2:16" s="4" customFormat="1" ht="23.1" hidden="1" customHeight="1">
      <c r="B58" s="46"/>
      <c r="C58" s="47"/>
      <c r="D58" s="48"/>
      <c r="E58" s="49"/>
      <c r="F58" s="50"/>
      <c r="G58" s="50"/>
      <c r="H58" s="51"/>
      <c r="I58" s="50"/>
      <c r="J58" s="69"/>
      <c r="K58" s="70"/>
      <c r="L58" s="65"/>
      <c r="M58" s="66"/>
      <c r="N58" s="53"/>
      <c r="O58" s="53"/>
      <c r="P58" s="53"/>
    </row>
    <row r="59" spans="2:16" s="4" customFormat="1" ht="23.1" hidden="1" customHeight="1">
      <c r="B59" s="46"/>
      <c r="C59" s="47"/>
      <c r="D59" s="48"/>
      <c r="E59" s="49"/>
      <c r="F59" s="50"/>
      <c r="G59" s="50"/>
      <c r="H59" s="51"/>
      <c r="I59" s="50"/>
      <c r="J59" s="69"/>
      <c r="K59" s="70"/>
      <c r="L59" s="65"/>
      <c r="M59" s="66"/>
      <c r="N59" s="53"/>
      <c r="O59" s="53"/>
      <c r="P59" s="53"/>
    </row>
    <row r="60" spans="2:16" s="4" customFormat="1" ht="23.1" hidden="1" customHeight="1">
      <c r="B60" s="46"/>
      <c r="C60" s="47"/>
      <c r="D60" s="48"/>
      <c r="E60" s="49"/>
      <c r="F60" s="50"/>
      <c r="G60" s="50"/>
      <c r="H60" s="51"/>
      <c r="I60" s="50"/>
      <c r="J60" s="69"/>
      <c r="K60" s="70"/>
      <c r="L60" s="65"/>
      <c r="M60" s="66"/>
      <c r="N60" s="53"/>
      <c r="O60" s="53"/>
      <c r="P60" s="53"/>
    </row>
    <row r="61" spans="2:16" s="4" customFormat="1" ht="23.1" hidden="1" customHeight="1">
      <c r="B61" s="46"/>
      <c r="C61" s="47"/>
      <c r="D61" s="48"/>
      <c r="E61" s="49"/>
      <c r="F61" s="50"/>
      <c r="G61" s="50"/>
      <c r="H61" s="51"/>
      <c r="I61" s="50"/>
      <c r="J61" s="69"/>
      <c r="K61" s="70"/>
      <c r="L61" s="65"/>
      <c r="M61" s="66"/>
      <c r="N61" s="53"/>
      <c r="O61" s="53"/>
      <c r="P61" s="53"/>
    </row>
    <row r="62" spans="2:16" s="4" customFormat="1" ht="23.1" hidden="1" customHeight="1">
      <c r="B62" s="46"/>
      <c r="C62" s="47"/>
      <c r="D62" s="48"/>
      <c r="E62" s="49"/>
      <c r="F62" s="50"/>
      <c r="G62" s="50"/>
      <c r="H62" s="51"/>
      <c r="I62" s="50"/>
      <c r="J62" s="69"/>
      <c r="K62" s="70"/>
      <c r="L62" s="65"/>
      <c r="M62" s="66"/>
      <c r="N62" s="53"/>
      <c r="O62" s="53"/>
      <c r="P62" s="53"/>
    </row>
    <row r="63" spans="2:16" s="4" customFormat="1" ht="23.1" hidden="1" customHeight="1">
      <c r="B63" s="46"/>
      <c r="C63" s="47"/>
      <c r="D63" s="48"/>
      <c r="E63" s="49"/>
      <c r="F63" s="50"/>
      <c r="G63" s="50"/>
      <c r="H63" s="51"/>
      <c r="I63" s="50"/>
      <c r="J63" s="69"/>
      <c r="K63" s="70"/>
      <c r="L63" s="65"/>
      <c r="M63" s="66"/>
      <c r="N63" s="53"/>
      <c r="O63" s="53"/>
      <c r="P63" s="53"/>
    </row>
    <row r="64" spans="2:16" s="4" customFormat="1" ht="23.1" hidden="1" customHeight="1">
      <c r="B64" s="46"/>
      <c r="C64" s="47"/>
      <c r="D64" s="48"/>
      <c r="E64" s="49"/>
      <c r="F64" s="50"/>
      <c r="G64" s="50"/>
      <c r="H64" s="51"/>
      <c r="I64" s="50"/>
      <c r="J64" s="69"/>
      <c r="K64" s="70"/>
      <c r="L64" s="65"/>
      <c r="M64" s="66"/>
      <c r="N64" s="53"/>
      <c r="O64" s="53"/>
      <c r="P64" s="53"/>
    </row>
    <row r="65" spans="2:16" s="4" customFormat="1" ht="23.1" hidden="1" customHeight="1">
      <c r="B65" s="46"/>
      <c r="C65" s="47"/>
      <c r="D65" s="48"/>
      <c r="E65" s="49"/>
      <c r="F65" s="50"/>
      <c r="G65" s="50"/>
      <c r="H65" s="51"/>
      <c r="I65" s="50"/>
      <c r="J65" s="69"/>
      <c r="K65" s="70"/>
      <c r="L65" s="65"/>
      <c r="M65" s="66"/>
      <c r="N65" s="53"/>
      <c r="O65" s="53"/>
      <c r="P65" s="53"/>
    </row>
    <row r="66" spans="2:16" s="4" customFormat="1" ht="23.1" hidden="1" customHeight="1">
      <c r="B66" s="46"/>
      <c r="C66" s="47"/>
      <c r="D66" s="48"/>
      <c r="E66" s="49"/>
      <c r="F66" s="50"/>
      <c r="G66" s="50"/>
      <c r="H66" s="51"/>
      <c r="I66" s="50"/>
      <c r="J66" s="69"/>
      <c r="K66" s="70"/>
      <c r="L66" s="65"/>
      <c r="M66" s="66"/>
      <c r="N66" s="53"/>
      <c r="O66" s="53"/>
      <c r="P66" s="53"/>
    </row>
    <row r="67" spans="2:16" s="4" customFormat="1" ht="23.1" hidden="1" customHeight="1">
      <c r="B67" s="46"/>
      <c r="C67" s="47"/>
      <c r="D67" s="48"/>
      <c r="E67" s="49"/>
      <c r="F67" s="50"/>
      <c r="G67" s="50"/>
      <c r="H67" s="51"/>
      <c r="I67" s="50"/>
      <c r="J67" s="69"/>
      <c r="K67" s="70"/>
      <c r="L67" s="65"/>
      <c r="M67" s="66"/>
      <c r="N67" s="53"/>
      <c r="O67" s="53"/>
      <c r="P67" s="53"/>
    </row>
    <row r="68" spans="2:16" s="4" customFormat="1" ht="23.1" hidden="1" customHeight="1">
      <c r="B68" s="46"/>
      <c r="C68" s="47"/>
      <c r="D68" s="48"/>
      <c r="E68" s="49"/>
      <c r="F68" s="50"/>
      <c r="G68" s="50"/>
      <c r="H68" s="51"/>
      <c r="I68" s="50"/>
      <c r="J68" s="69"/>
      <c r="K68" s="70"/>
      <c r="L68" s="65"/>
      <c r="M68" s="66"/>
      <c r="N68" s="53"/>
      <c r="O68" s="53"/>
      <c r="P68" s="53"/>
    </row>
    <row r="69" spans="2:16" s="4" customFormat="1" ht="23.1" hidden="1" customHeight="1">
      <c r="B69" s="46"/>
      <c r="C69" s="47"/>
      <c r="D69" s="48"/>
      <c r="E69" s="49"/>
      <c r="F69" s="50"/>
      <c r="G69" s="50"/>
      <c r="H69" s="51"/>
      <c r="I69" s="50"/>
      <c r="J69" s="69"/>
      <c r="K69" s="70"/>
      <c r="L69" s="65"/>
      <c r="M69" s="66"/>
      <c r="N69" s="53"/>
      <c r="O69" s="53"/>
      <c r="P69" s="53"/>
    </row>
    <row r="70" spans="2:16" s="4" customFormat="1" ht="23.1" hidden="1" customHeight="1">
      <c r="B70" s="46"/>
      <c r="C70" s="47"/>
      <c r="D70" s="48"/>
      <c r="E70" s="49"/>
      <c r="F70" s="50"/>
      <c r="G70" s="50"/>
      <c r="H70" s="51"/>
      <c r="I70" s="50"/>
      <c r="J70" s="69"/>
      <c r="K70" s="70"/>
      <c r="L70" s="65"/>
      <c r="M70" s="66"/>
      <c r="N70" s="53"/>
      <c r="O70" s="53"/>
      <c r="P70" s="53"/>
    </row>
    <row r="71" spans="2:16" s="4" customFormat="1" ht="23.1" hidden="1" customHeight="1">
      <c r="B71" s="46"/>
      <c r="C71" s="47"/>
      <c r="D71" s="48"/>
      <c r="E71" s="49"/>
      <c r="F71" s="50"/>
      <c r="G71" s="50"/>
      <c r="H71" s="51"/>
      <c r="I71" s="50"/>
      <c r="J71" s="69"/>
      <c r="K71" s="70"/>
      <c r="L71" s="65"/>
      <c r="M71" s="66"/>
      <c r="N71" s="53"/>
      <c r="O71" s="53"/>
      <c r="P71" s="53"/>
    </row>
    <row r="72" spans="2:16" s="4" customFormat="1" ht="23.1" hidden="1" customHeight="1">
      <c r="B72" s="46"/>
      <c r="C72" s="47"/>
      <c r="D72" s="48"/>
      <c r="E72" s="49"/>
      <c r="F72" s="50"/>
      <c r="G72" s="50"/>
      <c r="H72" s="51"/>
      <c r="I72" s="50"/>
      <c r="J72" s="69"/>
      <c r="K72" s="70"/>
      <c r="L72" s="65"/>
      <c r="M72" s="66"/>
      <c r="N72" s="53"/>
      <c r="O72" s="53"/>
      <c r="P72" s="53"/>
    </row>
    <row r="73" spans="2:16" s="4" customFormat="1" ht="23.1" hidden="1" customHeight="1">
      <c r="B73" s="46"/>
      <c r="C73" s="47"/>
      <c r="D73" s="48"/>
      <c r="E73" s="49"/>
      <c r="F73" s="50"/>
      <c r="G73" s="50"/>
      <c r="H73" s="51"/>
      <c r="I73" s="50"/>
      <c r="J73" s="69"/>
      <c r="K73" s="70"/>
      <c r="L73" s="65"/>
      <c r="M73" s="66"/>
      <c r="N73" s="53"/>
      <c r="O73" s="53"/>
      <c r="P73" s="53"/>
    </row>
    <row r="74" spans="2:16" s="4" customFormat="1" ht="23.1" hidden="1" customHeight="1">
      <c r="B74" s="46"/>
      <c r="C74" s="47"/>
      <c r="D74" s="48"/>
      <c r="E74" s="49"/>
      <c r="F74" s="50"/>
      <c r="G74" s="50"/>
      <c r="H74" s="51"/>
      <c r="I74" s="50"/>
      <c r="J74" s="69"/>
      <c r="K74" s="70"/>
      <c r="L74" s="65"/>
      <c r="M74" s="66"/>
      <c r="N74" s="53"/>
      <c r="O74" s="53"/>
      <c r="P74" s="53"/>
    </row>
    <row r="75" spans="2:16" s="4" customFormat="1" ht="23.1" hidden="1" customHeight="1">
      <c r="B75" s="46"/>
      <c r="C75" s="47"/>
      <c r="D75" s="48"/>
      <c r="E75" s="49"/>
      <c r="F75" s="50"/>
      <c r="G75" s="50"/>
      <c r="H75" s="51"/>
      <c r="I75" s="50"/>
      <c r="J75" s="69"/>
      <c r="K75" s="70"/>
      <c r="L75" s="65"/>
      <c r="M75" s="66"/>
      <c r="N75" s="53"/>
      <c r="O75" s="53"/>
      <c r="P75" s="53"/>
    </row>
    <row r="76" spans="2:16" s="4" customFormat="1" ht="23.1" hidden="1" customHeight="1">
      <c r="B76" s="46"/>
      <c r="C76" s="47"/>
      <c r="D76" s="48"/>
      <c r="E76" s="49"/>
      <c r="F76" s="50"/>
      <c r="G76" s="50"/>
      <c r="H76" s="51"/>
      <c r="I76" s="50"/>
      <c r="J76" s="69"/>
      <c r="K76" s="70"/>
      <c r="L76" s="65"/>
      <c r="M76" s="66"/>
      <c r="N76" s="53"/>
      <c r="O76" s="53"/>
      <c r="P76" s="53"/>
    </row>
    <row r="77" spans="2:16" s="4" customFormat="1" ht="23.1" hidden="1" customHeight="1">
      <c r="B77" s="46"/>
      <c r="C77" s="47"/>
      <c r="D77" s="48"/>
      <c r="E77" s="49"/>
      <c r="F77" s="50"/>
      <c r="G77" s="50"/>
      <c r="H77" s="51"/>
      <c r="I77" s="50"/>
      <c r="J77" s="69"/>
      <c r="K77" s="70"/>
      <c r="L77" s="65"/>
      <c r="M77" s="66"/>
      <c r="N77" s="53"/>
      <c r="O77" s="53"/>
      <c r="P77" s="53"/>
    </row>
    <row r="78" spans="2:16" s="4" customFormat="1" ht="23.1" hidden="1" customHeight="1">
      <c r="B78" s="46"/>
      <c r="C78" s="47"/>
      <c r="D78" s="48"/>
      <c r="E78" s="49"/>
      <c r="F78" s="50"/>
      <c r="G78" s="50"/>
      <c r="H78" s="51"/>
      <c r="I78" s="50"/>
      <c r="J78" s="69"/>
      <c r="K78" s="70"/>
      <c r="L78" s="65"/>
      <c r="M78" s="66"/>
      <c r="N78" s="53"/>
      <c r="O78" s="53"/>
      <c r="P78" s="53"/>
    </row>
    <row r="79" spans="2:16" s="4" customFormat="1" ht="23.1" hidden="1" customHeight="1">
      <c r="B79" s="46"/>
      <c r="C79" s="47"/>
      <c r="D79" s="48"/>
      <c r="E79" s="49"/>
      <c r="F79" s="50"/>
      <c r="G79" s="50"/>
      <c r="H79" s="51"/>
      <c r="I79" s="50"/>
      <c r="J79" s="69"/>
      <c r="K79" s="70"/>
      <c r="L79" s="65"/>
      <c r="M79" s="66"/>
      <c r="N79" s="53"/>
      <c r="O79" s="53"/>
      <c r="P79" s="53"/>
    </row>
    <row r="80" spans="2:16" s="4" customFormat="1" ht="23.1" hidden="1" customHeight="1">
      <c r="B80" s="46"/>
      <c r="C80" s="47"/>
      <c r="D80" s="48"/>
      <c r="E80" s="49"/>
      <c r="F80" s="50"/>
      <c r="G80" s="50"/>
      <c r="H80" s="51"/>
      <c r="I80" s="50"/>
      <c r="J80" s="69"/>
      <c r="K80" s="70"/>
      <c r="L80" s="65"/>
      <c r="M80" s="66"/>
      <c r="N80" s="53"/>
      <c r="O80" s="53"/>
      <c r="P80" s="53"/>
    </row>
    <row r="81" spans="2:16" s="4" customFormat="1" ht="23.1" hidden="1" customHeight="1">
      <c r="B81" s="46"/>
      <c r="C81" s="47"/>
      <c r="D81" s="48"/>
      <c r="E81" s="49"/>
      <c r="F81" s="50"/>
      <c r="G81" s="50"/>
      <c r="H81" s="51"/>
      <c r="I81" s="50"/>
      <c r="J81" s="69"/>
      <c r="K81" s="70"/>
      <c r="L81" s="65"/>
      <c r="M81" s="66"/>
      <c r="N81" s="53"/>
      <c r="O81" s="53"/>
      <c r="P81" s="53"/>
    </row>
    <row r="82" spans="2:16" s="4" customFormat="1" ht="23.1" hidden="1" customHeight="1">
      <c r="B82" s="46"/>
      <c r="C82" s="47"/>
      <c r="D82" s="48"/>
      <c r="E82" s="49"/>
      <c r="F82" s="50"/>
      <c r="G82" s="50"/>
      <c r="H82" s="51"/>
      <c r="I82" s="50"/>
      <c r="J82" s="69"/>
      <c r="K82" s="70"/>
      <c r="L82" s="65"/>
      <c r="M82" s="66"/>
      <c r="N82" s="53"/>
      <c r="O82" s="53"/>
      <c r="P82" s="53"/>
    </row>
    <row r="83" spans="2:16" s="4" customFormat="1" ht="23.1" hidden="1" customHeight="1">
      <c r="B83" s="46"/>
      <c r="C83" s="47"/>
      <c r="D83" s="48"/>
      <c r="E83" s="49"/>
      <c r="F83" s="50"/>
      <c r="G83" s="50"/>
      <c r="H83" s="51"/>
      <c r="I83" s="50"/>
      <c r="J83" s="69"/>
      <c r="K83" s="70"/>
      <c r="L83" s="65"/>
      <c r="M83" s="66"/>
      <c r="N83" s="53"/>
      <c r="O83" s="53"/>
      <c r="P83" s="53"/>
    </row>
    <row r="84" spans="2:16" s="4" customFormat="1" ht="23.1" hidden="1" customHeight="1">
      <c r="B84" s="46"/>
      <c r="C84" s="47"/>
      <c r="D84" s="48"/>
      <c r="E84" s="49"/>
      <c r="F84" s="50"/>
      <c r="G84" s="50"/>
      <c r="H84" s="51"/>
      <c r="I84" s="50"/>
      <c r="J84" s="69"/>
      <c r="K84" s="70"/>
      <c r="L84" s="65"/>
      <c r="M84" s="66"/>
      <c r="N84" s="53"/>
      <c r="O84" s="53"/>
      <c r="P84" s="53"/>
    </row>
    <row r="85" spans="2:16" s="4" customFormat="1" ht="23.1" hidden="1" customHeight="1">
      <c r="B85" s="46"/>
      <c r="C85" s="47"/>
      <c r="D85" s="48"/>
      <c r="E85" s="49"/>
      <c r="F85" s="50"/>
      <c r="G85" s="50"/>
      <c r="H85" s="51"/>
      <c r="I85" s="50"/>
      <c r="J85" s="69"/>
      <c r="K85" s="70"/>
      <c r="L85" s="65"/>
      <c r="M85" s="66"/>
      <c r="N85" s="53"/>
      <c r="O85" s="53"/>
      <c r="P85" s="53"/>
    </row>
    <row r="86" spans="2:16" s="4" customFormat="1" ht="23.1" hidden="1" customHeight="1">
      <c r="B86" s="46"/>
      <c r="C86" s="47"/>
      <c r="D86" s="48"/>
      <c r="E86" s="49"/>
      <c r="F86" s="50"/>
      <c r="G86" s="50"/>
      <c r="H86" s="51"/>
      <c r="I86" s="50"/>
      <c r="J86" s="69"/>
      <c r="K86" s="70"/>
      <c r="L86" s="65"/>
      <c r="M86" s="66"/>
      <c r="N86" s="53"/>
      <c r="O86" s="53"/>
      <c r="P86" s="53"/>
    </row>
    <row r="87" spans="2:16" s="4" customFormat="1" ht="23.1" hidden="1" customHeight="1">
      <c r="B87" s="46"/>
      <c r="C87" s="47"/>
      <c r="D87" s="48"/>
      <c r="E87" s="49"/>
      <c r="F87" s="50"/>
      <c r="G87" s="50"/>
      <c r="H87" s="51"/>
      <c r="I87" s="50"/>
      <c r="J87" s="69"/>
      <c r="K87" s="70"/>
      <c r="L87" s="65"/>
      <c r="M87" s="66"/>
      <c r="N87" s="53"/>
      <c r="O87" s="53"/>
      <c r="P87" s="53"/>
    </row>
    <row r="88" spans="2:16" s="4" customFormat="1" ht="23.1" hidden="1" customHeight="1">
      <c r="B88" s="46"/>
      <c r="C88" s="47"/>
      <c r="D88" s="48"/>
      <c r="E88" s="49"/>
      <c r="F88" s="50"/>
      <c r="G88" s="50"/>
      <c r="H88" s="51"/>
      <c r="I88" s="50"/>
      <c r="J88" s="69"/>
      <c r="K88" s="70"/>
      <c r="L88" s="65"/>
      <c r="M88" s="66"/>
      <c r="N88" s="53"/>
      <c r="O88" s="53"/>
      <c r="P88" s="53"/>
    </row>
    <row r="89" spans="2:16" s="4" customFormat="1" ht="23.1" hidden="1" customHeight="1">
      <c r="B89" s="46"/>
      <c r="C89" s="47"/>
      <c r="D89" s="48"/>
      <c r="E89" s="49"/>
      <c r="F89" s="50"/>
      <c r="G89" s="50"/>
      <c r="H89" s="51"/>
      <c r="I89" s="50"/>
      <c r="J89" s="69"/>
      <c r="K89" s="70"/>
      <c r="L89" s="65"/>
      <c r="M89" s="66"/>
      <c r="N89" s="53"/>
      <c r="O89" s="53"/>
      <c r="P89" s="53"/>
    </row>
    <row r="90" spans="2:16" s="4" customFormat="1" ht="23.1" hidden="1" customHeight="1">
      <c r="B90" s="46"/>
      <c r="C90" s="47"/>
      <c r="D90" s="48"/>
      <c r="E90" s="49"/>
      <c r="F90" s="50"/>
      <c r="G90" s="50"/>
      <c r="H90" s="51"/>
      <c r="I90" s="50"/>
      <c r="J90" s="69"/>
      <c r="K90" s="70"/>
      <c r="L90" s="65"/>
      <c r="M90" s="66"/>
      <c r="N90" s="53"/>
      <c r="O90" s="53"/>
      <c r="P90" s="53"/>
    </row>
    <row r="91" spans="2:16" s="4" customFormat="1" ht="23.1" hidden="1" customHeight="1">
      <c r="B91" s="46"/>
      <c r="C91" s="47"/>
      <c r="D91" s="48"/>
      <c r="E91" s="49"/>
      <c r="F91" s="50"/>
      <c r="G91" s="50"/>
      <c r="H91" s="51"/>
      <c r="I91" s="50"/>
      <c r="J91" s="69"/>
      <c r="K91" s="70"/>
      <c r="L91" s="65"/>
      <c r="M91" s="66"/>
      <c r="N91" s="53"/>
      <c r="O91" s="53"/>
      <c r="P91" s="53"/>
    </row>
    <row r="92" spans="2:16" s="4" customFormat="1" ht="23.1" hidden="1" customHeight="1">
      <c r="B92" s="46"/>
      <c r="C92" s="47"/>
      <c r="D92" s="48"/>
      <c r="E92" s="49"/>
      <c r="F92" s="50"/>
      <c r="G92" s="50"/>
      <c r="H92" s="51"/>
      <c r="I92" s="50"/>
      <c r="J92" s="69"/>
      <c r="K92" s="70"/>
      <c r="L92" s="65"/>
      <c r="M92" s="66"/>
      <c r="N92" s="53"/>
      <c r="O92" s="53"/>
      <c r="P92" s="53"/>
    </row>
    <row r="93" spans="2:16" s="4" customFormat="1" ht="23.1" hidden="1" customHeight="1">
      <c r="B93" s="46"/>
      <c r="C93" s="47"/>
      <c r="D93" s="48"/>
      <c r="E93" s="49"/>
      <c r="F93" s="50"/>
      <c r="G93" s="50"/>
      <c r="H93" s="51"/>
      <c r="I93" s="50"/>
      <c r="J93" s="69"/>
      <c r="K93" s="70"/>
      <c r="L93" s="65"/>
      <c r="M93" s="66"/>
      <c r="N93" s="53"/>
      <c r="O93" s="53"/>
      <c r="P93" s="53"/>
    </row>
    <row r="94" spans="2:16" s="4" customFormat="1" ht="23.1" hidden="1" customHeight="1">
      <c r="B94" s="46"/>
      <c r="C94" s="47"/>
      <c r="D94" s="48"/>
      <c r="E94" s="49"/>
      <c r="F94" s="50"/>
      <c r="G94" s="50"/>
      <c r="H94" s="51"/>
      <c r="I94" s="50"/>
      <c r="J94" s="69"/>
      <c r="K94" s="70"/>
      <c r="L94" s="65"/>
      <c r="M94" s="66"/>
      <c r="N94" s="53"/>
      <c r="O94" s="53"/>
      <c r="P94" s="53"/>
    </row>
    <row r="95" spans="2:16" s="4" customFormat="1" ht="23.1" hidden="1" customHeight="1">
      <c r="B95" s="46"/>
      <c r="C95" s="47"/>
      <c r="D95" s="48"/>
      <c r="E95" s="49"/>
      <c r="F95" s="50"/>
      <c r="G95" s="50"/>
      <c r="H95" s="51"/>
      <c r="I95" s="50"/>
      <c r="J95" s="69"/>
      <c r="K95" s="70"/>
      <c r="L95" s="65"/>
      <c r="M95" s="66"/>
      <c r="N95" s="53"/>
      <c r="O95" s="53"/>
      <c r="P95" s="53"/>
    </row>
    <row r="96" spans="2:16" s="4" customFormat="1" ht="23.1" hidden="1" customHeight="1">
      <c r="B96" s="46"/>
      <c r="C96" s="47"/>
      <c r="D96" s="48"/>
      <c r="E96" s="49"/>
      <c r="F96" s="50"/>
      <c r="G96" s="50"/>
      <c r="H96" s="51"/>
      <c r="I96" s="50"/>
      <c r="J96" s="69"/>
      <c r="K96" s="70"/>
      <c r="L96" s="65"/>
      <c r="M96" s="66"/>
      <c r="N96" s="53"/>
      <c r="O96" s="53"/>
      <c r="P96" s="53"/>
    </row>
    <row r="97" spans="1:19" s="4" customFormat="1" ht="23.1" hidden="1" customHeight="1">
      <c r="B97" s="46"/>
      <c r="C97" s="47"/>
      <c r="D97" s="48"/>
      <c r="E97" s="49"/>
      <c r="F97" s="50"/>
      <c r="G97" s="50"/>
      <c r="H97" s="51"/>
      <c r="I97" s="50"/>
      <c r="J97" s="69"/>
      <c r="K97" s="70"/>
      <c r="L97" s="65"/>
      <c r="M97" s="66"/>
      <c r="N97" s="53"/>
      <c r="O97" s="53"/>
      <c r="P97" s="53"/>
    </row>
    <row r="98" spans="1:19" s="4" customFormat="1" ht="23.1" hidden="1" customHeight="1">
      <c r="B98" s="46"/>
      <c r="C98" s="47"/>
      <c r="D98" s="48"/>
      <c r="E98" s="49"/>
      <c r="F98" s="50"/>
      <c r="G98" s="50"/>
      <c r="H98" s="51"/>
      <c r="I98" s="50"/>
      <c r="J98" s="69"/>
      <c r="K98" s="70"/>
      <c r="L98" s="65"/>
      <c r="M98" s="66"/>
      <c r="N98" s="53"/>
      <c r="O98" s="53"/>
      <c r="P98" s="53"/>
    </row>
    <row r="99" spans="1:19" s="4" customFormat="1" ht="23.1" hidden="1" customHeight="1">
      <c r="B99" s="46"/>
      <c r="C99" s="47"/>
      <c r="D99" s="48"/>
      <c r="E99" s="49"/>
      <c r="F99" s="50"/>
      <c r="G99" s="50"/>
      <c r="H99" s="51"/>
      <c r="I99" s="50"/>
      <c r="J99" s="69"/>
      <c r="K99" s="70"/>
      <c r="L99" s="65"/>
      <c r="M99" s="66"/>
      <c r="N99" s="53"/>
      <c r="O99" s="53"/>
      <c r="P99" s="53"/>
    </row>
    <row r="100" spans="1:19" s="4" customFormat="1" ht="23.1" hidden="1" customHeight="1">
      <c r="B100" s="46"/>
      <c r="C100" s="47"/>
      <c r="D100" s="48"/>
      <c r="E100" s="49"/>
      <c r="F100" s="50"/>
      <c r="G100" s="50"/>
      <c r="H100" s="51"/>
      <c r="I100" s="50"/>
      <c r="J100" s="69"/>
      <c r="K100" s="70"/>
      <c r="L100" s="65"/>
      <c r="M100" s="66"/>
      <c r="N100" s="53"/>
      <c r="O100" s="53"/>
      <c r="P100" s="53"/>
    </row>
    <row r="101" spans="1:19" s="4" customFormat="1" ht="23.1" hidden="1" customHeight="1">
      <c r="B101" s="46"/>
      <c r="C101" s="47"/>
      <c r="D101" s="48"/>
      <c r="E101" s="49"/>
      <c r="F101" s="50"/>
      <c r="G101" s="50"/>
      <c r="H101" s="51"/>
      <c r="I101" s="50"/>
      <c r="J101" s="69"/>
      <c r="K101" s="70"/>
      <c r="L101" s="65"/>
      <c r="M101" s="66"/>
      <c r="N101" s="53"/>
      <c r="O101" s="53"/>
      <c r="P101" s="53"/>
    </row>
    <row r="102" spans="1:19" s="4" customFormat="1" ht="23.1" hidden="1" customHeight="1">
      <c r="B102" s="46"/>
      <c r="C102" s="47"/>
      <c r="D102" s="48"/>
      <c r="E102" s="49"/>
      <c r="F102" s="50"/>
      <c r="G102" s="50"/>
      <c r="H102" s="51"/>
      <c r="I102" s="50"/>
      <c r="J102" s="69"/>
      <c r="K102" s="70"/>
      <c r="L102" s="65"/>
      <c r="M102" s="66"/>
      <c r="N102" s="53"/>
      <c r="O102" s="53"/>
      <c r="P102" s="53"/>
    </row>
    <row r="103" spans="1:19" s="4" customFormat="1" ht="23.1" hidden="1" customHeight="1">
      <c r="B103" s="46"/>
      <c r="C103" s="47"/>
      <c r="D103" s="48"/>
      <c r="E103" s="49"/>
      <c r="F103" s="50"/>
      <c r="G103" s="50"/>
      <c r="H103" s="51"/>
      <c r="I103" s="50"/>
      <c r="J103" s="69"/>
      <c r="K103" s="70"/>
      <c r="L103" s="65"/>
      <c r="M103" s="66"/>
      <c r="N103" s="53"/>
      <c r="O103" s="53"/>
      <c r="P103" s="53"/>
    </row>
    <row r="104" spans="1:19" s="4" customFormat="1" ht="23.1" hidden="1" customHeight="1">
      <c r="B104" s="46"/>
      <c r="C104" s="47"/>
      <c r="D104" s="48"/>
      <c r="E104" s="49"/>
      <c r="F104" s="50"/>
      <c r="G104" s="50"/>
      <c r="H104" s="51"/>
      <c r="I104" s="50"/>
      <c r="J104" s="69"/>
      <c r="K104" s="70"/>
      <c r="L104" s="65"/>
      <c r="M104" s="66"/>
      <c r="N104" s="53"/>
      <c r="O104" s="53"/>
      <c r="P104" s="53"/>
    </row>
    <row r="105" spans="1:19" s="4" customFormat="1" ht="23.1" hidden="1" customHeight="1">
      <c r="B105" s="46"/>
      <c r="C105" s="47"/>
      <c r="D105" s="48"/>
      <c r="E105" s="49"/>
      <c r="F105" s="50"/>
      <c r="G105" s="50"/>
      <c r="H105" s="51"/>
      <c r="I105" s="50"/>
      <c r="J105" s="69"/>
      <c r="K105" s="70"/>
      <c r="L105" s="65"/>
      <c r="M105" s="66"/>
      <c r="N105" s="53"/>
      <c r="O105" s="53"/>
      <c r="P105" s="53"/>
    </row>
    <row r="106" spans="1:19" s="4" customFormat="1" ht="26.1" customHeight="1">
      <c r="B106" s="71" t="s">
        <v>422</v>
      </c>
      <c r="C106" s="72">
        <v>1</v>
      </c>
      <c r="D106" s="73" t="s">
        <v>423</v>
      </c>
      <c r="E106" s="74">
        <f>SUM(E6:E105)</f>
        <v>0</v>
      </c>
      <c r="F106" s="75">
        <f>ROUND(SUM(F6:F105),2)</f>
        <v>0</v>
      </c>
      <c r="G106" s="75">
        <f>ROUND(SUM(G6:G105),2)</f>
        <v>0</v>
      </c>
      <c r="H106" s="76"/>
      <c r="I106" s="75"/>
      <c r="J106" s="96"/>
      <c r="K106" s="97"/>
      <c r="L106" s="65"/>
      <c r="M106" s="66"/>
      <c r="N106" s="53"/>
      <c r="O106" s="53"/>
      <c r="P106" s="53"/>
    </row>
    <row r="107" spans="1:19" s="7" customFormat="1" ht="22.5" customHeight="1">
      <c r="B107" s="77" t="s">
        <v>424</v>
      </c>
      <c r="C107" s="78" t="s">
        <v>286</v>
      </c>
      <c r="D107" s="79" t="str">
        <f>MONTH(E3)&amp;"月份现金结余:"</f>
        <v>1月份现金结余:</v>
      </c>
      <c r="E107" s="80">
        <v>0</v>
      </c>
      <c r="F107" s="81" t="s">
        <v>425</v>
      </c>
      <c r="G107" s="82" t="s">
        <v>286</v>
      </c>
      <c r="H107" s="83"/>
      <c r="I107" s="82"/>
      <c r="J107" s="98" t="s">
        <v>426</v>
      </c>
      <c r="K107" s="7">
        <v>1</v>
      </c>
      <c r="L107" s="99"/>
      <c r="M107" s="66"/>
      <c r="N107" s="53"/>
      <c r="O107" s="53"/>
      <c r="P107" s="53"/>
      <c r="Q107" s="4"/>
      <c r="R107" s="4"/>
      <c r="S107" s="4"/>
    </row>
    <row r="108" spans="1:19" s="4" customFormat="1" ht="12" customHeight="1">
      <c r="A108" s="84"/>
      <c r="B108" s="85"/>
      <c r="C108" s="86"/>
      <c r="D108" s="87"/>
      <c r="E108" s="87"/>
      <c r="F108" s="87"/>
      <c r="G108" s="87"/>
      <c r="H108" s="88"/>
      <c r="I108" s="87"/>
      <c r="J108" s="100"/>
      <c r="K108" s="84"/>
      <c r="L108" s="84"/>
      <c r="M108" s="101"/>
      <c r="N108" s="53"/>
      <c r="O108" s="53"/>
      <c r="P108" s="53"/>
    </row>
    <row r="109" spans="1:19" s="4" customFormat="1">
      <c r="A109" s="53"/>
      <c r="B109" s="89"/>
      <c r="C109" s="90"/>
      <c r="D109" s="53"/>
      <c r="E109" s="53"/>
      <c r="F109" s="53"/>
      <c r="G109" s="53"/>
      <c r="H109" s="89"/>
      <c r="I109" s="53"/>
      <c r="J109" s="102"/>
      <c r="K109" s="53"/>
      <c r="L109" s="53"/>
      <c r="M109" s="53"/>
      <c r="N109" s="53"/>
      <c r="O109" s="53"/>
      <c r="P109" s="53"/>
    </row>
    <row r="110" spans="1:19" s="4" customFormat="1">
      <c r="A110" s="53"/>
      <c r="B110" s="89"/>
      <c r="C110" s="90"/>
      <c r="D110" s="53"/>
      <c r="E110" s="53"/>
      <c r="F110" s="53"/>
      <c r="G110" s="53"/>
      <c r="H110" s="89"/>
      <c r="I110" s="53"/>
      <c r="J110" s="102"/>
      <c r="K110" s="53"/>
      <c r="L110" s="53"/>
      <c r="M110" s="53"/>
      <c r="N110" s="53"/>
      <c r="O110" s="53"/>
      <c r="P110" s="53"/>
    </row>
    <row r="111" spans="1:19" s="4" customFormat="1">
      <c r="A111" s="53"/>
      <c r="B111" s="89"/>
      <c r="C111" s="90"/>
      <c r="D111" s="53"/>
      <c r="E111" s="53"/>
      <c r="F111" s="53"/>
      <c r="G111" s="53"/>
      <c r="H111" s="89"/>
      <c r="I111" s="53"/>
      <c r="J111" s="102"/>
      <c r="K111" s="53"/>
      <c r="L111" s="53"/>
      <c r="M111" s="53"/>
      <c r="N111" s="53"/>
      <c r="O111" s="53"/>
      <c r="P111" s="53"/>
    </row>
    <row r="112" spans="1:19" s="4" customFormat="1">
      <c r="A112" s="53"/>
      <c r="B112" s="89"/>
      <c r="C112" s="90"/>
      <c r="D112" s="53"/>
      <c r="E112" s="53"/>
      <c r="F112" s="53"/>
      <c r="G112" s="53"/>
      <c r="H112" s="89"/>
      <c r="I112" s="53"/>
      <c r="J112" s="102"/>
      <c r="K112" s="53"/>
      <c r="L112" s="53"/>
      <c r="M112" s="53"/>
      <c r="N112" s="53"/>
      <c r="O112" s="53"/>
      <c r="P112" s="53"/>
    </row>
    <row r="113" spans="1:16" s="4" customFormat="1">
      <c r="A113" s="53"/>
      <c r="B113" s="89"/>
      <c r="C113" s="90"/>
      <c r="D113" s="53"/>
      <c r="E113" s="53"/>
      <c r="F113" s="53"/>
      <c r="G113" s="53"/>
      <c r="H113" s="89"/>
      <c r="I113" s="53"/>
      <c r="J113" s="102"/>
      <c r="K113" s="53"/>
      <c r="L113" s="53"/>
      <c r="M113" s="53"/>
      <c r="N113" s="53"/>
      <c r="O113" s="53"/>
      <c r="P113" s="53"/>
    </row>
    <row r="114" spans="1:16" s="4" customFormat="1">
      <c r="A114" s="53"/>
      <c r="B114" s="89"/>
      <c r="C114" s="90"/>
      <c r="D114" s="53"/>
      <c r="E114" s="53"/>
      <c r="F114" s="53"/>
      <c r="G114" s="53"/>
      <c r="H114" s="89"/>
      <c r="I114" s="53"/>
      <c r="J114" s="102"/>
      <c r="K114" s="53"/>
      <c r="L114" s="53"/>
      <c r="M114" s="53"/>
      <c r="N114" s="53"/>
      <c r="O114" s="53"/>
      <c r="P114" s="53"/>
    </row>
    <row r="115" spans="1:16" s="4" customFormat="1">
      <c r="A115" s="53"/>
      <c r="B115" s="89"/>
      <c r="C115" s="90"/>
      <c r="D115" s="53"/>
      <c r="E115" s="53"/>
      <c r="F115" s="53"/>
      <c r="G115" s="53"/>
      <c r="H115" s="89"/>
      <c r="I115" s="53"/>
      <c r="J115" s="102"/>
      <c r="K115" s="53"/>
      <c r="L115" s="53"/>
      <c r="M115" s="53"/>
      <c r="N115" s="53"/>
      <c r="O115" s="53"/>
      <c r="P115" s="53"/>
    </row>
    <row r="116" spans="1:16" s="4" customFormat="1">
      <c r="A116" s="65"/>
      <c r="B116" s="91"/>
      <c r="C116" s="92"/>
      <c r="D116" s="93"/>
      <c r="G116" s="94"/>
      <c r="H116" s="95"/>
      <c r="I116" s="94"/>
      <c r="J116" s="94"/>
    </row>
    <row r="117" spans="1:16" s="4" customFormat="1">
      <c r="A117" s="65"/>
      <c r="B117" s="91"/>
      <c r="C117" s="92"/>
      <c r="D117" s="93"/>
      <c r="G117" s="94"/>
      <c r="H117" s="95"/>
      <c r="I117" s="94"/>
      <c r="J117" s="94"/>
    </row>
    <row r="118" spans="1:16" s="4" customFormat="1">
      <c r="A118" s="65"/>
      <c r="B118" s="91"/>
      <c r="C118" s="92"/>
      <c r="D118" s="93"/>
      <c r="G118" s="94"/>
      <c r="H118" s="95"/>
      <c r="I118" s="94"/>
      <c r="J118" s="94"/>
    </row>
    <row r="119" spans="1:16" s="4" customFormat="1">
      <c r="A119" s="65"/>
      <c r="B119" s="91"/>
      <c r="C119" s="92"/>
      <c r="D119" s="93"/>
      <c r="G119" s="94"/>
      <c r="H119" s="95"/>
      <c r="I119" s="94"/>
      <c r="J119" s="94"/>
    </row>
    <row r="120" spans="1:16" s="4" customFormat="1">
      <c r="A120" s="65"/>
      <c r="B120" s="91"/>
      <c r="C120" s="92"/>
      <c r="D120" s="93"/>
      <c r="G120" s="94"/>
      <c r="H120" s="95"/>
      <c r="I120" s="94"/>
      <c r="J120" s="94"/>
    </row>
    <row r="121" spans="1:16" s="4" customFormat="1">
      <c r="A121" s="65"/>
      <c r="B121" s="91"/>
      <c r="C121" s="92"/>
      <c r="D121" s="93"/>
      <c r="G121" s="94"/>
      <c r="H121" s="95"/>
      <c r="I121" s="94"/>
      <c r="J121" s="94"/>
    </row>
    <row r="122" spans="1:16" s="4" customFormat="1">
      <c r="A122" s="65"/>
      <c r="B122" s="91"/>
      <c r="C122" s="92"/>
      <c r="D122" s="93"/>
      <c r="G122" s="94"/>
      <c r="H122" s="95"/>
      <c r="I122" s="94"/>
      <c r="J122" s="94"/>
    </row>
    <row r="123" spans="1:16" s="4" customFormat="1">
      <c r="A123" s="65"/>
      <c r="B123" s="91"/>
      <c r="C123" s="92"/>
      <c r="D123" s="93"/>
      <c r="G123" s="94"/>
      <c r="H123" s="95"/>
      <c r="I123" s="94"/>
      <c r="J123" s="94"/>
    </row>
    <row r="124" spans="1:16" s="4" customFormat="1">
      <c r="A124" s="65"/>
      <c r="B124" s="91"/>
      <c r="C124" s="92"/>
      <c r="D124" s="93"/>
      <c r="G124" s="94"/>
      <c r="H124" s="95"/>
      <c r="I124" s="94"/>
      <c r="J124" s="94"/>
    </row>
    <row r="125" spans="1:16" s="4" customFormat="1">
      <c r="A125" s="65"/>
      <c r="B125" s="91"/>
      <c r="C125" s="92"/>
      <c r="D125" s="93"/>
      <c r="G125" s="94"/>
      <c r="H125" s="95"/>
      <c r="I125" s="94"/>
      <c r="J125" s="94"/>
    </row>
    <row r="126" spans="1:16" s="4" customFormat="1">
      <c r="A126" s="65"/>
      <c r="B126" s="91"/>
      <c r="C126" s="92"/>
      <c r="D126" s="93"/>
      <c r="G126" s="94"/>
      <c r="H126" s="95"/>
      <c r="I126" s="94"/>
      <c r="J126" s="94"/>
    </row>
    <row r="127" spans="1:16" s="4" customFormat="1">
      <c r="A127" s="65"/>
      <c r="B127" s="91"/>
      <c r="C127" s="92"/>
      <c r="D127" s="93"/>
      <c r="G127" s="94"/>
      <c r="H127" s="95"/>
      <c r="I127" s="94"/>
      <c r="J127" s="94"/>
    </row>
    <row r="128" spans="1:16" s="4" customFormat="1">
      <c r="A128" s="65"/>
      <c r="B128" s="91"/>
      <c r="C128" s="92"/>
      <c r="D128" s="93"/>
      <c r="G128" s="94"/>
      <c r="H128" s="95"/>
      <c r="I128" s="94"/>
      <c r="J128" s="94"/>
    </row>
    <row r="129" spans="1:10" s="4" customFormat="1">
      <c r="A129" s="65"/>
      <c r="B129" s="91"/>
      <c r="C129" s="92"/>
      <c r="D129" s="93"/>
      <c r="G129" s="94"/>
      <c r="H129" s="95"/>
      <c r="I129" s="94"/>
      <c r="J129" s="94"/>
    </row>
    <row r="130" spans="1:10" s="4" customFormat="1">
      <c r="A130" s="65"/>
      <c r="B130" s="91"/>
      <c r="C130" s="92"/>
      <c r="D130" s="93"/>
      <c r="G130" s="94"/>
      <c r="H130" s="95"/>
      <c r="I130" s="94"/>
      <c r="J130" s="94"/>
    </row>
    <row r="131" spans="1:10" s="4" customFormat="1">
      <c r="A131" s="65"/>
      <c r="B131" s="91"/>
      <c r="C131" s="92"/>
      <c r="D131" s="93"/>
      <c r="G131" s="94"/>
      <c r="H131" s="95"/>
      <c r="I131" s="94"/>
      <c r="J131" s="94"/>
    </row>
    <row r="132" spans="1:10" s="4" customFormat="1">
      <c r="A132" s="65"/>
      <c r="B132" s="91"/>
      <c r="C132" s="92"/>
      <c r="D132" s="93"/>
      <c r="G132" s="94"/>
      <c r="H132" s="95"/>
      <c r="I132" s="94"/>
      <c r="J132" s="94"/>
    </row>
    <row r="133" spans="1:10" s="4" customFormat="1">
      <c r="A133" s="65"/>
      <c r="B133" s="91"/>
      <c r="C133" s="92"/>
      <c r="D133" s="93"/>
      <c r="G133" s="94"/>
      <c r="H133" s="95"/>
      <c r="I133" s="94"/>
      <c r="J133" s="94"/>
    </row>
    <row r="134" spans="1:10" s="4" customFormat="1">
      <c r="A134" s="65"/>
      <c r="B134" s="91"/>
      <c r="C134" s="92"/>
      <c r="D134" s="93"/>
      <c r="G134" s="94"/>
      <c r="H134" s="95"/>
      <c r="I134" s="94"/>
      <c r="J134" s="94"/>
    </row>
    <row r="135" spans="1:10" s="4" customFormat="1">
      <c r="A135" s="65"/>
      <c r="B135" s="91"/>
      <c r="C135" s="92"/>
      <c r="D135" s="93"/>
      <c r="G135" s="94"/>
      <c r="H135" s="95"/>
      <c r="I135" s="94"/>
      <c r="J135" s="94"/>
    </row>
    <row r="136" spans="1:10" s="4" customFormat="1">
      <c r="A136" s="65"/>
      <c r="B136" s="91"/>
      <c r="C136" s="92"/>
      <c r="D136" s="93"/>
      <c r="G136" s="94"/>
      <c r="H136" s="95"/>
      <c r="I136" s="94"/>
      <c r="J136" s="94"/>
    </row>
    <row r="137" spans="1:10" s="4" customFormat="1">
      <c r="A137" s="65"/>
      <c r="B137" s="91"/>
      <c r="C137" s="92"/>
      <c r="D137" s="93"/>
      <c r="G137" s="94"/>
      <c r="H137" s="95"/>
      <c r="I137" s="94"/>
      <c r="J137" s="94"/>
    </row>
    <row r="138" spans="1:10" s="4" customFormat="1">
      <c r="A138" s="65"/>
      <c r="B138" s="91"/>
      <c r="C138" s="92"/>
      <c r="D138" s="93"/>
      <c r="G138" s="94"/>
      <c r="H138" s="95"/>
      <c r="I138" s="94"/>
      <c r="J138" s="94"/>
    </row>
    <row r="139" spans="1:10" s="4" customFormat="1">
      <c r="A139" s="65"/>
      <c r="B139" s="91"/>
      <c r="C139" s="92"/>
      <c r="D139" s="93"/>
      <c r="G139" s="94"/>
      <c r="H139" s="95"/>
      <c r="I139" s="94"/>
      <c r="J139" s="94"/>
    </row>
    <row r="140" spans="1:10" s="4" customFormat="1">
      <c r="A140" s="65"/>
      <c r="B140" s="91"/>
      <c r="C140" s="92"/>
      <c r="D140" s="93"/>
      <c r="G140" s="94"/>
      <c r="H140" s="95"/>
      <c r="I140" s="94"/>
      <c r="J140" s="94"/>
    </row>
    <row r="141" spans="1:10" s="4" customFormat="1">
      <c r="A141" s="65"/>
      <c r="B141" s="91"/>
      <c r="C141" s="92"/>
      <c r="D141" s="93"/>
      <c r="G141" s="94"/>
      <c r="H141" s="95"/>
      <c r="I141" s="94"/>
      <c r="J141" s="94"/>
    </row>
    <row r="142" spans="1:10" s="4" customFormat="1">
      <c r="A142" s="65"/>
      <c r="B142" s="91"/>
      <c r="C142" s="92"/>
      <c r="D142" s="93"/>
      <c r="G142" s="94"/>
      <c r="H142" s="95"/>
      <c r="I142" s="94"/>
      <c r="J142" s="94"/>
    </row>
    <row r="143" spans="1:10" s="4" customFormat="1">
      <c r="A143" s="65"/>
      <c r="B143" s="91"/>
      <c r="C143" s="92"/>
      <c r="D143" s="93"/>
      <c r="G143" s="94"/>
      <c r="H143" s="95"/>
      <c r="I143" s="94"/>
      <c r="J143" s="94"/>
    </row>
    <row r="144" spans="1:10" s="4" customFormat="1">
      <c r="A144" s="65"/>
      <c r="B144" s="91"/>
      <c r="C144" s="92"/>
      <c r="D144" s="93"/>
      <c r="G144" s="94"/>
      <c r="H144" s="95"/>
      <c r="I144" s="94"/>
      <c r="J144" s="94"/>
    </row>
    <row r="145" spans="1:10" s="4" customFormat="1">
      <c r="A145" s="65"/>
      <c r="B145" s="91"/>
      <c r="C145" s="92"/>
      <c r="D145" s="93"/>
      <c r="G145" s="94"/>
      <c r="H145" s="95"/>
      <c r="I145" s="94"/>
      <c r="J145" s="94"/>
    </row>
    <row r="146" spans="1:10" s="4" customFormat="1">
      <c r="A146" s="65"/>
      <c r="B146" s="91"/>
      <c r="C146" s="92"/>
      <c r="D146" s="93"/>
      <c r="G146" s="94"/>
      <c r="H146" s="95"/>
      <c r="I146" s="94"/>
      <c r="J146" s="94"/>
    </row>
    <row r="147" spans="1:10" s="4" customFormat="1">
      <c r="A147" s="65"/>
      <c r="B147" s="91"/>
      <c r="C147" s="92"/>
      <c r="D147" s="93"/>
      <c r="G147" s="94"/>
      <c r="H147" s="95"/>
      <c r="I147" s="94"/>
      <c r="J147" s="94"/>
    </row>
    <row r="148" spans="1:10" s="4" customFormat="1">
      <c r="A148" s="65"/>
      <c r="B148" s="91"/>
      <c r="C148" s="92"/>
      <c r="D148" s="93"/>
      <c r="G148" s="94"/>
      <c r="H148" s="95"/>
      <c r="I148" s="94"/>
      <c r="J148" s="94"/>
    </row>
    <row r="149" spans="1:10" s="4" customFormat="1">
      <c r="A149" s="65"/>
      <c r="B149" s="91"/>
      <c r="C149" s="92"/>
      <c r="D149" s="93"/>
      <c r="G149" s="94"/>
      <c r="H149" s="95"/>
      <c r="I149" s="94"/>
      <c r="J149" s="94"/>
    </row>
    <row r="150" spans="1:10" s="4" customFormat="1">
      <c r="A150" s="65"/>
      <c r="B150" s="91"/>
      <c r="C150" s="92"/>
      <c r="D150" s="93"/>
      <c r="G150" s="94"/>
      <c r="H150" s="95"/>
      <c r="I150" s="94"/>
      <c r="J150" s="94"/>
    </row>
    <row r="151" spans="1:10" s="4" customFormat="1">
      <c r="A151" s="65"/>
      <c r="B151" s="91"/>
      <c r="C151" s="92"/>
      <c r="D151" s="93"/>
      <c r="G151" s="94"/>
      <c r="H151" s="95"/>
      <c r="I151" s="94"/>
      <c r="J151" s="94"/>
    </row>
    <row r="152" spans="1:10" s="4" customFormat="1">
      <c r="A152" s="65"/>
      <c r="B152" s="91"/>
      <c r="C152" s="92"/>
      <c r="D152" s="93"/>
      <c r="G152" s="94"/>
      <c r="H152" s="95"/>
      <c r="I152" s="94"/>
      <c r="J152" s="94"/>
    </row>
    <row r="153" spans="1:10" s="4" customFormat="1">
      <c r="A153" s="65"/>
      <c r="B153" s="91"/>
      <c r="C153" s="92"/>
      <c r="D153" s="93"/>
      <c r="G153" s="94"/>
      <c r="H153" s="95"/>
      <c r="I153" s="94"/>
      <c r="J153" s="94"/>
    </row>
    <row r="154" spans="1:10" s="4" customFormat="1">
      <c r="A154" s="65"/>
      <c r="B154" s="91"/>
      <c r="C154" s="92"/>
      <c r="D154" s="93"/>
      <c r="G154" s="94"/>
      <c r="H154" s="95"/>
      <c r="I154" s="94"/>
      <c r="J154" s="94"/>
    </row>
    <row r="155" spans="1:10" s="4" customFormat="1">
      <c r="A155" s="65"/>
      <c r="B155" s="91"/>
      <c r="C155" s="92"/>
      <c r="D155" s="93"/>
      <c r="G155" s="94"/>
      <c r="H155" s="95"/>
      <c r="I155" s="94"/>
      <c r="J155" s="94"/>
    </row>
    <row r="156" spans="1:10" s="4" customFormat="1">
      <c r="A156" s="65"/>
      <c r="B156" s="91"/>
      <c r="C156" s="92"/>
      <c r="D156" s="93"/>
      <c r="G156" s="94"/>
      <c r="H156" s="95"/>
      <c r="I156" s="94"/>
      <c r="J156" s="94"/>
    </row>
    <row r="157" spans="1:10" s="4" customFormat="1">
      <c r="A157" s="65"/>
      <c r="B157" s="91"/>
      <c r="C157" s="92"/>
      <c r="D157" s="93"/>
      <c r="G157" s="94"/>
      <c r="H157" s="95"/>
      <c r="I157" s="94"/>
      <c r="J157" s="94"/>
    </row>
    <row r="158" spans="1:10" s="4" customFormat="1">
      <c r="A158" s="65"/>
      <c r="B158" s="91"/>
      <c r="C158" s="92"/>
      <c r="D158" s="93"/>
      <c r="G158" s="94"/>
      <c r="H158" s="95"/>
      <c r="I158" s="94"/>
      <c r="J158" s="94"/>
    </row>
    <row r="159" spans="1:10" s="4" customFormat="1">
      <c r="A159" s="65"/>
      <c r="B159" s="91"/>
      <c r="C159" s="92"/>
      <c r="D159" s="93"/>
      <c r="G159" s="94"/>
      <c r="H159" s="95"/>
      <c r="I159" s="94"/>
      <c r="J159" s="94"/>
    </row>
    <row r="160" spans="1:10" s="4" customFormat="1">
      <c r="A160" s="65"/>
      <c r="B160" s="91"/>
      <c r="C160" s="92"/>
      <c r="D160" s="93"/>
      <c r="G160" s="94"/>
      <c r="H160" s="95"/>
      <c r="I160" s="94"/>
      <c r="J160" s="94"/>
    </row>
    <row r="161" spans="1:10" s="4" customFormat="1">
      <c r="A161" s="65"/>
      <c r="B161" s="91"/>
      <c r="C161" s="92"/>
      <c r="D161" s="93"/>
      <c r="G161" s="94"/>
      <c r="H161" s="95"/>
      <c r="I161" s="94"/>
      <c r="J161" s="94"/>
    </row>
    <row r="162" spans="1:10" s="4" customFormat="1">
      <c r="A162" s="65"/>
      <c r="B162" s="91"/>
      <c r="C162" s="92"/>
      <c r="D162" s="93"/>
      <c r="G162" s="94"/>
      <c r="H162" s="95"/>
      <c r="I162" s="94"/>
      <c r="J162" s="94"/>
    </row>
    <row r="163" spans="1:10" s="4" customFormat="1">
      <c r="A163" s="65"/>
      <c r="B163" s="91"/>
      <c r="C163" s="92"/>
      <c r="D163" s="93"/>
      <c r="G163" s="94"/>
      <c r="H163" s="95"/>
      <c r="I163" s="94"/>
      <c r="J163" s="94"/>
    </row>
  </sheetData>
  <sheetProtection sheet="1" formatCells="0" formatColumns="0" formatRows="0" autoFilter="0"/>
  <mergeCells count="1">
    <mergeCell ref="F4:G4"/>
  </mergeCells>
  <phoneticPr fontId="76" type="noConversion"/>
  <dataValidations count="2">
    <dataValidation type="date" allowBlank="1" showErrorMessage="1" error="日期错" sqref="E3">
      <formula1>1</formula1>
      <formula2>73415</formula2>
    </dataValidation>
    <dataValidation allowBlank="1" showErrorMessage="1" prompt="请您选取科目代码" sqref="C108 C116:C163 IV1:IV2"/>
  </dataValidations>
  <printOptions horizontalCentered="1"/>
  <pageMargins left="0.47152777777777799" right="0.196527777777778" top="0.31388888888888899" bottom="0.39305555555555599" header="0.118055555555556" footer="0.31388888888888899"/>
  <pageSetup paperSize="768" scale="88" orientation="portrait" cellComments="atEnd" horizontalDpi="360" verticalDpi="360"/>
  <headerFooter alignWithMargins="0">
    <oddFooter>&amp;L&amp;10核准:               复核:               记帐:               出纳:               制证:NOT2            签收:</oddFooter>
  </headerFooter>
  <drawing r:id="rId1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44"/>
  <dimension ref="A1:A6"/>
  <sheetViews>
    <sheetView workbookViewId="0"/>
  </sheetViews>
  <sheetFormatPr defaultColWidth="9" defaultRowHeight="14.25"/>
  <cols>
    <col min="1" max="1" width="92.5" customWidth="1"/>
  </cols>
  <sheetData>
    <row r="1" spans="1:1" ht="30" customHeight="1">
      <c r="A1" s="1" t="s">
        <v>1513</v>
      </c>
    </row>
    <row r="2" spans="1:1" ht="31.15" customHeight="1">
      <c r="A2" s="2" t="s">
        <v>1514</v>
      </c>
    </row>
    <row r="3" spans="1:1" ht="25.9" customHeight="1">
      <c r="A3" s="3" t="s">
        <v>1515</v>
      </c>
    </row>
    <row r="4" spans="1:1" ht="27" customHeight="1">
      <c r="A4" s="2" t="s">
        <v>1516</v>
      </c>
    </row>
    <row r="5" spans="1:1" ht="46.9" customHeight="1">
      <c r="A5" s="3" t="s">
        <v>1517</v>
      </c>
    </row>
    <row r="6" spans="1:1" ht="46.15" customHeight="1">
      <c r="A6" s="2" t="s">
        <v>1518</v>
      </c>
    </row>
  </sheetData>
  <phoneticPr fontId="76" type="noConversion"/>
  <pageMargins left="0.75" right="0.75" top="1" bottom="1" header="0.5" footer="0.5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51</vt:i4>
      </vt:variant>
      <vt:variant>
        <vt:lpstr>命名范围</vt:lpstr>
      </vt:variant>
      <vt:variant>
        <vt:i4>6</vt:i4>
      </vt:variant>
    </vt:vector>
  </HeadingPairs>
  <TitlesOfParts>
    <vt:vector size="57" baseType="lpstr">
      <vt:lpstr>zgs</vt:lpstr>
      <vt:lpstr>lgs</vt:lpstr>
      <vt:lpstr>A4打印凭证</vt:lpstr>
      <vt:lpstr>temp</vt:lpstr>
      <vt:lpstr>分13</vt:lpstr>
      <vt:lpstr>A5打印</vt:lpstr>
      <vt:lpstr>A4三张</vt:lpstr>
      <vt:lpstr>120-210</vt:lpstr>
      <vt:lpstr>120-240</vt:lpstr>
      <vt:lpstr>首页</vt:lpstr>
      <vt:lpstr>说明</vt:lpstr>
      <vt:lpstr>系统设置</vt:lpstr>
      <vt:lpstr>记账凭证</vt:lpstr>
      <vt:lpstr>核算项目总账</vt:lpstr>
      <vt:lpstr>核算项目明细账</vt:lpstr>
      <vt:lpstr>核算项目表</vt:lpstr>
      <vt:lpstr>@xjllbgs</vt:lpstr>
      <vt:lpstr>凭证汇总</vt:lpstr>
      <vt:lpstr>总账</vt:lpstr>
      <vt:lpstr>凭证明细</vt:lpstr>
      <vt:lpstr>科目</vt:lpstr>
      <vt:lpstr>xl</vt:lpstr>
      <vt:lpstr>利润表</vt:lpstr>
      <vt:lpstr>资产负债表</vt:lpstr>
      <vt:lpstr>现流</vt:lpstr>
      <vt:lpstr>现金流量表</vt:lpstr>
      <vt:lpstr>科目汇总表</vt:lpstr>
      <vt:lpstr>明细账</vt:lpstr>
      <vt:lpstr>多栏账</vt:lpstr>
      <vt:lpstr>凭证打</vt:lpstr>
      <vt:lpstr>帐簿打印</vt:lpstr>
      <vt:lpstr>分12</vt:lpstr>
      <vt:lpstr>分11</vt:lpstr>
      <vt:lpstr>分10</vt:lpstr>
      <vt:lpstr>分9</vt:lpstr>
      <vt:lpstr>分8</vt:lpstr>
      <vt:lpstr>分7</vt:lpstr>
      <vt:lpstr>分6</vt:lpstr>
      <vt:lpstr>分5</vt:lpstr>
      <vt:lpstr>分4</vt:lpstr>
      <vt:lpstr>分3</vt:lpstr>
      <vt:lpstr>分2</vt:lpstr>
      <vt:lpstr>分1</vt:lpstr>
      <vt:lpstr>折旧费用分配表</vt:lpstr>
      <vt:lpstr>数据库</vt:lpstr>
      <vt:lpstr>固定资产卡片</vt:lpstr>
      <vt:lpstr>设定</vt:lpstr>
      <vt:lpstr>固定资产折旧计算表</vt:lpstr>
      <vt:lpstr>固定资产查询</vt:lpstr>
      <vt:lpstr>还原用</vt:lpstr>
      <vt:lpstr>Sheet1</vt:lpstr>
      <vt:lpstr>lgs!Print_Area</vt:lpstr>
      <vt:lpstr>zgs!Print_Area</vt:lpstr>
      <vt:lpstr>利润表!Print_Area</vt:lpstr>
      <vt:lpstr>首页!Print_Area</vt:lpstr>
      <vt:lpstr>现金流量表!Print_Area</vt:lpstr>
      <vt:lpstr>资产负债表!Print_Area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jxd;tzq</dc:creator>
  <cp:lastModifiedBy>Administrator</cp:lastModifiedBy>
  <cp:revision>1</cp:revision>
  <cp:lastPrinted>2016-10-11T04:26:00Z</cp:lastPrinted>
  <dcterms:created xsi:type="dcterms:W3CDTF">2016-09-22T04:43:00Z</dcterms:created>
  <dcterms:modified xsi:type="dcterms:W3CDTF">2021-05-24T13:44:48Z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2052-11.8.2.8361</vt:lpwstr>
  </property>
</Properties>
</file>