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5\MAUI AND SONS BTS25\"/>
    </mc:Choice>
  </mc:AlternateContent>
  <xr:revisionPtr revIDLastSave="0" documentId="13_ncr:1_{D41FCF1C-ED49-4E16-B306-A07790C62E3C}" xr6:coauthVersionLast="47" xr6:coauthVersionMax="47" xr10:uidLastSave="{00000000-0000-0000-0000-000000000000}"/>
  <bookViews>
    <workbookView xWindow="-120" yWindow="-120" windowWidth="29040" windowHeight="15720" xr2:uid="{ADBBA557-147A-1647-B0A3-CB5DB5676B52}"/>
  </bookViews>
  <sheets>
    <sheet name="BTS25" sheetId="1" r:id="rId1"/>
  </sheets>
  <definedNames>
    <definedName name="_xlnm._FilterDatabase" localSheetId="0" hidden="1">'BTS25'!$A$4:$P$35</definedName>
  </definedNames>
  <calcPr calcId="191029"/>
  <extLst>
    <ext xmlns:x14="http://schemas.microsoft.com/office/spreadsheetml/2009/9/main" uri="{79F54976-1DA5-4618-B147-4CDE4B953A38}">
      <x14:workbookPr defaultImageDpi="32767" discardImageEditData="1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1" l="1"/>
  <c r="U31" i="1"/>
  <c r="V31" i="1"/>
  <c r="S31" i="1"/>
  <c r="T22" i="1"/>
  <c r="U22" i="1"/>
  <c r="V22" i="1"/>
  <c r="S22" i="1"/>
  <c r="T13" i="1"/>
  <c r="U13" i="1"/>
  <c r="V13" i="1"/>
  <c r="S13" i="1"/>
  <c r="T36" i="1"/>
  <c r="T41" i="1" s="1"/>
  <c r="U36" i="1"/>
  <c r="U41" i="1" s="1"/>
  <c r="V36" i="1"/>
  <c r="V41" i="1" s="1"/>
  <c r="S36" i="1"/>
  <c r="S41" i="1" s="1"/>
  <c r="W33" i="1"/>
  <c r="W34" i="1"/>
  <c r="W35" i="1"/>
  <c r="W32" i="1"/>
  <c r="W24" i="1"/>
  <c r="W25" i="1"/>
  <c r="W26" i="1"/>
  <c r="W27" i="1"/>
  <c r="W28" i="1"/>
  <c r="W29" i="1"/>
  <c r="W30" i="1"/>
  <c r="W23" i="1"/>
  <c r="W15" i="1"/>
  <c r="W16" i="1"/>
  <c r="W17" i="1"/>
  <c r="W18" i="1"/>
  <c r="W19" i="1"/>
  <c r="W20" i="1"/>
  <c r="W21" i="1"/>
  <c r="W14" i="1"/>
  <c r="W7" i="1"/>
  <c r="W8" i="1"/>
  <c r="W9" i="1"/>
  <c r="W10" i="1"/>
  <c r="W11" i="1"/>
  <c r="W12" i="1"/>
  <c r="W6" i="1"/>
  <c r="P31" i="1"/>
  <c r="P32" i="1"/>
  <c r="P33" i="1"/>
  <c r="P34" i="1"/>
  <c r="P35" i="1"/>
  <c r="P30" i="1"/>
  <c r="P29" i="1"/>
  <c r="P21" i="1"/>
  <c r="P20" i="1"/>
  <c r="P19" i="1"/>
  <c r="P18" i="1"/>
  <c r="P17" i="1"/>
  <c r="P16" i="1"/>
  <c r="P15" i="1"/>
  <c r="P14" i="1"/>
  <c r="P12" i="1"/>
  <c r="P8" i="1"/>
  <c r="P9" i="1"/>
  <c r="P10" i="1"/>
  <c r="P11" i="1"/>
  <c r="P23" i="1"/>
  <c r="P24" i="1"/>
  <c r="P25" i="1"/>
  <c r="P26" i="1"/>
  <c r="P27" i="1"/>
  <c r="P7" i="1"/>
  <c r="P28" i="1"/>
  <c r="W36" i="1" l="1"/>
  <c r="W41" i="1" s="1"/>
  <c r="W22" i="1"/>
  <c r="S39" i="1" s="1" a="1"/>
  <c r="S39" i="1" s="1"/>
  <c r="S40" i="1" a="1"/>
  <c r="S40" i="1" s="1"/>
  <c r="W31" i="1"/>
  <c r="W40" i="1" s="1"/>
  <c r="W13" i="1"/>
  <c r="S38" i="1" s="1" a="1"/>
  <c r="M3" i="1"/>
  <c r="P6" i="1"/>
  <c r="P3" i="1" s="1"/>
  <c r="S38" i="1" l="1"/>
  <c r="S42" i="1" s="1"/>
  <c r="T42" i="1"/>
  <c r="U42" i="1"/>
  <c r="V42" i="1"/>
  <c r="W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<sst xmlns="http://schemas.openxmlformats.org/spreadsheetml/2006/main" count="336" uniqueCount="143">
  <si>
    <t>Style</t>
  </si>
  <si>
    <t>Codigo</t>
  </si>
  <si>
    <t>5CE154-MC20</t>
  </si>
  <si>
    <t>3033169111544</t>
  </si>
  <si>
    <t>ACTION LEATHER</t>
  </si>
  <si>
    <t>Man</t>
  </si>
  <si>
    <t>Cemented</t>
  </si>
  <si>
    <t>5CE117-MC24</t>
  </si>
  <si>
    <t>32433469111173</t>
  </si>
  <si>
    <t>5CE121-KC24</t>
  </si>
  <si>
    <t>32433369111212</t>
  </si>
  <si>
    <t>Kids</t>
  </si>
  <si>
    <t>5CE155-MC20</t>
  </si>
  <si>
    <t>3033169111554</t>
  </si>
  <si>
    <t>5CE119-MC24</t>
  </si>
  <si>
    <t>32433469111193</t>
  </si>
  <si>
    <t>5CE156-MC20</t>
  </si>
  <si>
    <t>3033169111564</t>
  </si>
  <si>
    <t>5CE177-MC20</t>
  </si>
  <si>
    <t>3033469111773</t>
  </si>
  <si>
    <t>5CE120-KC24</t>
  </si>
  <si>
    <t>32433369111202</t>
  </si>
  <si>
    <t>5CE158-MC20</t>
  </si>
  <si>
    <t>3033169111584</t>
  </si>
  <si>
    <t>5CE178-MC20</t>
  </si>
  <si>
    <t>3033469111783</t>
  </si>
  <si>
    <t>5CE112-MC24</t>
  </si>
  <si>
    <t>32433169111124</t>
  </si>
  <si>
    <t>5CE115-MC24</t>
  </si>
  <si>
    <t>32433169111154</t>
  </si>
  <si>
    <t>Vulcanized</t>
  </si>
  <si>
    <t>5CE118-MC24</t>
  </si>
  <si>
    <t>32433469111183</t>
  </si>
  <si>
    <t>5CE170-KC20</t>
  </si>
  <si>
    <t>3033369111702</t>
  </si>
  <si>
    <t>5CE176-MC20</t>
  </si>
  <si>
    <t>3033469111763</t>
  </si>
  <si>
    <t>5CE173-KC20</t>
  </si>
  <si>
    <t>3033369111732</t>
  </si>
  <si>
    <t>5CE122-WC24</t>
  </si>
  <si>
    <t>32433269121224</t>
  </si>
  <si>
    <t>Woman</t>
  </si>
  <si>
    <t>5CE123-WC24</t>
  </si>
  <si>
    <t>32433269121234</t>
  </si>
  <si>
    <t>5CE125-WC24</t>
  </si>
  <si>
    <t>32433269121254</t>
  </si>
  <si>
    <t>5CE126-WC24</t>
  </si>
  <si>
    <t>32433269121264</t>
  </si>
  <si>
    <t>32433269121274</t>
  </si>
  <si>
    <t>5CE167-WC20</t>
  </si>
  <si>
    <t>3033269121674</t>
  </si>
  <si>
    <t>NAME</t>
  </si>
  <si>
    <t>MAUKA</t>
  </si>
  <si>
    <t>HALOE</t>
  </si>
  <si>
    <t>OLINDA</t>
  </si>
  <si>
    <t>KULANUI</t>
  </si>
  <si>
    <t>RULA</t>
  </si>
  <si>
    <t>NAHIO</t>
  </si>
  <si>
    <t>POKE LOW</t>
  </si>
  <si>
    <t>POKE HI</t>
  </si>
  <si>
    <t>TRICK</t>
  </si>
  <si>
    <t>KIEKIE</t>
  </si>
  <si>
    <t>KANE</t>
  </si>
  <si>
    <t>OPUA</t>
  </si>
  <si>
    <t>KAMAOLE</t>
  </si>
  <si>
    <t xml:space="preserve">FOTO </t>
  </si>
  <si>
    <t>BOAT</t>
  </si>
  <si>
    <t>TALLA</t>
  </si>
  <si>
    <t>1-2-3-3-2-1</t>
  </si>
  <si>
    <t>2-2-3-3</t>
  </si>
  <si>
    <t>1-1-1-2-2-3</t>
  </si>
  <si>
    <t>39-40-41-42-43-44</t>
  </si>
  <si>
    <t>29-30-31-32-33-34</t>
  </si>
  <si>
    <t>35-36-37-38</t>
  </si>
  <si>
    <t>35-36-37-38-39-40</t>
  </si>
  <si>
    <t>MUJER</t>
  </si>
  <si>
    <t>HOMBRE</t>
  </si>
  <si>
    <t>KID</t>
  </si>
  <si>
    <t>JUNIOR</t>
  </si>
  <si>
    <t>Constr.</t>
  </si>
  <si>
    <t>Def.</t>
  </si>
  <si>
    <t>PVP</t>
  </si>
  <si>
    <t>Retail</t>
  </si>
  <si>
    <t>Pedido</t>
  </si>
  <si>
    <t>Total</t>
  </si>
  <si>
    <t>Adulto</t>
  </si>
  <si>
    <t>Junior</t>
  </si>
  <si>
    <t>Entrega</t>
  </si>
  <si>
    <t xml:space="preserve"> SCHOOL FOOTWEAR COLLECTION 2025</t>
  </si>
  <si>
    <t>Dic.-24</t>
  </si>
  <si>
    <t>WOMAN</t>
  </si>
  <si>
    <t>ADULTO</t>
  </si>
  <si>
    <t>MAN</t>
  </si>
  <si>
    <t>2-3-3-3-2-1</t>
  </si>
  <si>
    <t>5CE165-WC20</t>
  </si>
  <si>
    <t>NEW</t>
  </si>
  <si>
    <t>Comp.</t>
  </si>
  <si>
    <t>Genero</t>
  </si>
  <si>
    <t>Curva</t>
  </si>
  <si>
    <t>Pack</t>
  </si>
  <si>
    <t>5C111-MC25</t>
  </si>
  <si>
    <t>5C110-MC25</t>
  </si>
  <si>
    <t>5CE116-WC25</t>
  </si>
  <si>
    <t>5CE108-MC25</t>
  </si>
  <si>
    <t>5CE109-MC25</t>
  </si>
  <si>
    <t>Pendiente</t>
  </si>
  <si>
    <t>PA01</t>
  </si>
  <si>
    <t>PA02</t>
  </si>
  <si>
    <t>PA03</t>
  </si>
  <si>
    <t>PA04</t>
  </si>
  <si>
    <t>TOTAL</t>
  </si>
  <si>
    <t>TOTAL KIDS</t>
  </si>
  <si>
    <t>TOTAL JUNIOR</t>
  </si>
  <si>
    <t>TOTAL MAN</t>
  </si>
  <si>
    <t>TOTAL WOMAN</t>
  </si>
  <si>
    <t>MEN</t>
  </si>
  <si>
    <t xml:space="preserve">KIDS </t>
  </si>
  <si>
    <t>TOTAL GENERAL</t>
  </si>
  <si>
    <t>CODIGO DE FACTURA</t>
  </si>
  <si>
    <t>5CE117-WC25</t>
  </si>
  <si>
    <t>12/F 244148</t>
  </si>
  <si>
    <t>5CE119-WC25</t>
  </si>
  <si>
    <t>36/F 244148</t>
  </si>
  <si>
    <t>5CE118-WC</t>
  </si>
  <si>
    <t>36/F 244043</t>
  </si>
  <si>
    <t>70/F 244346</t>
  </si>
  <si>
    <t>28/F 244346</t>
  </si>
  <si>
    <t>80/F 244346</t>
  </si>
  <si>
    <t>40/F 244346</t>
  </si>
  <si>
    <t>30/F 244241</t>
  </si>
  <si>
    <t>90/F 244242</t>
  </si>
  <si>
    <t>60/F 244242</t>
  </si>
  <si>
    <t>70/F244242</t>
  </si>
  <si>
    <t>28/F 244242</t>
  </si>
  <si>
    <t>FALTANTE</t>
  </si>
  <si>
    <t>10/F 244242</t>
  </si>
  <si>
    <t>40/F 244613</t>
  </si>
  <si>
    <t>90/F 244613</t>
  </si>
  <si>
    <t>14/F 244545</t>
  </si>
  <si>
    <t>70/F 244545</t>
  </si>
  <si>
    <t>40/F 244545</t>
  </si>
  <si>
    <t>24/F 244545</t>
  </si>
  <si>
    <t>12/F 244545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</si>
</sst>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164" fontId="7" fillId="0" borderId="0" applyFont="0" applyFill="0" applyBorder="0" applyAlignment="0" applyProtection="0"/>
  </cellStyleXfs>
  <cellXfs count="77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9" fillId="2" borderId="0" xfId="0" applyFont="1" applyFill="1"/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8" fillId="2" borderId="3" xfId="2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2" borderId="0" xfId="0" applyFont="1" applyFill="1"/>
    <xf numFmtId="1" fontId="8" fillId="2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4" fontId="11" fillId="2" borderId="0" xfId="2" applyFont="1" applyFill="1"/>
    <xf numFmtId="0" fontId="11" fillId="2" borderId="0" xfId="0" applyFont="1" applyFill="1" applyAlignment="1">
      <alignment horizontal="center"/>
    </xf>
    <xf numFmtId="164" fontId="11" fillId="2" borderId="1" xfId="2" applyFont="1" applyFill="1" applyBorder="1" applyAlignment="1">
      <alignment horizontal="center" vertical="center"/>
    </xf>
    <xf numFmtId="14" fontId="11" fillId="2" borderId="2" xfId="2" applyNumberFormat="1" applyFont="1" applyFill="1" applyBorder="1" applyAlignment="1">
      <alignment horizontal="center" vertical="center" wrapText="1"/>
    </xf>
    <xf numFmtId="14" fontId="11" fillId="2" borderId="1" xfId="2" applyNumberFormat="1" applyFont="1" applyFill="1" applyBorder="1" applyAlignment="1">
      <alignment horizontal="center" vertical="center" wrapText="1"/>
    </xf>
    <xf numFmtId="164" fontId="19" fillId="2" borderId="1" xfId="2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/>
    </xf>
    <xf numFmtId="14" fontId="11" fillId="7" borderId="2" xfId="2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" fontId="8" fillId="7" borderId="3" xfId="2" applyNumberFormat="1" applyFont="1" applyFill="1" applyBorder="1" applyAlignment="1">
      <alignment horizontal="center" vertical="center"/>
    </xf>
    <xf numFmtId="164" fontId="11" fillId="7" borderId="1" xfId="2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164" fontId="19" fillId="7" borderId="1" xfId="2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4" fontId="11" fillId="7" borderId="1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3">
    <cellStyle name="Moneda [0]" xfId="2" builtinId="7"/>
    <cellStyle name="Normal" xfId="0" builtinId="0"/>
    <cellStyle name="Normal 2 2" xfId="1" xr:uid="{865E5E5B-6CFF-994D-B085-287630EF909D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76028</xdr:rowOff>
    </xdr:from>
    <xdr:to>
      <xdr:col>0</xdr:col>
      <xdr:colOff>2003160</xdr:colOff>
      <xdr:row>16</xdr:row>
      <xdr:rowOff>1201211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A283739-FC8B-0B81-1E46-B34B2C259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2642951"/>
          <a:ext cx="2003160" cy="112518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64078</xdr:rowOff>
    </xdr:from>
    <xdr:to>
      <xdr:col>0</xdr:col>
      <xdr:colOff>2162184</xdr:colOff>
      <xdr:row>17</xdr:row>
      <xdr:rowOff>1098379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42DF572-F1A7-891A-4041-90F0C1B7E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6312141"/>
          <a:ext cx="2162184" cy="1034301"/>
        </a:xfrm>
        <a:prstGeom prst="rect">
          <a:avLst/>
        </a:prstGeom>
      </xdr:spPr>
    </xdr:pic>
    <xdr:clientData/>
  </xdr:twoCellAnchor>
  <xdr:twoCellAnchor>
    <xdr:from>
      <xdr:col>0</xdr:col>
      <xdr:colOff>32542</xdr:colOff>
      <xdr:row>18</xdr:row>
      <xdr:rowOff>53140</xdr:rowOff>
    </xdr:from>
    <xdr:to>
      <xdr:col>0</xdr:col>
      <xdr:colOff>1983044</xdr:colOff>
      <xdr:row>18</xdr:row>
      <xdr:rowOff>1283956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D7395B6-851F-A854-62EA-650CD83F4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542" y="25439184"/>
          <a:ext cx="1950502" cy="12308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67467</xdr:rowOff>
    </xdr:from>
    <xdr:to>
      <xdr:col>0</xdr:col>
      <xdr:colOff>2067920</xdr:colOff>
      <xdr:row>31</xdr:row>
      <xdr:rowOff>990879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87485DF-235B-B887-DFE1-BFAE303F7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4259775"/>
          <a:ext cx="2067920" cy="923412"/>
        </a:xfrm>
        <a:prstGeom prst="rect">
          <a:avLst/>
        </a:prstGeom>
      </xdr:spPr>
    </xdr:pic>
    <xdr:clientData/>
  </xdr:twoCellAnchor>
  <xdr:twoCellAnchor>
    <xdr:from>
      <xdr:col>0</xdr:col>
      <xdr:colOff>22877</xdr:colOff>
      <xdr:row>32</xdr:row>
      <xdr:rowOff>99148</xdr:rowOff>
    </xdr:from>
    <xdr:to>
      <xdr:col>0</xdr:col>
      <xdr:colOff>2093407</xdr:colOff>
      <xdr:row>32</xdr:row>
      <xdr:rowOff>1174074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7247083-311A-117E-5BEE-F9715CFE1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77" y="35338159"/>
          <a:ext cx="2070530" cy="10749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64752</xdr:rowOff>
    </xdr:from>
    <xdr:to>
      <xdr:col>0</xdr:col>
      <xdr:colOff>2107353</xdr:colOff>
      <xdr:row>33</xdr:row>
      <xdr:rowOff>1130440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51AE198-931A-64AF-9DC2-C71876956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6587719"/>
          <a:ext cx="2107353" cy="10656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59126</xdr:rowOff>
    </xdr:from>
    <xdr:to>
      <xdr:col>0</xdr:col>
      <xdr:colOff>2116443</xdr:colOff>
      <xdr:row>34</xdr:row>
      <xdr:rowOff>1549122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85F2DC4-4D8D-6EE6-DE4A-FE7D7CF90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7866049"/>
          <a:ext cx="2116443" cy="1489996"/>
        </a:xfrm>
        <a:prstGeom prst="rect">
          <a:avLst/>
        </a:prstGeom>
      </xdr:spPr>
    </xdr:pic>
    <xdr:clientData/>
  </xdr:twoCellAnchor>
  <xdr:twoCellAnchor>
    <xdr:from>
      <xdr:col>0</xdr:col>
      <xdr:colOff>17248</xdr:colOff>
      <xdr:row>23</xdr:row>
      <xdr:rowOff>78511</xdr:rowOff>
    </xdr:from>
    <xdr:to>
      <xdr:col>0</xdr:col>
      <xdr:colOff>2081427</xdr:colOff>
      <xdr:row>23</xdr:row>
      <xdr:rowOff>1132567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4FBFE1E-0147-A658-D4F0-DE1663168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248" y="26664775"/>
          <a:ext cx="2064179" cy="1054056"/>
        </a:xfrm>
        <a:prstGeom prst="rect">
          <a:avLst/>
        </a:prstGeom>
      </xdr:spPr>
    </xdr:pic>
    <xdr:clientData/>
  </xdr:twoCellAnchor>
  <xdr:twoCellAnchor>
    <xdr:from>
      <xdr:col>0</xdr:col>
      <xdr:colOff>39182</xdr:colOff>
      <xdr:row>24</xdr:row>
      <xdr:rowOff>45172</xdr:rowOff>
    </xdr:from>
    <xdr:to>
      <xdr:col>0</xdr:col>
      <xdr:colOff>2071154</xdr:colOff>
      <xdr:row>24</xdr:row>
      <xdr:rowOff>1214176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BFABA74-3477-4E0A-3183-0EB052A1C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182" y="28068908"/>
          <a:ext cx="2031972" cy="1169004"/>
        </a:xfrm>
        <a:prstGeom prst="rect">
          <a:avLst/>
        </a:prstGeom>
      </xdr:spPr>
    </xdr:pic>
    <xdr:clientData/>
  </xdr:twoCellAnchor>
  <xdr:twoCellAnchor>
    <xdr:from>
      <xdr:col>0</xdr:col>
      <xdr:colOff>148218</xdr:colOff>
      <xdr:row>25</xdr:row>
      <xdr:rowOff>42575</xdr:rowOff>
    </xdr:from>
    <xdr:to>
      <xdr:col>0</xdr:col>
      <xdr:colOff>1789562</xdr:colOff>
      <xdr:row>25</xdr:row>
      <xdr:rowOff>1415607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95C3FFF-A842-38E6-C99A-F62A71DCC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8218" y="29503784"/>
          <a:ext cx="1641344" cy="1373032"/>
        </a:xfrm>
        <a:prstGeom prst="rect">
          <a:avLst/>
        </a:prstGeom>
      </xdr:spPr>
    </xdr:pic>
    <xdr:clientData/>
  </xdr:twoCellAnchor>
  <xdr:twoCellAnchor>
    <xdr:from>
      <xdr:col>0</xdr:col>
      <xdr:colOff>65090</xdr:colOff>
      <xdr:row>26</xdr:row>
      <xdr:rowOff>126494</xdr:rowOff>
    </xdr:from>
    <xdr:to>
      <xdr:col>0</xdr:col>
      <xdr:colOff>2081685</xdr:colOff>
      <xdr:row>26</xdr:row>
      <xdr:rowOff>1001625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D01290BE-DCE0-33DD-A300-63986F9E4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090" y="31025175"/>
          <a:ext cx="2016595" cy="875131"/>
        </a:xfrm>
        <a:prstGeom prst="rect">
          <a:avLst/>
        </a:prstGeom>
      </xdr:spPr>
    </xdr:pic>
    <xdr:clientData/>
  </xdr:twoCellAnchor>
  <xdr:twoCellAnchor>
    <xdr:from>
      <xdr:col>0</xdr:col>
      <xdr:colOff>59321</xdr:colOff>
      <xdr:row>27</xdr:row>
      <xdr:rowOff>36440</xdr:rowOff>
    </xdr:from>
    <xdr:to>
      <xdr:col>0</xdr:col>
      <xdr:colOff>2011988</xdr:colOff>
      <xdr:row>27</xdr:row>
      <xdr:rowOff>1296625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318FEF7-CFE0-4D4C-18B9-5F30D3DB7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9321" y="32372594"/>
          <a:ext cx="1952667" cy="1260185"/>
        </a:xfrm>
        <a:prstGeom prst="rect">
          <a:avLst/>
        </a:prstGeom>
      </xdr:spPr>
    </xdr:pic>
    <xdr:clientData/>
  </xdr:twoCellAnchor>
  <xdr:twoCellAnchor>
    <xdr:from>
      <xdr:col>0</xdr:col>
      <xdr:colOff>84563</xdr:colOff>
      <xdr:row>8</xdr:row>
      <xdr:rowOff>48212</xdr:rowOff>
    </xdr:from>
    <xdr:to>
      <xdr:col>0</xdr:col>
      <xdr:colOff>1950557</xdr:colOff>
      <xdr:row>8</xdr:row>
      <xdr:rowOff>1304324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A58A6F8-0C2A-D9EF-82CD-2CEB19EF6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563" y="5311275"/>
          <a:ext cx="1865994" cy="1256112"/>
        </a:xfrm>
        <a:prstGeom prst="rect">
          <a:avLst/>
        </a:prstGeom>
      </xdr:spPr>
    </xdr:pic>
    <xdr:clientData/>
  </xdr:twoCellAnchor>
  <xdr:twoCellAnchor>
    <xdr:from>
      <xdr:col>0</xdr:col>
      <xdr:colOff>47986</xdr:colOff>
      <xdr:row>10</xdr:row>
      <xdr:rowOff>97055</xdr:rowOff>
    </xdr:from>
    <xdr:to>
      <xdr:col>0</xdr:col>
      <xdr:colOff>2025996</xdr:colOff>
      <xdr:row>10</xdr:row>
      <xdr:rowOff>982484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C7D8D483-4D1B-91D2-E51E-6D388EE6D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239" y="7521670"/>
          <a:ext cx="1978010" cy="885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964406</xdr:colOff>
      <xdr:row>2</xdr:row>
      <xdr:rowOff>307687</xdr:rowOff>
    </xdr:to>
    <xdr:pic>
      <xdr:nvPicPr>
        <xdr:cNvPr id="8" name="Imagen 7" descr="Maui And Sons • Sitio Oficial • Ride your Life">
          <a:extLst>
            <a:ext uri="{FF2B5EF4-FFF2-40B4-BE49-F238E27FC236}">
              <a16:creationId xmlns:a16="http://schemas.microsoft.com/office/drawing/2014/main" id="{2953AEFD-667C-0D41-92D9-0D227240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64406" cy="977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80907</xdr:colOff>
      <xdr:row>14</xdr:row>
      <xdr:rowOff>65987</xdr:rowOff>
    </xdr:from>
    <xdr:to>
      <xdr:col>0</xdr:col>
      <xdr:colOff>2209716</xdr:colOff>
      <xdr:row>14</xdr:row>
      <xdr:rowOff>1223280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29DB694-5F49-A272-AE4B-558DF53C4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907" y="16994668"/>
          <a:ext cx="2128809" cy="115729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19</xdr:row>
      <xdr:rowOff>47231</xdr:rowOff>
    </xdr:from>
    <xdr:ext cx="1977326" cy="1306505"/>
    <xdr:pic>
      <xdr:nvPicPr>
        <xdr:cNvPr id="37" name="图片 2">
          <a:extLst>
            <a:ext uri="{FF2B5EF4-FFF2-40B4-BE49-F238E27FC236}">
              <a16:creationId xmlns:a16="http://schemas.microsoft.com/office/drawing/2014/main" id="{D35145CE-E28E-354C-A3A2-B6034FB40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3833988"/>
          <a:ext cx="1977326" cy="130650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20</xdr:row>
      <xdr:rowOff>76407</xdr:rowOff>
    </xdr:from>
    <xdr:ext cx="2109924" cy="1051211"/>
    <xdr:pic>
      <xdr:nvPicPr>
        <xdr:cNvPr id="38" name="图片 3">
          <a:extLst>
            <a:ext uri="{FF2B5EF4-FFF2-40B4-BE49-F238E27FC236}">
              <a16:creationId xmlns:a16="http://schemas.microsoft.com/office/drawing/2014/main" id="{BE989180-D9DA-AB45-882D-E2B5F2AA1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0634532"/>
          <a:ext cx="2109924" cy="1051211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29045</xdr:colOff>
      <xdr:row>28</xdr:row>
      <xdr:rowOff>71043</xdr:rowOff>
    </xdr:from>
    <xdr:ext cx="2104059" cy="1390242"/>
    <xdr:pic>
      <xdr:nvPicPr>
        <xdr:cNvPr id="39" name="图片 2">
          <a:extLst>
            <a:ext uri="{FF2B5EF4-FFF2-40B4-BE49-F238E27FC236}">
              <a16:creationId xmlns:a16="http://schemas.microsoft.com/office/drawing/2014/main" id="{EC869E71-8852-DB48-B8E6-A3CABD599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045" y="30797106"/>
          <a:ext cx="2104059" cy="1390242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29</xdr:row>
      <xdr:rowOff>159011</xdr:rowOff>
    </xdr:from>
    <xdr:ext cx="2059561" cy="1026119"/>
    <xdr:pic>
      <xdr:nvPicPr>
        <xdr:cNvPr id="40" name="图片 3">
          <a:extLst>
            <a:ext uri="{FF2B5EF4-FFF2-40B4-BE49-F238E27FC236}">
              <a16:creationId xmlns:a16="http://schemas.microsoft.com/office/drawing/2014/main" id="{D9184592-3EB6-D648-8ECC-D2C227DA3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37309371"/>
          <a:ext cx="2059561" cy="1026119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0</xdr:col>
      <xdr:colOff>0</xdr:colOff>
      <xdr:row>5</xdr:row>
      <xdr:rowOff>23091</xdr:rowOff>
    </xdr:from>
    <xdr:to>
      <xdr:col>0</xdr:col>
      <xdr:colOff>1923876</xdr:colOff>
      <xdr:row>5</xdr:row>
      <xdr:rowOff>1281441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71F6F937-7EE0-D13E-C1F5-220AA0AE1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399886"/>
          <a:ext cx="1923876" cy="1258350"/>
        </a:xfrm>
        <a:prstGeom prst="rect">
          <a:avLst/>
        </a:prstGeom>
      </xdr:spPr>
    </xdr:pic>
    <xdr:clientData/>
  </xdr:twoCellAnchor>
  <xdr:twoCellAnchor editAs="oneCell">
    <xdr:from>
      <xdr:col>0</xdr:col>
      <xdr:colOff>11546</xdr:colOff>
      <xdr:row>6</xdr:row>
      <xdr:rowOff>57727</xdr:rowOff>
    </xdr:from>
    <xdr:to>
      <xdr:col>0</xdr:col>
      <xdr:colOff>1922162</xdr:colOff>
      <xdr:row>6</xdr:row>
      <xdr:rowOff>1501797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A2749CC0-B693-C02E-F956-B9B3F788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546" y="2785341"/>
          <a:ext cx="1910616" cy="14440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46182</xdr:rowOff>
    </xdr:from>
    <xdr:to>
      <xdr:col>0</xdr:col>
      <xdr:colOff>2054603</xdr:colOff>
      <xdr:row>9</xdr:row>
      <xdr:rowOff>1143000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A9199C1-A5B9-3FD4-248D-B2EBCC420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7160774"/>
          <a:ext cx="2054603" cy="10968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52845</xdr:rowOff>
    </xdr:from>
    <xdr:to>
      <xdr:col>0</xdr:col>
      <xdr:colOff>2094009</xdr:colOff>
      <xdr:row>13</xdr:row>
      <xdr:rowOff>1064054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274A7001-AD07-1658-8097-F3D9A6E72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0980618"/>
          <a:ext cx="2094009" cy="10112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34323</xdr:rowOff>
    </xdr:from>
    <xdr:to>
      <xdr:col>0</xdr:col>
      <xdr:colOff>2162432</xdr:colOff>
      <xdr:row>15</xdr:row>
      <xdr:rowOff>1223457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9546DE5A-A69E-D13C-9216-FAB55BCEA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8294864"/>
          <a:ext cx="2162432" cy="11891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80090</xdr:rowOff>
    </xdr:from>
    <xdr:to>
      <xdr:col>0</xdr:col>
      <xdr:colOff>2002252</xdr:colOff>
      <xdr:row>7</xdr:row>
      <xdr:rowOff>1403854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3C0F7619-DAC5-8DE1-594A-A58D4B14D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4530811"/>
          <a:ext cx="2002252" cy="1323764"/>
        </a:xfrm>
        <a:prstGeom prst="rect">
          <a:avLst/>
        </a:prstGeom>
      </xdr:spPr>
    </xdr:pic>
    <xdr:clientData/>
  </xdr:twoCellAnchor>
  <xdr:twoCellAnchor editAs="oneCell">
    <xdr:from>
      <xdr:col>0</xdr:col>
      <xdr:colOff>29990</xdr:colOff>
      <xdr:row>11</xdr:row>
      <xdr:rowOff>103217</xdr:rowOff>
    </xdr:from>
    <xdr:to>
      <xdr:col>0</xdr:col>
      <xdr:colOff>2093784</xdr:colOff>
      <xdr:row>11</xdr:row>
      <xdr:rowOff>1084226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024A0E-C98E-2718-BB96-A4B167DC3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990" y="10892496"/>
          <a:ext cx="2063794" cy="981009"/>
        </a:xfrm>
        <a:prstGeom prst="rect">
          <a:avLst/>
        </a:prstGeom>
      </xdr:spPr>
    </xdr:pic>
    <xdr:clientData/>
  </xdr:twoCellAnchor>
  <xdr:twoCellAnchor editAs="oneCell">
    <xdr:from>
      <xdr:col>0</xdr:col>
      <xdr:colOff>11136</xdr:colOff>
      <xdr:row>22</xdr:row>
      <xdr:rowOff>47472</xdr:rowOff>
    </xdr:from>
    <xdr:to>
      <xdr:col>0</xdr:col>
      <xdr:colOff>2150991</xdr:colOff>
      <xdr:row>22</xdr:row>
      <xdr:rowOff>1361714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531909-3333-EDD6-D7F8-113A8C4FB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136" y="22214745"/>
          <a:ext cx="2139855" cy="1314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4CC6-63E1-9141-9A1B-D8B861FFF01B}">
  <dimension ref="A1:AA43"/>
  <sheetViews>
    <sheetView tabSelected="1" zoomScale="86" zoomScaleNormal="86" workbookViewId="0">
      <pane ySplit="4" topLeftCell="A33" activePane="bottomLeft" state="frozen"/>
      <selection pane="bottomLeft" activeCell="B8" sqref="B8"/>
    </sheetView>
  </sheetViews>
  <sheetFormatPr baseColWidth="10" defaultColWidth="10.875" defaultRowHeight="15.75" x14ac:dyDescent="0.25"/>
  <cols>
    <col min="1" max="1" width="29.125" style="4" customWidth="1"/>
    <col min="2" max="2" width="18" style="4" customWidth="1"/>
    <col min="3" max="3" width="13.375" style="4" bestFit="1" customWidth="1"/>
    <col min="4" max="4" width="9" style="4" customWidth="1"/>
    <col min="5" max="5" width="12.5" style="4" customWidth="1"/>
    <col min="6" max="6" width="10.875" style="8" customWidth="1"/>
    <col min="7" max="7" width="7.125" style="4" customWidth="1"/>
    <col min="8" max="8" width="6.625" style="4" customWidth="1"/>
    <col min="9" max="9" width="8.875" style="4" customWidth="1"/>
    <col min="10" max="10" width="13.625" style="4" bestFit="1" customWidth="1"/>
    <col min="11" max="11" width="8.625" style="4" bestFit="1" customWidth="1"/>
    <col min="12" max="12" width="5.5" style="30" bestFit="1" customWidth="1"/>
    <col min="13" max="13" width="7.625" style="11" customWidth="1"/>
    <col min="14" max="14" width="9.375" style="30" customWidth="1"/>
    <col min="15" max="15" width="10" style="30" customWidth="1"/>
    <col min="16" max="16" width="8.75" style="30" customWidth="1"/>
    <col min="17" max="17" width="3.375" style="30" customWidth="1"/>
    <col min="18" max="18" width="11" style="30" customWidth="1"/>
    <col min="19" max="23" width="6.75" style="33" customWidth="1"/>
    <col min="24" max="24" width="16.375" style="4" customWidth="1"/>
    <col min="25" max="25" width="16.75" style="4" customWidth="1"/>
    <col min="26" max="26" width="17.125" style="4" customWidth="1"/>
    <col min="27" max="27" width="15.875" style="4" customWidth="1"/>
    <col min="28" max="16384" width="10.875" style="4"/>
  </cols>
  <sheetData>
    <row r="1" spans="1:25" ht="26.1" customHeight="1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25" ht="26.1" customHeight="1" x14ac:dyDescent="0.25">
      <c r="A2" s="5">
        <v>850</v>
      </c>
      <c r="B2" s="5"/>
      <c r="D2" s="22" t="s">
        <v>88</v>
      </c>
      <c r="E2" s="22"/>
      <c r="F2" s="22"/>
      <c r="G2" s="22"/>
      <c r="H2" s="22"/>
      <c r="I2" s="22"/>
      <c r="J2" s="22"/>
      <c r="K2" s="22"/>
      <c r="L2" s="22"/>
    </row>
    <row r="3" spans="1:25" ht="26.1" customHeight="1" x14ac:dyDescent="0.25">
      <c r="C3" s="1"/>
      <c r="D3" s="1"/>
      <c r="E3" s="1"/>
      <c r="F3" s="9"/>
      <c r="G3" s="1"/>
      <c r="H3" s="1"/>
      <c r="I3" s="2"/>
      <c r="M3" s="17">
        <f>SUM(M6:M35)</f>
        <v>0</v>
      </c>
      <c r="P3" s="35">
        <f>SUM(P6:P35)</f>
        <v>0</v>
      </c>
    </row>
    <row r="4" spans="1:25" s="11" customFormat="1" x14ac:dyDescent="0.25">
      <c r="A4" s="23" t="s">
        <v>65</v>
      </c>
      <c r="B4" s="49" t="s">
        <v>118</v>
      </c>
      <c r="C4" s="24" t="s">
        <v>0</v>
      </c>
      <c r="D4" s="24" t="s">
        <v>51</v>
      </c>
      <c r="E4" s="24" t="s">
        <v>1</v>
      </c>
      <c r="F4" s="25" t="s">
        <v>96</v>
      </c>
      <c r="G4" s="24" t="s">
        <v>97</v>
      </c>
      <c r="H4" s="24" t="s">
        <v>80</v>
      </c>
      <c r="I4" s="26" t="s">
        <v>79</v>
      </c>
      <c r="J4" s="24" t="s">
        <v>67</v>
      </c>
      <c r="K4" s="24" t="s">
        <v>98</v>
      </c>
      <c r="L4" s="27" t="s">
        <v>99</v>
      </c>
      <c r="M4" s="27" t="s">
        <v>83</v>
      </c>
      <c r="N4" s="24" t="s">
        <v>82</v>
      </c>
      <c r="O4" s="24" t="s">
        <v>81</v>
      </c>
      <c r="P4" s="27" t="s">
        <v>84</v>
      </c>
      <c r="Q4" s="36"/>
      <c r="R4" s="24" t="s">
        <v>87</v>
      </c>
      <c r="S4" s="42" t="s">
        <v>106</v>
      </c>
      <c r="T4" s="42" t="s">
        <v>107</v>
      </c>
      <c r="U4" s="42" t="s">
        <v>108</v>
      </c>
      <c r="V4" s="42" t="s">
        <v>109</v>
      </c>
      <c r="W4" s="42" t="s">
        <v>110</v>
      </c>
    </row>
    <row r="5" spans="1:25" s="6" customFormat="1" ht="17.25" customHeight="1" x14ac:dyDescent="0.25">
      <c r="A5" s="18" t="s">
        <v>75</v>
      </c>
      <c r="B5" s="18"/>
      <c r="L5" s="31"/>
      <c r="N5" s="31"/>
      <c r="O5" s="31"/>
      <c r="P5" s="31"/>
      <c r="Q5" s="31"/>
      <c r="R5" s="31"/>
      <c r="S5" s="33"/>
      <c r="T5" s="33"/>
      <c r="U5" s="33"/>
      <c r="V5" s="33"/>
      <c r="W5" s="33"/>
    </row>
    <row r="6" spans="1:25" s="6" customFormat="1" ht="107.1" customHeight="1" x14ac:dyDescent="0.25">
      <c r="A6" s="7"/>
      <c r="B6" s="7"/>
      <c r="C6" s="3" t="s">
        <v>39</v>
      </c>
      <c r="D6" s="3" t="s">
        <v>66</v>
      </c>
      <c r="E6" s="12" t="s">
        <v>40</v>
      </c>
      <c r="F6" s="10" t="s">
        <v>4</v>
      </c>
      <c r="G6" s="3" t="s">
        <v>41</v>
      </c>
      <c r="H6" s="3" t="s">
        <v>85</v>
      </c>
      <c r="I6" s="13" t="s">
        <v>6</v>
      </c>
      <c r="J6" s="15" t="s">
        <v>74</v>
      </c>
      <c r="K6" s="15" t="s">
        <v>68</v>
      </c>
      <c r="L6" s="32">
        <v>12</v>
      </c>
      <c r="M6" s="14"/>
      <c r="N6" s="37">
        <v>21090</v>
      </c>
      <c r="O6" s="37">
        <v>37990</v>
      </c>
      <c r="P6" s="37">
        <f>+N6*M6</f>
        <v>0</v>
      </c>
      <c r="Q6" s="31"/>
      <c r="R6" s="38" t="s">
        <v>89</v>
      </c>
      <c r="S6" s="34"/>
      <c r="T6" s="34">
        <v>12</v>
      </c>
      <c r="U6" s="34">
        <v>12</v>
      </c>
      <c r="V6" s="34"/>
      <c r="W6" s="34">
        <f>SUM(S6:V6)</f>
        <v>24</v>
      </c>
      <c r="X6" s="71" t="s">
        <v>141</v>
      </c>
    </row>
    <row r="7" spans="1:25" s="6" customFormat="1" ht="122.1" customHeight="1" x14ac:dyDescent="0.25">
      <c r="A7" s="7"/>
      <c r="B7" s="7"/>
      <c r="C7" s="3" t="s">
        <v>42</v>
      </c>
      <c r="D7" s="3" t="s">
        <v>60</v>
      </c>
      <c r="E7" s="12" t="s">
        <v>43</v>
      </c>
      <c r="F7" s="10" t="s">
        <v>4</v>
      </c>
      <c r="G7" s="3" t="s">
        <v>41</v>
      </c>
      <c r="H7" s="3" t="s">
        <v>85</v>
      </c>
      <c r="I7" s="13" t="s">
        <v>6</v>
      </c>
      <c r="J7" s="15" t="s">
        <v>74</v>
      </c>
      <c r="K7" s="15" t="s">
        <v>68</v>
      </c>
      <c r="L7" s="32">
        <v>12</v>
      </c>
      <c r="M7" s="14"/>
      <c r="N7" s="37">
        <v>22190</v>
      </c>
      <c r="O7" s="37">
        <v>39990</v>
      </c>
      <c r="P7" s="37">
        <f t="shared" ref="P7:P35" si="0">+N7*M7</f>
        <v>0</v>
      </c>
      <c r="Q7" s="31"/>
      <c r="R7" s="38" t="s">
        <v>89</v>
      </c>
      <c r="S7" s="34"/>
      <c r="T7" s="34"/>
      <c r="U7" s="34">
        <v>12</v>
      </c>
      <c r="V7" s="34"/>
      <c r="W7" s="34">
        <f t="shared" ref="W7:W12" si="1">SUM(S7:V7)</f>
        <v>12</v>
      </c>
      <c r="X7" s="69" t="s">
        <v>142</v>
      </c>
    </row>
    <row r="8" spans="1:25" s="6" customFormat="1" ht="117.95" customHeight="1" x14ac:dyDescent="0.25">
      <c r="A8" s="7"/>
      <c r="B8" s="75" t="s">
        <v>121</v>
      </c>
      <c r="C8" s="47" t="s">
        <v>44</v>
      </c>
      <c r="D8" s="47" t="s">
        <v>61</v>
      </c>
      <c r="E8" s="53" t="s">
        <v>45</v>
      </c>
      <c r="F8" s="54" t="s">
        <v>4</v>
      </c>
      <c r="G8" s="47" t="s">
        <v>41</v>
      </c>
      <c r="H8" s="47" t="s">
        <v>85</v>
      </c>
      <c r="I8" s="55" t="s">
        <v>30</v>
      </c>
      <c r="J8" s="56" t="s">
        <v>74</v>
      </c>
      <c r="K8" s="56" t="s">
        <v>68</v>
      </c>
      <c r="L8" s="57">
        <v>12</v>
      </c>
      <c r="M8" s="58"/>
      <c r="N8" s="59">
        <v>21090</v>
      </c>
      <c r="O8" s="59">
        <v>37990</v>
      </c>
      <c r="P8" s="59">
        <f t="shared" si="0"/>
        <v>0</v>
      </c>
      <c r="Q8" s="31"/>
      <c r="R8" s="50" t="s">
        <v>89</v>
      </c>
      <c r="S8" s="44"/>
      <c r="T8" s="44">
        <v>12</v>
      </c>
      <c r="U8" s="44">
        <v>12</v>
      </c>
      <c r="V8" s="44">
        <v>12</v>
      </c>
      <c r="W8" s="44">
        <f t="shared" si="1"/>
        <v>36</v>
      </c>
      <c r="X8" s="52" t="s">
        <v>122</v>
      </c>
    </row>
    <row r="9" spans="1:25" s="6" customFormat="1" ht="105" customHeight="1" x14ac:dyDescent="0.25">
      <c r="A9" s="7"/>
      <c r="B9" s="76" t="s">
        <v>119</v>
      </c>
      <c r="C9" s="47" t="s">
        <v>46</v>
      </c>
      <c r="D9" s="47" t="s">
        <v>62</v>
      </c>
      <c r="E9" s="53" t="s">
        <v>47</v>
      </c>
      <c r="F9" s="54" t="s">
        <v>4</v>
      </c>
      <c r="G9" s="47" t="s">
        <v>41</v>
      </c>
      <c r="H9" s="47" t="s">
        <v>85</v>
      </c>
      <c r="I9" s="55" t="s">
        <v>30</v>
      </c>
      <c r="J9" s="56" t="s">
        <v>74</v>
      </c>
      <c r="K9" s="56" t="s">
        <v>68</v>
      </c>
      <c r="L9" s="57">
        <v>12</v>
      </c>
      <c r="M9" s="58"/>
      <c r="N9" s="59">
        <v>22190</v>
      </c>
      <c r="O9" s="59">
        <v>39990</v>
      </c>
      <c r="P9" s="59">
        <f t="shared" si="0"/>
        <v>0</v>
      </c>
      <c r="Q9" s="31"/>
      <c r="R9" s="50" t="s">
        <v>89</v>
      </c>
      <c r="S9" s="44"/>
      <c r="T9" s="44"/>
      <c r="U9" s="44">
        <v>12</v>
      </c>
      <c r="V9" s="44"/>
      <c r="W9" s="44">
        <f t="shared" si="1"/>
        <v>12</v>
      </c>
      <c r="X9" s="52" t="s">
        <v>120</v>
      </c>
    </row>
    <row r="10" spans="1:25" s="6" customFormat="1" ht="92.1" customHeight="1" x14ac:dyDescent="0.25">
      <c r="A10" s="7"/>
      <c r="B10" s="75" t="s">
        <v>123</v>
      </c>
      <c r="C10" s="47" t="s">
        <v>94</v>
      </c>
      <c r="D10" s="47" t="s">
        <v>63</v>
      </c>
      <c r="E10" s="53" t="s">
        <v>48</v>
      </c>
      <c r="F10" s="54" t="s">
        <v>4</v>
      </c>
      <c r="G10" s="47" t="s">
        <v>41</v>
      </c>
      <c r="H10" s="47" t="s">
        <v>85</v>
      </c>
      <c r="I10" s="55" t="s">
        <v>30</v>
      </c>
      <c r="J10" s="56" t="s">
        <v>74</v>
      </c>
      <c r="K10" s="56" t="s">
        <v>68</v>
      </c>
      <c r="L10" s="57">
        <v>12</v>
      </c>
      <c r="M10" s="58"/>
      <c r="N10" s="59">
        <v>21090</v>
      </c>
      <c r="O10" s="59">
        <v>37990</v>
      </c>
      <c r="P10" s="59">
        <f t="shared" si="0"/>
        <v>0</v>
      </c>
      <c r="Q10" s="31"/>
      <c r="R10" s="50" t="s">
        <v>89</v>
      </c>
      <c r="S10" s="44"/>
      <c r="T10" s="44">
        <v>12</v>
      </c>
      <c r="U10" s="44">
        <v>12</v>
      </c>
      <c r="V10" s="44">
        <v>12</v>
      </c>
      <c r="W10" s="44">
        <f t="shared" si="1"/>
        <v>36</v>
      </c>
      <c r="X10" s="52" t="s">
        <v>124</v>
      </c>
    </row>
    <row r="11" spans="1:25" s="6" customFormat="1" ht="92.1" customHeight="1" x14ac:dyDescent="0.25">
      <c r="A11" s="7"/>
      <c r="B11" s="7"/>
      <c r="C11" s="3" t="s">
        <v>49</v>
      </c>
      <c r="D11" s="3" t="s">
        <v>64</v>
      </c>
      <c r="E11" s="12" t="s">
        <v>50</v>
      </c>
      <c r="F11" s="10" t="s">
        <v>4</v>
      </c>
      <c r="G11" s="3" t="s">
        <v>41</v>
      </c>
      <c r="H11" s="3" t="s">
        <v>85</v>
      </c>
      <c r="I11" s="13" t="s">
        <v>30</v>
      </c>
      <c r="J11" s="15" t="s">
        <v>74</v>
      </c>
      <c r="K11" s="15" t="s">
        <v>68</v>
      </c>
      <c r="L11" s="32">
        <v>12</v>
      </c>
      <c r="M11" s="14"/>
      <c r="N11" s="37">
        <v>21090</v>
      </c>
      <c r="O11" s="37">
        <v>37990</v>
      </c>
      <c r="P11" s="37">
        <f t="shared" si="0"/>
        <v>0</v>
      </c>
      <c r="Q11" s="31"/>
      <c r="R11" s="38" t="s">
        <v>89</v>
      </c>
      <c r="S11" s="34"/>
      <c r="T11" s="34"/>
      <c r="U11" s="34"/>
      <c r="V11" s="34"/>
      <c r="W11" s="34">
        <f t="shared" si="1"/>
        <v>0</v>
      </c>
    </row>
    <row r="12" spans="1:25" s="6" customFormat="1" ht="92.1" customHeight="1" x14ac:dyDescent="0.25">
      <c r="A12" s="19"/>
      <c r="B12" s="19"/>
      <c r="C12" s="19" t="s">
        <v>102</v>
      </c>
      <c r="D12" s="29" t="s">
        <v>95</v>
      </c>
      <c r="E12" s="28" t="s">
        <v>105</v>
      </c>
      <c r="F12" s="7"/>
      <c r="G12" s="19" t="s">
        <v>90</v>
      </c>
      <c r="H12" s="19" t="s">
        <v>91</v>
      </c>
      <c r="I12" s="13" t="s">
        <v>6</v>
      </c>
      <c r="J12" s="15" t="s">
        <v>74</v>
      </c>
      <c r="K12" s="19" t="s">
        <v>68</v>
      </c>
      <c r="L12" s="32">
        <v>12</v>
      </c>
      <c r="M12" s="19"/>
      <c r="N12" s="37">
        <v>21090</v>
      </c>
      <c r="O12" s="37">
        <v>37990</v>
      </c>
      <c r="P12" s="37">
        <f t="shared" si="0"/>
        <v>0</v>
      </c>
      <c r="Q12" s="31"/>
      <c r="R12" s="39" t="s">
        <v>89</v>
      </c>
      <c r="S12" s="34"/>
      <c r="T12" s="34"/>
      <c r="U12" s="34"/>
      <c r="V12" s="34"/>
      <c r="W12" s="34">
        <f t="shared" si="1"/>
        <v>0</v>
      </c>
    </row>
    <row r="13" spans="1:25" s="6" customFormat="1" ht="27" customHeight="1" x14ac:dyDescent="0.25">
      <c r="A13" s="18" t="s">
        <v>76</v>
      </c>
      <c r="B13" s="18"/>
      <c r="L13" s="31"/>
      <c r="M13" s="14"/>
      <c r="N13" s="31"/>
      <c r="O13" s="31"/>
      <c r="P13" s="31"/>
      <c r="Q13" s="31"/>
      <c r="R13" s="46" t="s">
        <v>114</v>
      </c>
      <c r="S13" s="44">
        <f>SUM(S6:S12)</f>
        <v>0</v>
      </c>
      <c r="T13" s="44">
        <f t="shared" ref="T13:W13" si="2">SUM(T6:T12)</f>
        <v>36</v>
      </c>
      <c r="U13" s="44">
        <f t="shared" si="2"/>
        <v>60</v>
      </c>
      <c r="V13" s="44">
        <f t="shared" si="2"/>
        <v>24</v>
      </c>
      <c r="W13" s="44">
        <f t="shared" si="2"/>
        <v>120</v>
      </c>
    </row>
    <row r="14" spans="1:25" s="6" customFormat="1" ht="93.95" customHeight="1" x14ac:dyDescent="0.25">
      <c r="A14" s="7"/>
      <c r="B14" s="7"/>
      <c r="C14" s="47" t="s">
        <v>26</v>
      </c>
      <c r="D14" s="3" t="s">
        <v>52</v>
      </c>
      <c r="E14" s="12" t="s">
        <v>27</v>
      </c>
      <c r="F14" s="10" t="s">
        <v>4</v>
      </c>
      <c r="G14" s="3" t="s">
        <v>5</v>
      </c>
      <c r="H14" s="3" t="s">
        <v>85</v>
      </c>
      <c r="I14" s="13" t="s">
        <v>6</v>
      </c>
      <c r="J14" s="15" t="s">
        <v>71</v>
      </c>
      <c r="K14" s="15" t="s">
        <v>93</v>
      </c>
      <c r="L14" s="32">
        <v>14</v>
      </c>
      <c r="M14" s="14"/>
      <c r="N14" s="40">
        <v>21090</v>
      </c>
      <c r="O14" s="40">
        <v>37990</v>
      </c>
      <c r="P14" s="37">
        <f t="shared" ref="P14:P21" si="3">+N14*M14</f>
        <v>0</v>
      </c>
      <c r="Q14" s="31"/>
      <c r="R14" s="39" t="s">
        <v>89</v>
      </c>
      <c r="S14" s="34"/>
      <c r="T14" s="34"/>
      <c r="U14" s="34">
        <v>14</v>
      </c>
      <c r="V14" s="34"/>
      <c r="W14" s="34">
        <f>SUM(S14:V14)</f>
        <v>14</v>
      </c>
      <c r="Y14" s="72" t="s">
        <v>138</v>
      </c>
    </row>
    <row r="15" spans="1:25" s="6" customFormat="1" ht="111" customHeight="1" x14ac:dyDescent="0.25">
      <c r="A15" s="7"/>
      <c r="B15" s="7"/>
      <c r="C15" s="47" t="s">
        <v>28</v>
      </c>
      <c r="D15" s="3" t="s">
        <v>53</v>
      </c>
      <c r="E15" s="12" t="s">
        <v>29</v>
      </c>
      <c r="F15" s="10" t="s">
        <v>4</v>
      </c>
      <c r="G15" s="3" t="s">
        <v>5</v>
      </c>
      <c r="H15" s="3" t="s">
        <v>85</v>
      </c>
      <c r="I15" s="13" t="s">
        <v>6</v>
      </c>
      <c r="J15" s="15" t="s">
        <v>71</v>
      </c>
      <c r="K15" s="15" t="s">
        <v>93</v>
      </c>
      <c r="L15" s="32">
        <v>14</v>
      </c>
      <c r="M15" s="14"/>
      <c r="N15" s="40">
        <v>22190</v>
      </c>
      <c r="O15" s="40">
        <v>39990</v>
      </c>
      <c r="P15" s="37">
        <f t="shared" si="3"/>
        <v>0</v>
      </c>
      <c r="Q15" s="31"/>
      <c r="R15" s="38" t="s">
        <v>89</v>
      </c>
      <c r="S15" s="34"/>
      <c r="T15" s="34"/>
      <c r="U15" s="34">
        <v>14</v>
      </c>
      <c r="V15" s="34"/>
      <c r="W15" s="34">
        <f t="shared" ref="W15:W21" si="4">SUM(S15:V15)</f>
        <v>14</v>
      </c>
      <c r="Y15" s="73" t="s">
        <v>138</v>
      </c>
    </row>
    <row r="16" spans="1:25" s="6" customFormat="1" ht="102.95" customHeight="1" x14ac:dyDescent="0.25">
      <c r="A16" s="7"/>
      <c r="B16" s="7"/>
      <c r="C16" s="47" t="s">
        <v>2</v>
      </c>
      <c r="D16" s="47" t="s">
        <v>54</v>
      </c>
      <c r="E16" s="53" t="s">
        <v>3</v>
      </c>
      <c r="F16" s="54" t="s">
        <v>4</v>
      </c>
      <c r="G16" s="47" t="s">
        <v>5</v>
      </c>
      <c r="H16" s="47" t="s">
        <v>85</v>
      </c>
      <c r="I16" s="55" t="s">
        <v>6</v>
      </c>
      <c r="J16" s="56" t="s">
        <v>71</v>
      </c>
      <c r="K16" s="56" t="s">
        <v>93</v>
      </c>
      <c r="L16" s="57">
        <v>14</v>
      </c>
      <c r="M16" s="58"/>
      <c r="N16" s="62">
        <v>22190</v>
      </c>
      <c r="O16" s="62">
        <v>39990</v>
      </c>
      <c r="P16" s="59">
        <f t="shared" si="3"/>
        <v>0</v>
      </c>
      <c r="Q16" s="45"/>
      <c r="R16" s="50" t="s">
        <v>89</v>
      </c>
      <c r="S16" s="44">
        <v>14</v>
      </c>
      <c r="T16" s="44">
        <v>14</v>
      </c>
      <c r="U16" s="44">
        <v>14</v>
      </c>
      <c r="V16" s="44">
        <v>28</v>
      </c>
      <c r="W16" s="44">
        <f t="shared" si="4"/>
        <v>70</v>
      </c>
      <c r="Y16" s="60" t="s">
        <v>132</v>
      </c>
    </row>
    <row r="17" spans="1:26" s="6" customFormat="1" ht="111" customHeight="1" x14ac:dyDescent="0.25">
      <c r="A17" s="7"/>
      <c r="B17" s="7"/>
      <c r="C17" s="47" t="s">
        <v>12</v>
      </c>
      <c r="D17" s="47" t="s">
        <v>55</v>
      </c>
      <c r="E17" s="53" t="s">
        <v>13</v>
      </c>
      <c r="F17" s="54" t="s">
        <v>4</v>
      </c>
      <c r="G17" s="47" t="s">
        <v>5</v>
      </c>
      <c r="H17" s="47" t="s">
        <v>85</v>
      </c>
      <c r="I17" s="55" t="s">
        <v>6</v>
      </c>
      <c r="J17" s="56" t="s">
        <v>71</v>
      </c>
      <c r="K17" s="56" t="s">
        <v>93</v>
      </c>
      <c r="L17" s="57">
        <v>14</v>
      </c>
      <c r="M17" s="58"/>
      <c r="N17" s="62">
        <v>22190</v>
      </c>
      <c r="O17" s="62">
        <v>39990</v>
      </c>
      <c r="P17" s="59">
        <f t="shared" si="3"/>
        <v>0</v>
      </c>
      <c r="Q17" s="45"/>
      <c r="R17" s="50" t="s">
        <v>89</v>
      </c>
      <c r="S17" s="44">
        <v>14</v>
      </c>
      <c r="T17" s="44">
        <v>14</v>
      </c>
      <c r="U17" s="44">
        <v>14</v>
      </c>
      <c r="V17" s="44">
        <v>28</v>
      </c>
      <c r="W17" s="44">
        <f t="shared" si="4"/>
        <v>70</v>
      </c>
      <c r="X17" s="51"/>
      <c r="Y17" s="60" t="s">
        <v>125</v>
      </c>
    </row>
    <row r="18" spans="1:26" s="6" customFormat="1" ht="111" customHeight="1" x14ac:dyDescent="0.25">
      <c r="A18" s="7"/>
      <c r="B18" s="7"/>
      <c r="C18" s="47" t="s">
        <v>16</v>
      </c>
      <c r="D18" s="47" t="s">
        <v>56</v>
      </c>
      <c r="E18" s="53" t="s">
        <v>17</v>
      </c>
      <c r="F18" s="54" t="s">
        <v>4</v>
      </c>
      <c r="G18" s="47" t="s">
        <v>5</v>
      </c>
      <c r="H18" s="47" t="s">
        <v>85</v>
      </c>
      <c r="I18" s="55" t="s">
        <v>6</v>
      </c>
      <c r="J18" s="56" t="s">
        <v>71</v>
      </c>
      <c r="K18" s="56" t="s">
        <v>93</v>
      </c>
      <c r="L18" s="57">
        <v>14</v>
      </c>
      <c r="M18" s="58"/>
      <c r="N18" s="62">
        <v>21090</v>
      </c>
      <c r="O18" s="62">
        <v>37990</v>
      </c>
      <c r="P18" s="59">
        <f t="shared" si="3"/>
        <v>0</v>
      </c>
      <c r="Q18" s="45"/>
      <c r="R18" s="50" t="s">
        <v>89</v>
      </c>
      <c r="S18" s="44"/>
      <c r="T18" s="44"/>
      <c r="U18" s="44">
        <v>14</v>
      </c>
      <c r="V18" s="44">
        <v>14</v>
      </c>
      <c r="W18" s="44">
        <f t="shared" si="4"/>
        <v>28</v>
      </c>
      <c r="X18" s="51"/>
      <c r="Y18" s="60" t="s">
        <v>126</v>
      </c>
    </row>
    <row r="19" spans="1:26" s="6" customFormat="1" ht="111" customHeight="1" x14ac:dyDescent="0.25">
      <c r="A19" s="7"/>
      <c r="B19" s="7"/>
      <c r="C19" s="3" t="s">
        <v>22</v>
      </c>
      <c r="D19" s="3" t="s">
        <v>57</v>
      </c>
      <c r="E19" s="12" t="s">
        <v>23</v>
      </c>
      <c r="F19" s="10" t="s">
        <v>4</v>
      </c>
      <c r="G19" s="3" t="s">
        <v>5</v>
      </c>
      <c r="H19" s="3" t="s">
        <v>85</v>
      </c>
      <c r="I19" s="13" t="s">
        <v>6</v>
      </c>
      <c r="J19" s="15" t="s">
        <v>71</v>
      </c>
      <c r="K19" s="15" t="s">
        <v>93</v>
      </c>
      <c r="L19" s="32">
        <v>14</v>
      </c>
      <c r="M19" s="14"/>
      <c r="N19" s="40">
        <v>21090</v>
      </c>
      <c r="O19" s="40">
        <v>37990</v>
      </c>
      <c r="P19" s="37">
        <f t="shared" si="3"/>
        <v>0</v>
      </c>
      <c r="Q19" s="31"/>
      <c r="R19" s="38" t="s">
        <v>89</v>
      </c>
      <c r="S19" s="34">
        <v>14</v>
      </c>
      <c r="T19" s="34">
        <v>14</v>
      </c>
      <c r="U19" s="34">
        <v>14</v>
      </c>
      <c r="V19" s="34">
        <v>28</v>
      </c>
      <c r="W19" s="34">
        <f t="shared" si="4"/>
        <v>70</v>
      </c>
      <c r="X19" s="51"/>
      <c r="Y19" s="69" t="s">
        <v>139</v>
      </c>
    </row>
    <row r="20" spans="1:26" s="21" customFormat="1" ht="117" customHeight="1" x14ac:dyDescent="0.25">
      <c r="A20" s="19"/>
      <c r="B20" s="19"/>
      <c r="C20" s="63" t="s">
        <v>104</v>
      </c>
      <c r="D20" s="48" t="s">
        <v>95</v>
      </c>
      <c r="E20" s="64" t="s">
        <v>105</v>
      </c>
      <c r="F20" s="54" t="s">
        <v>4</v>
      </c>
      <c r="G20" s="65" t="s">
        <v>92</v>
      </c>
      <c r="H20" s="63" t="s">
        <v>91</v>
      </c>
      <c r="I20" s="55" t="s">
        <v>6</v>
      </c>
      <c r="J20" s="56" t="s">
        <v>71</v>
      </c>
      <c r="K20" s="56" t="s">
        <v>93</v>
      </c>
      <c r="L20" s="57">
        <v>14</v>
      </c>
      <c r="M20" s="58"/>
      <c r="N20" s="62">
        <v>22190</v>
      </c>
      <c r="O20" s="62">
        <v>39990</v>
      </c>
      <c r="P20" s="59">
        <f t="shared" si="3"/>
        <v>0</v>
      </c>
      <c r="Q20" s="45"/>
      <c r="R20" s="50" t="s">
        <v>89</v>
      </c>
      <c r="S20" s="44"/>
      <c r="T20" s="44">
        <v>14</v>
      </c>
      <c r="U20" s="44">
        <v>14</v>
      </c>
      <c r="V20" s="44"/>
      <c r="W20" s="44">
        <f t="shared" si="4"/>
        <v>28</v>
      </c>
      <c r="X20" s="51"/>
      <c r="Y20" s="61" t="s">
        <v>126</v>
      </c>
    </row>
    <row r="21" spans="1:26" s="21" customFormat="1" ht="99" customHeight="1" x14ac:dyDescent="0.25">
      <c r="A21" s="19"/>
      <c r="B21" s="19"/>
      <c r="C21" s="19" t="s">
        <v>103</v>
      </c>
      <c r="D21" s="29" t="s">
        <v>95</v>
      </c>
      <c r="E21" s="28" t="s">
        <v>105</v>
      </c>
      <c r="F21" s="10" t="s">
        <v>4</v>
      </c>
      <c r="G21" s="20" t="s">
        <v>92</v>
      </c>
      <c r="H21" s="19" t="s">
        <v>91</v>
      </c>
      <c r="I21" s="13" t="s">
        <v>6</v>
      </c>
      <c r="J21" s="15" t="s">
        <v>71</v>
      </c>
      <c r="K21" s="15" t="s">
        <v>93</v>
      </c>
      <c r="L21" s="32">
        <v>14</v>
      </c>
      <c r="M21" s="14"/>
      <c r="N21" s="40">
        <v>21090</v>
      </c>
      <c r="O21" s="40">
        <v>37990</v>
      </c>
      <c r="P21" s="37">
        <f t="shared" si="3"/>
        <v>0</v>
      </c>
      <c r="Q21" s="31"/>
      <c r="R21" s="39" t="s">
        <v>89</v>
      </c>
      <c r="S21" s="34"/>
      <c r="T21" s="34">
        <v>14</v>
      </c>
      <c r="U21" s="34">
        <v>14</v>
      </c>
      <c r="V21" s="34"/>
      <c r="W21" s="34">
        <f t="shared" si="4"/>
        <v>28</v>
      </c>
      <c r="X21" s="51"/>
      <c r="Y21" s="66" t="s">
        <v>133</v>
      </c>
      <c r="Z21" s="67" t="s">
        <v>134</v>
      </c>
    </row>
    <row r="22" spans="1:26" s="6" customFormat="1" ht="27" customHeight="1" x14ac:dyDescent="0.25">
      <c r="A22" s="18" t="s">
        <v>78</v>
      </c>
      <c r="B22" s="18"/>
      <c r="L22" s="31"/>
      <c r="N22" s="31"/>
      <c r="O22" s="31"/>
      <c r="P22" s="31"/>
      <c r="Q22" s="31"/>
      <c r="R22" s="45" t="s">
        <v>113</v>
      </c>
      <c r="S22" s="44">
        <f>SUM(S14:S21)</f>
        <v>42</v>
      </c>
      <c r="T22" s="44">
        <f t="shared" ref="T22:W22" si="5">SUM(T14:T21)</f>
        <v>70</v>
      </c>
      <c r="U22" s="44">
        <f t="shared" si="5"/>
        <v>112</v>
      </c>
      <c r="V22" s="44">
        <f t="shared" si="5"/>
        <v>98</v>
      </c>
      <c r="W22" s="44">
        <f t="shared" si="5"/>
        <v>322</v>
      </c>
      <c r="X22" s="51"/>
    </row>
    <row r="23" spans="1:26" s="6" customFormat="1" ht="113.1" customHeight="1" x14ac:dyDescent="0.25">
      <c r="A23" s="7"/>
      <c r="B23" s="7"/>
      <c r="C23" s="3" t="s">
        <v>7</v>
      </c>
      <c r="D23" s="3" t="s">
        <v>54</v>
      </c>
      <c r="E23" s="12" t="s">
        <v>8</v>
      </c>
      <c r="F23" s="10" t="s">
        <v>4</v>
      </c>
      <c r="G23" s="3" t="s">
        <v>5</v>
      </c>
      <c r="H23" s="3" t="s">
        <v>86</v>
      </c>
      <c r="I23" s="13" t="s">
        <v>6</v>
      </c>
      <c r="J23" s="15" t="s">
        <v>73</v>
      </c>
      <c r="K23" s="15" t="s">
        <v>69</v>
      </c>
      <c r="L23" s="32">
        <v>10</v>
      </c>
      <c r="M23" s="14"/>
      <c r="N23" s="37">
        <v>19390</v>
      </c>
      <c r="O23" s="37">
        <v>34990</v>
      </c>
      <c r="P23" s="37">
        <f t="shared" si="0"/>
        <v>0</v>
      </c>
      <c r="Q23" s="31"/>
      <c r="R23" s="39" t="s">
        <v>89</v>
      </c>
      <c r="S23" s="34"/>
      <c r="T23" s="34"/>
      <c r="U23" s="34"/>
      <c r="V23" s="34"/>
      <c r="W23" s="34">
        <f>SUM(S23:V23)</f>
        <v>0</v>
      </c>
      <c r="X23" s="51"/>
    </row>
    <row r="24" spans="1:26" s="6" customFormat="1" ht="113.1" customHeight="1" x14ac:dyDescent="0.25">
      <c r="A24" s="7"/>
      <c r="B24" s="74"/>
      <c r="C24" s="47" t="s">
        <v>31</v>
      </c>
      <c r="D24" s="3" t="s">
        <v>58</v>
      </c>
      <c r="E24" s="12" t="s">
        <v>32</v>
      </c>
      <c r="F24" s="10" t="s">
        <v>4</v>
      </c>
      <c r="G24" s="3" t="s">
        <v>5</v>
      </c>
      <c r="H24" s="3" t="s">
        <v>86</v>
      </c>
      <c r="I24" s="13" t="s">
        <v>6</v>
      </c>
      <c r="J24" s="15" t="s">
        <v>73</v>
      </c>
      <c r="K24" s="15" t="s">
        <v>69</v>
      </c>
      <c r="L24" s="32">
        <v>10</v>
      </c>
      <c r="M24" s="14"/>
      <c r="N24" s="37">
        <v>18290</v>
      </c>
      <c r="O24" s="37">
        <v>32990</v>
      </c>
      <c r="P24" s="37">
        <f t="shared" si="0"/>
        <v>0</v>
      </c>
      <c r="Q24" s="31"/>
      <c r="R24" s="38" t="s">
        <v>89</v>
      </c>
      <c r="S24" s="34">
        <v>20</v>
      </c>
      <c r="T24" s="34">
        <v>20</v>
      </c>
      <c r="U24" s="34">
        <v>20</v>
      </c>
      <c r="V24" s="34">
        <v>20</v>
      </c>
      <c r="W24" s="34">
        <f t="shared" ref="W24:W30" si="6">SUM(S24:V24)</f>
        <v>80</v>
      </c>
      <c r="X24" s="51"/>
      <c r="Y24" s="69" t="s">
        <v>136</v>
      </c>
      <c r="Z24" s="70" t="s">
        <v>140</v>
      </c>
    </row>
    <row r="25" spans="1:26" s="6" customFormat="1" ht="113.1" customHeight="1" x14ac:dyDescent="0.25">
      <c r="A25" s="7"/>
      <c r="B25" s="7"/>
      <c r="C25" s="47" t="s">
        <v>14</v>
      </c>
      <c r="D25" s="47" t="s">
        <v>55</v>
      </c>
      <c r="E25" s="53" t="s">
        <v>15</v>
      </c>
      <c r="F25" s="54" t="s">
        <v>4</v>
      </c>
      <c r="G25" s="47" t="s">
        <v>5</v>
      </c>
      <c r="H25" s="47" t="s">
        <v>86</v>
      </c>
      <c r="I25" s="55" t="s">
        <v>6</v>
      </c>
      <c r="J25" s="56" t="s">
        <v>73</v>
      </c>
      <c r="K25" s="56" t="s">
        <v>69</v>
      </c>
      <c r="L25" s="57">
        <v>10</v>
      </c>
      <c r="M25" s="58"/>
      <c r="N25" s="59">
        <v>19390</v>
      </c>
      <c r="O25" s="59">
        <v>34990</v>
      </c>
      <c r="P25" s="59">
        <f t="shared" si="0"/>
        <v>0</v>
      </c>
      <c r="Q25" s="45"/>
      <c r="R25" s="50" t="s">
        <v>89</v>
      </c>
      <c r="S25" s="44">
        <v>20</v>
      </c>
      <c r="T25" s="44">
        <v>20</v>
      </c>
      <c r="U25" s="44">
        <v>20</v>
      </c>
      <c r="V25" s="44">
        <v>30</v>
      </c>
      <c r="W25" s="44">
        <f t="shared" si="6"/>
        <v>90</v>
      </c>
      <c r="X25" s="51"/>
      <c r="Y25" s="60" t="s">
        <v>130</v>
      </c>
    </row>
    <row r="26" spans="1:26" s="6" customFormat="1" ht="113.1" customHeight="1" x14ac:dyDescent="0.25">
      <c r="A26" s="7"/>
      <c r="B26" s="7"/>
      <c r="C26" s="47" t="s">
        <v>35</v>
      </c>
      <c r="D26" s="3" t="s">
        <v>59</v>
      </c>
      <c r="E26" s="12" t="s">
        <v>36</v>
      </c>
      <c r="F26" s="10" t="s">
        <v>4</v>
      </c>
      <c r="G26" s="3" t="s">
        <v>5</v>
      </c>
      <c r="H26" s="3" t="s">
        <v>86</v>
      </c>
      <c r="I26" s="13" t="s">
        <v>6</v>
      </c>
      <c r="J26" s="15" t="s">
        <v>73</v>
      </c>
      <c r="K26" s="15" t="s">
        <v>69</v>
      </c>
      <c r="L26" s="32">
        <v>10</v>
      </c>
      <c r="M26" s="14"/>
      <c r="N26" s="37">
        <v>19390</v>
      </c>
      <c r="O26" s="37">
        <v>34990</v>
      </c>
      <c r="P26" s="37">
        <f t="shared" si="0"/>
        <v>0</v>
      </c>
      <c r="Q26" s="31"/>
      <c r="R26" s="38" t="s">
        <v>89</v>
      </c>
      <c r="S26" s="34">
        <v>20</v>
      </c>
      <c r="T26" s="34">
        <v>20</v>
      </c>
      <c r="U26" s="34">
        <v>20</v>
      </c>
      <c r="V26" s="34">
        <v>30</v>
      </c>
      <c r="W26" s="34">
        <f t="shared" si="6"/>
        <v>90</v>
      </c>
      <c r="X26" s="51"/>
      <c r="Y26" s="69" t="s">
        <v>137</v>
      </c>
    </row>
    <row r="27" spans="1:26" s="6" customFormat="1" ht="113.1" customHeight="1" x14ac:dyDescent="0.25">
      <c r="A27" s="7"/>
      <c r="B27" s="7"/>
      <c r="C27" s="3" t="s">
        <v>18</v>
      </c>
      <c r="D27" s="3" t="s">
        <v>56</v>
      </c>
      <c r="E27" s="12" t="s">
        <v>19</v>
      </c>
      <c r="F27" s="10" t="s">
        <v>4</v>
      </c>
      <c r="G27" s="3" t="s">
        <v>5</v>
      </c>
      <c r="H27" s="3" t="s">
        <v>86</v>
      </c>
      <c r="I27" s="13" t="s">
        <v>6</v>
      </c>
      <c r="J27" s="15" t="s">
        <v>73</v>
      </c>
      <c r="K27" s="15" t="s">
        <v>69</v>
      </c>
      <c r="L27" s="32">
        <v>10</v>
      </c>
      <c r="M27" s="14"/>
      <c r="N27" s="37">
        <v>18290</v>
      </c>
      <c r="O27" s="37">
        <v>32990</v>
      </c>
      <c r="P27" s="37">
        <f t="shared" si="0"/>
        <v>0</v>
      </c>
      <c r="Q27" s="31"/>
      <c r="R27" s="38" t="s">
        <v>89</v>
      </c>
      <c r="S27" s="34"/>
      <c r="T27" s="34">
        <v>20</v>
      </c>
      <c r="U27" s="34">
        <v>20</v>
      </c>
      <c r="V27" s="34">
        <v>20</v>
      </c>
      <c r="W27" s="34">
        <f t="shared" si="6"/>
        <v>60</v>
      </c>
      <c r="X27" s="51"/>
      <c r="Y27" s="60" t="s">
        <v>131</v>
      </c>
    </row>
    <row r="28" spans="1:26" s="6" customFormat="1" ht="113.1" customHeight="1" x14ac:dyDescent="0.25">
      <c r="A28" s="7"/>
      <c r="B28" s="7"/>
      <c r="C28" s="47" t="s">
        <v>24</v>
      </c>
      <c r="D28" s="3" t="s">
        <v>57</v>
      </c>
      <c r="E28" s="12" t="s">
        <v>25</v>
      </c>
      <c r="F28" s="10" t="s">
        <v>4</v>
      </c>
      <c r="G28" s="3" t="s">
        <v>5</v>
      </c>
      <c r="H28" s="3" t="s">
        <v>86</v>
      </c>
      <c r="I28" s="13" t="s">
        <v>6</v>
      </c>
      <c r="J28" s="15" t="s">
        <v>73</v>
      </c>
      <c r="K28" s="15" t="s">
        <v>69</v>
      </c>
      <c r="L28" s="32">
        <v>10</v>
      </c>
      <c r="M28" s="14"/>
      <c r="N28" s="37">
        <v>18290</v>
      </c>
      <c r="O28" s="37">
        <v>32990</v>
      </c>
      <c r="P28" s="37">
        <f t="shared" si="0"/>
        <v>0</v>
      </c>
      <c r="Q28" s="31"/>
      <c r="R28" s="38" t="s">
        <v>89</v>
      </c>
      <c r="S28" s="34"/>
      <c r="T28" s="34">
        <v>20</v>
      </c>
      <c r="U28" s="34">
        <v>20</v>
      </c>
      <c r="V28" s="34">
        <v>30</v>
      </c>
      <c r="W28" s="34">
        <f t="shared" si="6"/>
        <v>70</v>
      </c>
      <c r="X28" s="51"/>
      <c r="Y28" s="69" t="s">
        <v>139</v>
      </c>
    </row>
    <row r="29" spans="1:26" s="21" customFormat="1" ht="132.94999999999999" customHeight="1" x14ac:dyDescent="0.25">
      <c r="A29" s="19"/>
      <c r="B29" s="19"/>
      <c r="C29" s="48" t="s">
        <v>100</v>
      </c>
      <c r="D29" s="29" t="s">
        <v>95</v>
      </c>
      <c r="E29" s="28" t="s">
        <v>105</v>
      </c>
      <c r="F29" s="10" t="s">
        <v>4</v>
      </c>
      <c r="G29" s="20" t="s">
        <v>92</v>
      </c>
      <c r="H29" s="3" t="s">
        <v>86</v>
      </c>
      <c r="I29" s="13" t="s">
        <v>6</v>
      </c>
      <c r="J29" s="15" t="s">
        <v>73</v>
      </c>
      <c r="K29" s="15" t="s">
        <v>69</v>
      </c>
      <c r="L29" s="32">
        <v>10</v>
      </c>
      <c r="M29" s="14"/>
      <c r="N29" s="37">
        <v>19390</v>
      </c>
      <c r="O29" s="37">
        <v>34990</v>
      </c>
      <c r="P29" s="37">
        <f t="shared" si="0"/>
        <v>0</v>
      </c>
      <c r="Q29" s="31"/>
      <c r="R29" s="38" t="s">
        <v>89</v>
      </c>
      <c r="S29" s="34"/>
      <c r="T29" s="34">
        <v>20</v>
      </c>
      <c r="U29" s="34">
        <v>20</v>
      </c>
      <c r="V29" s="34"/>
      <c r="W29" s="34">
        <f t="shared" si="6"/>
        <v>40</v>
      </c>
      <c r="X29" s="51"/>
      <c r="Y29" s="61" t="s">
        <v>128</v>
      </c>
    </row>
    <row r="30" spans="1:26" s="21" customFormat="1" ht="101.1" customHeight="1" x14ac:dyDescent="0.25">
      <c r="A30" s="19"/>
      <c r="B30" s="19"/>
      <c r="C30" s="29" t="s">
        <v>101</v>
      </c>
      <c r="D30" s="29" t="s">
        <v>95</v>
      </c>
      <c r="E30" s="28" t="s">
        <v>105</v>
      </c>
      <c r="F30" s="10" t="s">
        <v>4</v>
      </c>
      <c r="G30" s="20" t="s">
        <v>92</v>
      </c>
      <c r="H30" s="3" t="s">
        <v>86</v>
      </c>
      <c r="I30" s="13" t="s">
        <v>6</v>
      </c>
      <c r="J30" s="15" t="s">
        <v>73</v>
      </c>
      <c r="K30" s="15" t="s">
        <v>69</v>
      </c>
      <c r="L30" s="32">
        <v>10</v>
      </c>
      <c r="M30" s="14"/>
      <c r="N30" s="37">
        <v>18290</v>
      </c>
      <c r="O30" s="37">
        <v>32990</v>
      </c>
      <c r="P30" s="37">
        <f t="shared" si="0"/>
        <v>0</v>
      </c>
      <c r="Q30" s="31"/>
      <c r="R30" s="39" t="s">
        <v>89</v>
      </c>
      <c r="S30" s="34"/>
      <c r="T30" s="34">
        <v>20</v>
      </c>
      <c r="U30" s="34">
        <v>20</v>
      </c>
      <c r="V30" s="34"/>
      <c r="W30" s="34">
        <f t="shared" si="6"/>
        <v>40</v>
      </c>
      <c r="X30" s="51"/>
      <c r="Y30" s="61" t="s">
        <v>128</v>
      </c>
    </row>
    <row r="31" spans="1:26" s="6" customFormat="1" ht="27" customHeight="1" x14ac:dyDescent="0.25">
      <c r="A31" s="18" t="s">
        <v>77</v>
      </c>
      <c r="B31" s="18"/>
      <c r="L31" s="31"/>
      <c r="N31" s="31"/>
      <c r="O31" s="31"/>
      <c r="P31" s="37">
        <f t="shared" si="0"/>
        <v>0</v>
      </c>
      <c r="Q31" s="31"/>
      <c r="R31" s="43" t="s">
        <v>112</v>
      </c>
      <c r="S31" s="44">
        <f>SUM(S23:S30)</f>
        <v>60</v>
      </c>
      <c r="T31" s="44">
        <f t="shared" ref="T31:W31" si="7">SUM(T23:T30)</f>
        <v>140</v>
      </c>
      <c r="U31" s="44">
        <f t="shared" si="7"/>
        <v>140</v>
      </c>
      <c r="V31" s="44">
        <f t="shared" si="7"/>
        <v>130</v>
      </c>
      <c r="W31" s="44">
        <f t="shared" si="7"/>
        <v>470</v>
      </c>
      <c r="X31" s="51"/>
    </row>
    <row r="32" spans="1:26" s="6" customFormat="1" ht="81.95" customHeight="1" x14ac:dyDescent="0.25">
      <c r="A32" s="7"/>
      <c r="B32" s="7"/>
      <c r="C32" s="47" t="s">
        <v>20</v>
      </c>
      <c r="D32" s="47" t="s">
        <v>56</v>
      </c>
      <c r="E32" s="53" t="s">
        <v>21</v>
      </c>
      <c r="F32" s="54" t="s">
        <v>4</v>
      </c>
      <c r="G32" s="47" t="s">
        <v>5</v>
      </c>
      <c r="H32" s="47" t="s">
        <v>11</v>
      </c>
      <c r="I32" s="55" t="s">
        <v>6</v>
      </c>
      <c r="J32" s="56" t="s">
        <v>72</v>
      </c>
      <c r="K32" s="56" t="s">
        <v>70</v>
      </c>
      <c r="L32" s="57">
        <v>10</v>
      </c>
      <c r="M32" s="58"/>
      <c r="N32" s="62">
        <v>16690</v>
      </c>
      <c r="O32" s="62">
        <v>29990</v>
      </c>
      <c r="P32" s="59">
        <f t="shared" si="0"/>
        <v>0</v>
      </c>
      <c r="Q32" s="45"/>
      <c r="R32" s="68" t="s">
        <v>89</v>
      </c>
      <c r="S32" s="44"/>
      <c r="T32" s="44">
        <v>20</v>
      </c>
      <c r="U32" s="44">
        <v>20</v>
      </c>
      <c r="V32" s="44">
        <v>20</v>
      </c>
      <c r="W32" s="44">
        <f>SUM(S32:V32)</f>
        <v>60</v>
      </c>
      <c r="X32" s="51"/>
      <c r="Y32" s="60" t="s">
        <v>131</v>
      </c>
    </row>
    <row r="33" spans="1:27" s="6" customFormat="1" ht="101.1" customHeight="1" x14ac:dyDescent="0.25">
      <c r="A33" s="7"/>
      <c r="B33" s="7"/>
      <c r="C33" s="47" t="s">
        <v>9</v>
      </c>
      <c r="D33" s="47" t="s">
        <v>54</v>
      </c>
      <c r="E33" s="53" t="s">
        <v>10</v>
      </c>
      <c r="F33" s="54" t="s">
        <v>4</v>
      </c>
      <c r="G33" s="47" t="s">
        <v>5</v>
      </c>
      <c r="H33" s="47" t="s">
        <v>11</v>
      </c>
      <c r="I33" s="55" t="s">
        <v>6</v>
      </c>
      <c r="J33" s="56" t="s">
        <v>72</v>
      </c>
      <c r="K33" s="56" t="s">
        <v>70</v>
      </c>
      <c r="L33" s="57">
        <v>10</v>
      </c>
      <c r="M33" s="58"/>
      <c r="N33" s="62">
        <v>18290</v>
      </c>
      <c r="O33" s="62">
        <v>32990</v>
      </c>
      <c r="P33" s="59">
        <f t="shared" si="0"/>
        <v>0</v>
      </c>
      <c r="Q33" s="45"/>
      <c r="R33" s="50" t="s">
        <v>89</v>
      </c>
      <c r="S33" s="44"/>
      <c r="T33" s="44">
        <v>20</v>
      </c>
      <c r="U33" s="44">
        <v>20</v>
      </c>
      <c r="V33" s="44"/>
      <c r="W33" s="44">
        <f t="shared" ref="W33:W35" si="8">SUM(S33:V33)</f>
        <v>40</v>
      </c>
      <c r="X33" s="51"/>
      <c r="Y33" s="60" t="s">
        <v>128</v>
      </c>
    </row>
    <row r="34" spans="1:27" s="6" customFormat="1" ht="101.1" customHeight="1" x14ac:dyDescent="0.25">
      <c r="A34" s="7"/>
      <c r="B34" s="7"/>
      <c r="C34" s="47" t="s">
        <v>33</v>
      </c>
      <c r="D34" s="47" t="s">
        <v>58</v>
      </c>
      <c r="E34" s="53" t="s">
        <v>34</v>
      </c>
      <c r="F34" s="54" t="s">
        <v>4</v>
      </c>
      <c r="G34" s="47" t="s">
        <v>5</v>
      </c>
      <c r="H34" s="47" t="s">
        <v>11</v>
      </c>
      <c r="I34" s="55" t="s">
        <v>6</v>
      </c>
      <c r="J34" s="56" t="s">
        <v>72</v>
      </c>
      <c r="K34" s="56" t="s">
        <v>70</v>
      </c>
      <c r="L34" s="57">
        <v>10</v>
      </c>
      <c r="M34" s="58"/>
      <c r="N34" s="62">
        <v>16690</v>
      </c>
      <c r="O34" s="62">
        <v>29990</v>
      </c>
      <c r="P34" s="59">
        <f t="shared" si="0"/>
        <v>0</v>
      </c>
      <c r="Q34" s="45"/>
      <c r="R34" s="50" t="s">
        <v>89</v>
      </c>
      <c r="S34" s="44">
        <v>20</v>
      </c>
      <c r="T34" s="44">
        <v>20</v>
      </c>
      <c r="U34" s="44">
        <v>20</v>
      </c>
      <c r="V34" s="44">
        <v>20</v>
      </c>
      <c r="W34" s="44">
        <f t="shared" si="8"/>
        <v>80</v>
      </c>
      <c r="X34" s="51"/>
      <c r="Y34" s="60" t="s">
        <v>129</v>
      </c>
      <c r="Z34" s="60" t="s">
        <v>128</v>
      </c>
      <c r="AA34" s="60" t="s">
        <v>135</v>
      </c>
    </row>
    <row r="35" spans="1:27" s="6" customFormat="1" ht="129.94999999999999" customHeight="1" x14ac:dyDescent="0.25">
      <c r="A35" s="7"/>
      <c r="B35" s="7"/>
      <c r="C35" s="47" t="s">
        <v>37</v>
      </c>
      <c r="D35" s="47" t="s">
        <v>59</v>
      </c>
      <c r="E35" s="53" t="s">
        <v>38</v>
      </c>
      <c r="F35" s="54" t="s">
        <v>4</v>
      </c>
      <c r="G35" s="47" t="s">
        <v>5</v>
      </c>
      <c r="H35" s="47" t="s">
        <v>11</v>
      </c>
      <c r="I35" s="55" t="s">
        <v>6</v>
      </c>
      <c r="J35" s="56" t="s">
        <v>72</v>
      </c>
      <c r="K35" s="56" t="s">
        <v>70</v>
      </c>
      <c r="L35" s="57">
        <v>10</v>
      </c>
      <c r="M35" s="58"/>
      <c r="N35" s="62">
        <v>18290</v>
      </c>
      <c r="O35" s="62">
        <v>32990</v>
      </c>
      <c r="P35" s="59">
        <f t="shared" si="0"/>
        <v>0</v>
      </c>
      <c r="Q35" s="45"/>
      <c r="R35" s="50" t="s">
        <v>89</v>
      </c>
      <c r="S35" s="44">
        <v>20</v>
      </c>
      <c r="T35" s="44">
        <v>20</v>
      </c>
      <c r="U35" s="44">
        <v>20</v>
      </c>
      <c r="V35" s="44">
        <v>20</v>
      </c>
      <c r="W35" s="44">
        <f t="shared" si="8"/>
        <v>80</v>
      </c>
      <c r="X35" s="51"/>
      <c r="Y35" s="60" t="s">
        <v>127</v>
      </c>
    </row>
    <row r="36" spans="1:27" x14ac:dyDescent="0.25">
      <c r="R36" s="30" t="s">
        <v>111</v>
      </c>
      <c r="S36" s="34">
        <f>SUM(S32:S35)</f>
        <v>40</v>
      </c>
      <c r="T36" s="34">
        <f t="shared" ref="T36:W36" si="9">SUM(T32:T35)</f>
        <v>80</v>
      </c>
      <c r="U36" s="34">
        <f t="shared" si="9"/>
        <v>80</v>
      </c>
      <c r="V36" s="34">
        <f t="shared" si="9"/>
        <v>60</v>
      </c>
      <c r="W36" s="34">
        <f t="shared" si="9"/>
        <v>260</v>
      </c>
    </row>
    <row r="38" spans="1:27" ht="27.75" customHeight="1" x14ac:dyDescent="0.25">
      <c r="R38" s="41" t="s">
        <v>90</v>
      </c>
      <c r="S38" s="34" cm="1">
        <f t="array" ref="S38:W38">S13:W13</f>
        <v>0</v>
      </c>
      <c r="T38" s="34">
        <v>36</v>
      </c>
      <c r="U38" s="34">
        <v>60</v>
      </c>
      <c r="V38" s="34">
        <v>24</v>
      </c>
      <c r="W38" s="34">
        <v>120</v>
      </c>
    </row>
    <row r="39" spans="1:27" ht="27.75" customHeight="1" x14ac:dyDescent="0.25">
      <c r="R39" s="41" t="s">
        <v>115</v>
      </c>
      <c r="S39" s="34" cm="1">
        <f t="array" ref="S39:W39">S22:W22</f>
        <v>42</v>
      </c>
      <c r="T39" s="34">
        <v>70</v>
      </c>
      <c r="U39" s="34">
        <v>112</v>
      </c>
      <c r="V39" s="34">
        <v>98</v>
      </c>
      <c r="W39" s="34">
        <v>322</v>
      </c>
    </row>
    <row r="40" spans="1:27" ht="27.75" customHeight="1" x14ac:dyDescent="0.25">
      <c r="R40" s="41" t="s">
        <v>78</v>
      </c>
      <c r="S40" s="34" cm="1">
        <f t="array" ref="S40:V40">S31:V31</f>
        <v>60</v>
      </c>
      <c r="T40" s="34">
        <v>140</v>
      </c>
      <c r="U40" s="34">
        <v>140</v>
      </c>
      <c r="V40" s="34">
        <v>130</v>
      </c>
      <c r="W40" s="34">
        <f>W31</f>
        <v>470</v>
      </c>
    </row>
    <row r="41" spans="1:27" ht="27.75" customHeight="1" x14ac:dyDescent="0.25">
      <c r="R41" s="41" t="s">
        <v>116</v>
      </c>
      <c r="S41" s="34">
        <f>S36</f>
        <v>40</v>
      </c>
      <c r="T41" s="34">
        <f>T36</f>
        <v>80</v>
      </c>
      <c r="U41" s="34">
        <f>U36</f>
        <v>80</v>
      </c>
      <c r="V41" s="34">
        <f>V36</f>
        <v>60</v>
      </c>
      <c r="W41" s="34">
        <f>W36</f>
        <v>260</v>
      </c>
    </row>
    <row r="42" spans="1:27" ht="27.75" customHeight="1" x14ac:dyDescent="0.25">
      <c r="R42" s="41" t="s">
        <v>117</v>
      </c>
      <c r="S42" s="34">
        <f>SUM(S38:S41)</f>
        <v>142</v>
      </c>
      <c r="T42" s="34">
        <f t="shared" ref="T42:W42" si="10">SUM(T38:T41)</f>
        <v>326</v>
      </c>
      <c r="U42" s="34">
        <f t="shared" si="10"/>
        <v>392</v>
      </c>
      <c r="V42" s="34">
        <f t="shared" si="10"/>
        <v>312</v>
      </c>
      <c r="W42" s="34">
        <f t="shared" si="10"/>
        <v>1172</v>
      </c>
    </row>
    <row r="43" spans="1:27" ht="27.75" customHeight="1" x14ac:dyDescent="0.25"/>
  </sheetData>
  <phoneticPr fontId="15" type="noConversion"/>
  <pageMargins left="0.7" right="0.7" top="0.75" bottom="0.75" header="0.3" footer="0.3"/>
  <pageSetup orientation="portrait" horizontalDpi="0" verticalDpi="0" r:id="rId1"/>
  <ignoredErrors>
    <ignoredError sqref="E32:E35 E14 E15 E16:E1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BTS25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Marcelo Hurtado</cp:lastModifiedBy>
  <dcterms:created xsi:type="dcterms:W3CDTF">2023-04-19T13:55:53Z</dcterms:created>
  <dcterms:modified xsi:type="dcterms:W3CDTF">2025-05-15T22:07:10Z</dcterms:modified>
</cp:coreProperties>
</file>