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https://d.docs.live.net/3eb52eec8da34d1e/GitHub/Overborrowing_Imperfect_Info/Calibration/"/>
    </mc:Choice>
  </mc:AlternateContent>
  <xr:revisionPtr revIDLastSave="10" documentId="8_{CFE26240-852B-534A-B22E-2D4A07A479ED}" xr6:coauthVersionLast="47" xr6:coauthVersionMax="47" xr10:uidLastSave="{22A3A1AB-0EEE-DA40-BEF0-C1E8196AB075}"/>
  <bookViews>
    <workbookView xWindow="0" yWindow="760" windowWidth="34560" windowHeight="21100" xr2:uid="{00000000-000D-0000-FFFF-FFFF00000000}"/>
  </bookViews>
  <sheets>
    <sheet name="Data" sheetId="5" r:id="rId1"/>
    <sheet name="Sourc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P7" i="4"/>
  <c r="W9" i="4"/>
  <c r="X9" i="4"/>
  <c r="W10" i="4"/>
  <c r="X10" i="4"/>
  <c r="W11" i="4"/>
  <c r="X11" i="4"/>
  <c r="W12" i="4"/>
  <c r="X12" i="4"/>
  <c r="W13" i="4"/>
  <c r="X13" i="4"/>
  <c r="W14" i="4"/>
  <c r="X14" i="4"/>
  <c r="W15" i="4"/>
  <c r="X15" i="4"/>
  <c r="W16" i="4"/>
  <c r="X16" i="4"/>
  <c r="W17" i="4"/>
  <c r="X17" i="4"/>
  <c r="W18" i="4"/>
  <c r="X18" i="4"/>
  <c r="W19" i="4"/>
  <c r="X19" i="4"/>
  <c r="W20" i="4"/>
  <c r="X20" i="4"/>
  <c r="W21" i="4"/>
  <c r="X21" i="4"/>
  <c r="W22" i="4"/>
  <c r="X22" i="4"/>
  <c r="W23" i="4"/>
  <c r="X23" i="4"/>
  <c r="W24" i="4"/>
  <c r="X24" i="4"/>
  <c r="W25" i="4"/>
  <c r="X25" i="4"/>
  <c r="W26" i="4"/>
  <c r="X26" i="4"/>
  <c r="W27" i="4"/>
  <c r="X27" i="4"/>
  <c r="W28" i="4"/>
  <c r="X28" i="4"/>
  <c r="W29" i="4"/>
  <c r="X29" i="4"/>
  <c r="W30" i="4"/>
  <c r="X30" i="4"/>
  <c r="W31" i="4"/>
  <c r="X31" i="4"/>
  <c r="W32" i="4"/>
  <c r="X32" i="4"/>
  <c r="W33" i="4"/>
  <c r="X33" i="4"/>
  <c r="W34" i="4"/>
  <c r="X34" i="4"/>
  <c r="W35" i="4"/>
  <c r="X35" i="4"/>
  <c r="W36" i="4"/>
  <c r="X36" i="4"/>
  <c r="W37" i="4"/>
  <c r="X37" i="4"/>
  <c r="W38" i="4"/>
  <c r="X38" i="4"/>
  <c r="W39" i="4"/>
  <c r="X39" i="4"/>
  <c r="W40" i="4"/>
  <c r="X40" i="4"/>
  <c r="W41" i="4"/>
  <c r="X41" i="4"/>
  <c r="W42" i="4"/>
  <c r="X42" i="4"/>
  <c r="W43" i="4"/>
  <c r="X43" i="4"/>
  <c r="W44" i="4"/>
  <c r="X44" i="4"/>
  <c r="W45" i="4"/>
  <c r="X45" i="4"/>
  <c r="W46" i="4"/>
  <c r="X46" i="4"/>
  <c r="W47" i="4"/>
  <c r="X47" i="4"/>
  <c r="W48" i="4"/>
  <c r="X48" i="4"/>
  <c r="W49" i="4"/>
  <c r="X49" i="4"/>
  <c r="W50" i="4"/>
  <c r="X50" i="4"/>
  <c r="W51" i="4"/>
  <c r="X51" i="4"/>
  <c r="W52" i="4"/>
  <c r="X52" i="4"/>
  <c r="W53" i="4"/>
  <c r="X53" i="4"/>
  <c r="W54" i="4"/>
  <c r="X54" i="4"/>
  <c r="W55" i="4"/>
  <c r="X55" i="4"/>
  <c r="W56" i="4"/>
  <c r="X56" i="4"/>
  <c r="W57" i="4"/>
  <c r="X57" i="4"/>
  <c r="W58" i="4"/>
  <c r="X58" i="4"/>
  <c r="W59" i="4"/>
  <c r="X59" i="4"/>
  <c r="W60" i="4"/>
  <c r="X60" i="4"/>
  <c r="W61" i="4"/>
  <c r="X61" i="4"/>
  <c r="W62" i="4"/>
  <c r="X62" i="4"/>
  <c r="W63" i="4"/>
  <c r="X63" i="4"/>
  <c r="W64" i="4"/>
  <c r="X64" i="4"/>
  <c r="W65" i="4"/>
  <c r="X65" i="4"/>
  <c r="W66" i="4"/>
  <c r="X66" i="4"/>
  <c r="W67" i="4"/>
  <c r="X67" i="4"/>
  <c r="W68" i="4"/>
  <c r="X68" i="4"/>
  <c r="W69" i="4"/>
  <c r="X69" i="4"/>
  <c r="W70" i="4"/>
  <c r="X70" i="4"/>
  <c r="W71" i="4"/>
  <c r="X71" i="4"/>
  <c r="W72" i="4"/>
  <c r="X72" i="4"/>
  <c r="W73" i="4"/>
  <c r="X73" i="4"/>
  <c r="W74" i="4"/>
  <c r="X74" i="4"/>
  <c r="W75" i="4"/>
  <c r="X75" i="4"/>
  <c r="W76" i="4"/>
  <c r="X76" i="4"/>
  <c r="W77" i="4"/>
  <c r="X77" i="4"/>
  <c r="W78" i="4"/>
  <c r="X78" i="4"/>
  <c r="W79" i="4"/>
  <c r="X79" i="4"/>
  <c r="W80" i="4"/>
  <c r="X80" i="4"/>
  <c r="W81" i="4"/>
  <c r="X81" i="4"/>
  <c r="W82" i="4"/>
  <c r="X82" i="4"/>
  <c r="W83" i="4"/>
  <c r="X83" i="4"/>
  <c r="W84" i="4"/>
  <c r="X84" i="4"/>
  <c r="W85" i="4"/>
  <c r="X85" i="4"/>
  <c r="W86" i="4"/>
  <c r="X86" i="4"/>
  <c r="W87" i="4"/>
  <c r="X87" i="4"/>
  <c r="W88" i="4"/>
  <c r="X88" i="4"/>
  <c r="W89" i="4"/>
  <c r="X89" i="4"/>
  <c r="W90" i="4"/>
  <c r="X90" i="4"/>
  <c r="W91" i="4"/>
  <c r="X91" i="4"/>
  <c r="W92" i="4"/>
  <c r="X92" i="4"/>
  <c r="W93" i="4"/>
  <c r="X93" i="4"/>
  <c r="W94" i="4"/>
  <c r="X94" i="4"/>
  <c r="W95" i="4"/>
  <c r="X95" i="4"/>
  <c r="W96" i="4"/>
  <c r="X96" i="4"/>
  <c r="W97" i="4"/>
  <c r="X97" i="4"/>
  <c r="W98" i="4"/>
  <c r="X98" i="4"/>
  <c r="W99" i="4"/>
  <c r="X99" i="4"/>
  <c r="W100" i="4"/>
  <c r="X100" i="4"/>
  <c r="W101" i="4"/>
  <c r="X101" i="4"/>
  <c r="W102" i="4"/>
  <c r="X102" i="4"/>
  <c r="W103" i="4"/>
  <c r="X103" i="4"/>
  <c r="W104" i="4"/>
  <c r="X104" i="4"/>
  <c r="W105" i="4"/>
  <c r="X105" i="4"/>
  <c r="W106" i="4"/>
  <c r="X106" i="4"/>
  <c r="W107" i="4"/>
  <c r="X107" i="4"/>
  <c r="W108" i="4"/>
  <c r="X108" i="4"/>
  <c r="W109" i="4"/>
  <c r="X109" i="4"/>
  <c r="W110" i="4"/>
  <c r="X110" i="4"/>
  <c r="W111" i="4"/>
  <c r="X111" i="4"/>
  <c r="W112" i="4"/>
  <c r="X112" i="4"/>
  <c r="W113" i="4"/>
  <c r="X113" i="4"/>
  <c r="W114" i="4"/>
  <c r="X114" i="4"/>
  <c r="W115" i="4"/>
  <c r="X115" i="4"/>
  <c r="W116" i="4"/>
  <c r="X116" i="4"/>
  <c r="W117" i="4"/>
  <c r="X117" i="4"/>
  <c r="W118" i="4"/>
  <c r="X118" i="4"/>
  <c r="W119" i="4"/>
  <c r="X119" i="4"/>
  <c r="W120" i="4"/>
  <c r="X120" i="4"/>
  <c r="W121" i="4"/>
  <c r="X121" i="4"/>
  <c r="W122" i="4"/>
  <c r="X122" i="4"/>
  <c r="W123" i="4"/>
  <c r="X123" i="4"/>
  <c r="W124" i="4"/>
  <c r="X124" i="4"/>
  <c r="W125" i="4"/>
  <c r="X125" i="4"/>
  <c r="W126" i="4"/>
  <c r="X126" i="4"/>
  <c r="W127" i="4"/>
  <c r="X127" i="4"/>
  <c r="W128" i="4"/>
  <c r="X128" i="4"/>
  <c r="W129" i="4"/>
  <c r="X129" i="4"/>
  <c r="W130" i="4"/>
  <c r="X130" i="4"/>
  <c r="W131" i="4"/>
  <c r="X131" i="4"/>
  <c r="W132" i="4"/>
  <c r="X132" i="4"/>
  <c r="W133" i="4"/>
  <c r="X133" i="4"/>
  <c r="W134" i="4"/>
  <c r="X134" i="4"/>
  <c r="W135" i="4"/>
  <c r="X135" i="4"/>
  <c r="W136" i="4"/>
  <c r="X136" i="4"/>
  <c r="W137" i="4"/>
  <c r="X137" i="4"/>
  <c r="W138" i="4"/>
  <c r="X138" i="4"/>
  <c r="W139" i="4"/>
  <c r="X139" i="4"/>
  <c r="W140" i="4"/>
  <c r="X140" i="4"/>
  <c r="W141" i="4"/>
  <c r="X141" i="4"/>
  <c r="W142" i="4"/>
  <c r="X142" i="4"/>
  <c r="W143" i="4"/>
  <c r="X143" i="4"/>
  <c r="W144" i="4"/>
  <c r="X144" i="4"/>
  <c r="W145" i="4"/>
  <c r="X145" i="4"/>
  <c r="W146" i="4"/>
  <c r="X146" i="4"/>
  <c r="W147" i="4"/>
  <c r="X147" i="4"/>
  <c r="W148" i="4"/>
  <c r="X148" i="4"/>
  <c r="W149" i="4"/>
  <c r="X149" i="4"/>
  <c r="W150" i="4"/>
  <c r="X150" i="4"/>
  <c r="X8" i="4"/>
  <c r="W8" i="4"/>
  <c r="T22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T39" i="4"/>
  <c r="U39" i="4"/>
  <c r="V39" i="4"/>
  <c r="T40" i="4"/>
  <c r="U40" i="4"/>
  <c r="V40" i="4"/>
  <c r="T41" i="4"/>
  <c r="U41" i="4"/>
  <c r="V41" i="4"/>
  <c r="T42" i="4"/>
  <c r="U42" i="4"/>
  <c r="V42" i="4"/>
  <c r="T43" i="4"/>
  <c r="U43" i="4"/>
  <c r="V43" i="4"/>
  <c r="T44" i="4"/>
  <c r="U44" i="4"/>
  <c r="V44" i="4"/>
  <c r="T45" i="4"/>
  <c r="U45" i="4"/>
  <c r="V45" i="4"/>
  <c r="T46" i="4"/>
  <c r="U46" i="4"/>
  <c r="V46" i="4"/>
  <c r="T47" i="4"/>
  <c r="U47" i="4"/>
  <c r="V47" i="4"/>
  <c r="T48" i="4"/>
  <c r="U48" i="4"/>
  <c r="V48" i="4"/>
  <c r="T49" i="4"/>
  <c r="U49" i="4"/>
  <c r="V49" i="4"/>
  <c r="T50" i="4"/>
  <c r="U50" i="4"/>
  <c r="V50" i="4"/>
  <c r="T51" i="4"/>
  <c r="U51" i="4"/>
  <c r="V51" i="4"/>
  <c r="T52" i="4"/>
  <c r="U52" i="4"/>
  <c r="V52" i="4"/>
  <c r="T53" i="4"/>
  <c r="U53" i="4"/>
  <c r="V53" i="4"/>
  <c r="T54" i="4"/>
  <c r="U54" i="4"/>
  <c r="V54" i="4"/>
  <c r="T55" i="4"/>
  <c r="U55" i="4"/>
  <c r="V55" i="4"/>
  <c r="T56" i="4"/>
  <c r="U56" i="4"/>
  <c r="V56" i="4"/>
  <c r="T57" i="4"/>
  <c r="U57" i="4"/>
  <c r="V57" i="4"/>
  <c r="T58" i="4"/>
  <c r="U58" i="4"/>
  <c r="V58" i="4"/>
  <c r="T59" i="4"/>
  <c r="U59" i="4"/>
  <c r="V59" i="4"/>
  <c r="T60" i="4"/>
  <c r="U60" i="4"/>
  <c r="V60" i="4"/>
  <c r="T61" i="4"/>
  <c r="U61" i="4"/>
  <c r="V61" i="4"/>
  <c r="T62" i="4"/>
  <c r="U62" i="4"/>
  <c r="V62" i="4"/>
  <c r="T63" i="4"/>
  <c r="U63" i="4"/>
  <c r="V63" i="4"/>
  <c r="T64" i="4"/>
  <c r="U64" i="4"/>
  <c r="V64" i="4"/>
  <c r="T65" i="4"/>
  <c r="U65" i="4"/>
  <c r="V65" i="4"/>
  <c r="T66" i="4"/>
  <c r="U66" i="4"/>
  <c r="V66" i="4"/>
  <c r="T67" i="4"/>
  <c r="U67" i="4"/>
  <c r="V67" i="4"/>
  <c r="T68" i="4"/>
  <c r="U68" i="4"/>
  <c r="V68" i="4"/>
  <c r="T69" i="4"/>
  <c r="U69" i="4"/>
  <c r="V69" i="4"/>
  <c r="T70" i="4"/>
  <c r="U70" i="4"/>
  <c r="V70" i="4"/>
  <c r="T71" i="4"/>
  <c r="U71" i="4"/>
  <c r="V71" i="4"/>
  <c r="T72" i="4"/>
  <c r="U72" i="4"/>
  <c r="V72" i="4"/>
  <c r="T73" i="4"/>
  <c r="U73" i="4"/>
  <c r="V73" i="4"/>
  <c r="T74" i="4"/>
  <c r="U74" i="4"/>
  <c r="V74" i="4"/>
  <c r="T75" i="4"/>
  <c r="U75" i="4"/>
  <c r="V75" i="4"/>
  <c r="T76" i="4"/>
  <c r="U76" i="4"/>
  <c r="V76" i="4"/>
  <c r="T77" i="4"/>
  <c r="U77" i="4"/>
  <c r="V77" i="4"/>
  <c r="T78" i="4"/>
  <c r="U78" i="4"/>
  <c r="V78" i="4"/>
  <c r="T79" i="4"/>
  <c r="U79" i="4"/>
  <c r="V79" i="4"/>
  <c r="T80" i="4"/>
  <c r="U80" i="4"/>
  <c r="V80" i="4"/>
  <c r="T81" i="4"/>
  <c r="U81" i="4"/>
  <c r="V81" i="4"/>
  <c r="T82" i="4"/>
  <c r="U82" i="4"/>
  <c r="V82" i="4"/>
  <c r="T83" i="4"/>
  <c r="U83" i="4"/>
  <c r="V83" i="4"/>
  <c r="T84" i="4"/>
  <c r="U84" i="4"/>
  <c r="V84" i="4"/>
  <c r="T85" i="4"/>
  <c r="U85" i="4"/>
  <c r="V85" i="4"/>
  <c r="T86" i="4"/>
  <c r="U86" i="4"/>
  <c r="V86" i="4"/>
  <c r="T87" i="4"/>
  <c r="U87" i="4"/>
  <c r="V87" i="4"/>
  <c r="T88" i="4"/>
  <c r="U88" i="4"/>
  <c r="V88" i="4"/>
  <c r="T89" i="4"/>
  <c r="U89" i="4"/>
  <c r="V89" i="4"/>
  <c r="T90" i="4"/>
  <c r="U90" i="4"/>
  <c r="V90" i="4"/>
  <c r="T91" i="4"/>
  <c r="U91" i="4"/>
  <c r="V91" i="4"/>
  <c r="T92" i="4"/>
  <c r="U92" i="4"/>
  <c r="V92" i="4"/>
  <c r="T93" i="4"/>
  <c r="U93" i="4"/>
  <c r="V93" i="4"/>
  <c r="T94" i="4"/>
  <c r="U94" i="4"/>
  <c r="V94" i="4"/>
  <c r="T95" i="4"/>
  <c r="U95" i="4"/>
  <c r="V95" i="4"/>
  <c r="T96" i="4"/>
  <c r="U96" i="4"/>
  <c r="V96" i="4"/>
  <c r="T97" i="4"/>
  <c r="U97" i="4"/>
  <c r="V97" i="4"/>
  <c r="T98" i="4"/>
  <c r="U98" i="4"/>
  <c r="V98" i="4"/>
  <c r="T99" i="4"/>
  <c r="U99" i="4"/>
  <c r="V99" i="4"/>
  <c r="T100" i="4"/>
  <c r="U100" i="4"/>
  <c r="V100" i="4"/>
  <c r="T101" i="4"/>
  <c r="U101" i="4"/>
  <c r="V101" i="4"/>
  <c r="T102" i="4"/>
  <c r="U102" i="4"/>
  <c r="V102" i="4"/>
  <c r="T103" i="4"/>
  <c r="U103" i="4"/>
  <c r="V103" i="4"/>
  <c r="T104" i="4"/>
  <c r="U104" i="4"/>
  <c r="V104" i="4"/>
  <c r="T105" i="4"/>
  <c r="U105" i="4"/>
  <c r="V105" i="4"/>
  <c r="T106" i="4"/>
  <c r="U106" i="4"/>
  <c r="V106" i="4"/>
  <c r="T107" i="4"/>
  <c r="U107" i="4"/>
  <c r="V107" i="4"/>
  <c r="T108" i="4"/>
  <c r="U108" i="4"/>
  <c r="V108" i="4"/>
  <c r="T109" i="4"/>
  <c r="U109" i="4"/>
  <c r="V109" i="4"/>
  <c r="T110" i="4"/>
  <c r="U110" i="4"/>
  <c r="V110" i="4"/>
  <c r="T111" i="4"/>
  <c r="U111" i="4"/>
  <c r="V111" i="4"/>
  <c r="T112" i="4"/>
  <c r="U112" i="4"/>
  <c r="V112" i="4"/>
  <c r="T113" i="4"/>
  <c r="U113" i="4"/>
  <c r="V113" i="4"/>
  <c r="T114" i="4"/>
  <c r="U114" i="4"/>
  <c r="V114" i="4"/>
  <c r="T115" i="4"/>
  <c r="U115" i="4"/>
  <c r="V115" i="4"/>
  <c r="T116" i="4"/>
  <c r="U116" i="4"/>
  <c r="V116" i="4"/>
  <c r="T117" i="4"/>
  <c r="U117" i="4"/>
  <c r="V117" i="4"/>
  <c r="T118" i="4"/>
  <c r="U118" i="4"/>
  <c r="V118" i="4"/>
  <c r="T119" i="4"/>
  <c r="U119" i="4"/>
  <c r="V119" i="4"/>
  <c r="T120" i="4"/>
  <c r="U120" i="4"/>
  <c r="V120" i="4"/>
  <c r="T121" i="4"/>
  <c r="U121" i="4"/>
  <c r="V121" i="4"/>
  <c r="T122" i="4"/>
  <c r="U122" i="4"/>
  <c r="V122" i="4"/>
  <c r="T123" i="4"/>
  <c r="U123" i="4"/>
  <c r="V123" i="4"/>
  <c r="T124" i="4"/>
  <c r="U124" i="4"/>
  <c r="V124" i="4"/>
  <c r="T125" i="4"/>
  <c r="U125" i="4"/>
  <c r="V125" i="4"/>
  <c r="T126" i="4"/>
  <c r="U126" i="4"/>
  <c r="V126" i="4"/>
  <c r="T127" i="4"/>
  <c r="U127" i="4"/>
  <c r="V127" i="4"/>
  <c r="T128" i="4"/>
  <c r="U128" i="4"/>
  <c r="V128" i="4"/>
  <c r="T129" i="4"/>
  <c r="U129" i="4"/>
  <c r="V129" i="4"/>
  <c r="T130" i="4"/>
  <c r="U130" i="4"/>
  <c r="V130" i="4"/>
  <c r="T131" i="4"/>
  <c r="U131" i="4"/>
  <c r="V131" i="4"/>
  <c r="T132" i="4"/>
  <c r="U132" i="4"/>
  <c r="V132" i="4"/>
  <c r="T133" i="4"/>
  <c r="U133" i="4"/>
  <c r="V133" i="4"/>
  <c r="T134" i="4"/>
  <c r="U134" i="4"/>
  <c r="V134" i="4"/>
  <c r="T135" i="4"/>
  <c r="U135" i="4"/>
  <c r="V135" i="4"/>
  <c r="T136" i="4"/>
  <c r="U136" i="4"/>
  <c r="V136" i="4"/>
  <c r="T137" i="4"/>
  <c r="U137" i="4"/>
  <c r="V137" i="4"/>
  <c r="T138" i="4"/>
  <c r="U138" i="4"/>
  <c r="V138" i="4"/>
  <c r="T139" i="4"/>
  <c r="U139" i="4"/>
  <c r="V139" i="4"/>
  <c r="T140" i="4"/>
  <c r="U140" i="4"/>
  <c r="V140" i="4"/>
  <c r="T141" i="4"/>
  <c r="U141" i="4"/>
  <c r="V141" i="4"/>
  <c r="T142" i="4"/>
  <c r="U142" i="4"/>
  <c r="V142" i="4"/>
  <c r="T143" i="4"/>
  <c r="U143" i="4"/>
  <c r="V143" i="4"/>
  <c r="T144" i="4"/>
  <c r="U144" i="4"/>
  <c r="V144" i="4"/>
  <c r="T145" i="4"/>
  <c r="U145" i="4"/>
  <c r="V145" i="4"/>
  <c r="T146" i="4"/>
  <c r="U146" i="4"/>
  <c r="V146" i="4"/>
  <c r="T147" i="4"/>
  <c r="U147" i="4"/>
  <c r="V147" i="4"/>
  <c r="T148" i="4"/>
  <c r="U148" i="4"/>
  <c r="V148" i="4"/>
  <c r="T149" i="4"/>
  <c r="U149" i="4"/>
  <c r="V149" i="4"/>
  <c r="T150" i="4"/>
  <c r="U150" i="4"/>
  <c r="V150" i="4"/>
  <c r="V8" i="4"/>
  <c r="U8" i="4"/>
  <c r="S8" i="4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5" i="5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5" i="5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7" i="4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3" i="5"/>
  <c r="H4" i="5"/>
  <c r="H2" i="5"/>
  <c r="P8" i="4"/>
  <c r="P9" i="4"/>
  <c r="P10" i="4"/>
  <c r="P11" i="4"/>
  <c r="P12" i="4"/>
  <c r="P13" i="4"/>
  <c r="R13" i="4" s="1"/>
  <c r="P14" i="4"/>
  <c r="P15" i="4"/>
  <c r="P16" i="4"/>
  <c r="P17" i="4"/>
  <c r="P18" i="4"/>
  <c r="P19" i="4"/>
  <c r="P20" i="4"/>
  <c r="P21" i="4"/>
  <c r="P22" i="4"/>
  <c r="P23" i="4"/>
  <c r="R23" i="4" s="1"/>
  <c r="P24" i="4"/>
  <c r="P25" i="4"/>
  <c r="P26" i="4"/>
  <c r="P27" i="4"/>
  <c r="R28" i="4" s="1"/>
  <c r="P28" i="4"/>
  <c r="P29" i="4"/>
  <c r="P30" i="4"/>
  <c r="P31" i="4"/>
  <c r="P32" i="4"/>
  <c r="P33" i="4"/>
  <c r="P34" i="4"/>
  <c r="P35" i="4"/>
  <c r="R36" i="4" s="1"/>
  <c r="P36" i="4"/>
  <c r="P37" i="4"/>
  <c r="P38" i="4"/>
  <c r="P39" i="4"/>
  <c r="R40" i="4" s="1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R66" i="4" s="1"/>
  <c r="P67" i="4"/>
  <c r="P68" i="4"/>
  <c r="P69" i="4"/>
  <c r="P70" i="4"/>
  <c r="P71" i="4"/>
  <c r="R71" i="4" s="1"/>
  <c r="P72" i="4"/>
  <c r="P73" i="4"/>
  <c r="P74" i="4"/>
  <c r="P75" i="4"/>
  <c r="P76" i="4"/>
  <c r="P77" i="4"/>
  <c r="P78" i="4"/>
  <c r="P79" i="4"/>
  <c r="P80" i="4"/>
  <c r="P81" i="4"/>
  <c r="P82" i="4"/>
  <c r="P83" i="4"/>
  <c r="R84" i="4" s="1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R144" i="4"/>
  <c r="R81" i="4"/>
  <c r="R68" i="4"/>
  <c r="R52" i="4"/>
  <c r="R12" i="4"/>
  <c r="B3" i="5"/>
  <c r="E3" i="5" s="1"/>
  <c r="B4" i="5"/>
  <c r="E4" i="5" s="1"/>
  <c r="B5" i="5"/>
  <c r="E5" i="5" s="1"/>
  <c r="B6" i="5"/>
  <c r="E6" i="5" s="1"/>
  <c r="B7" i="5"/>
  <c r="E7" i="5" s="1"/>
  <c r="B8" i="5"/>
  <c r="E8" i="5" s="1"/>
  <c r="B9" i="5"/>
  <c r="E9" i="5" s="1"/>
  <c r="B10" i="5"/>
  <c r="E10" i="5" s="1"/>
  <c r="B11" i="5"/>
  <c r="E11" i="5" s="1"/>
  <c r="B12" i="5"/>
  <c r="E12" i="5" s="1"/>
  <c r="B13" i="5"/>
  <c r="E13" i="5" s="1"/>
  <c r="B14" i="5"/>
  <c r="E14" i="5" s="1"/>
  <c r="B15" i="5"/>
  <c r="E15" i="5" s="1"/>
  <c r="B16" i="5"/>
  <c r="E16" i="5" s="1"/>
  <c r="B17" i="5"/>
  <c r="E17" i="5" s="1"/>
  <c r="B18" i="5"/>
  <c r="E18" i="5" s="1"/>
  <c r="B19" i="5"/>
  <c r="E19" i="5" s="1"/>
  <c r="B20" i="5"/>
  <c r="E20" i="5" s="1"/>
  <c r="B21" i="5"/>
  <c r="E21" i="5" s="1"/>
  <c r="B22" i="5"/>
  <c r="E22" i="5" s="1"/>
  <c r="B23" i="5"/>
  <c r="E23" i="5" s="1"/>
  <c r="B24" i="5"/>
  <c r="E24" i="5" s="1"/>
  <c r="B25" i="5"/>
  <c r="E25" i="5" s="1"/>
  <c r="B26" i="5"/>
  <c r="E26" i="5" s="1"/>
  <c r="B27" i="5"/>
  <c r="E27" i="5" s="1"/>
  <c r="B28" i="5"/>
  <c r="E28" i="5" s="1"/>
  <c r="B29" i="5"/>
  <c r="E29" i="5" s="1"/>
  <c r="B30" i="5"/>
  <c r="E30" i="5" s="1"/>
  <c r="B31" i="5"/>
  <c r="E31" i="5" s="1"/>
  <c r="B32" i="5"/>
  <c r="E32" i="5" s="1"/>
  <c r="B33" i="5"/>
  <c r="E33" i="5" s="1"/>
  <c r="B34" i="5"/>
  <c r="E34" i="5" s="1"/>
  <c r="B35" i="5"/>
  <c r="E35" i="5" s="1"/>
  <c r="B36" i="5"/>
  <c r="E36" i="5" s="1"/>
  <c r="B37" i="5"/>
  <c r="E37" i="5" s="1"/>
  <c r="B38" i="5"/>
  <c r="E38" i="5" s="1"/>
  <c r="B39" i="5"/>
  <c r="E39" i="5" s="1"/>
  <c r="B40" i="5"/>
  <c r="E40" i="5" s="1"/>
  <c r="B41" i="5"/>
  <c r="E41" i="5" s="1"/>
  <c r="B42" i="5"/>
  <c r="E42" i="5" s="1"/>
  <c r="B43" i="5"/>
  <c r="E43" i="5" s="1"/>
  <c r="B44" i="5"/>
  <c r="E44" i="5" s="1"/>
  <c r="B45" i="5"/>
  <c r="E45" i="5" s="1"/>
  <c r="B46" i="5"/>
  <c r="E46" i="5" s="1"/>
  <c r="B47" i="5"/>
  <c r="E47" i="5" s="1"/>
  <c r="B48" i="5"/>
  <c r="E48" i="5" s="1"/>
  <c r="B49" i="5"/>
  <c r="E49" i="5" s="1"/>
  <c r="B50" i="5"/>
  <c r="E50" i="5" s="1"/>
  <c r="B51" i="5"/>
  <c r="E51" i="5" s="1"/>
  <c r="B52" i="5"/>
  <c r="E52" i="5" s="1"/>
  <c r="B53" i="5"/>
  <c r="E53" i="5" s="1"/>
  <c r="B54" i="5"/>
  <c r="E54" i="5" s="1"/>
  <c r="B55" i="5"/>
  <c r="E55" i="5" s="1"/>
  <c r="B56" i="5"/>
  <c r="E56" i="5" s="1"/>
  <c r="B57" i="5"/>
  <c r="E57" i="5" s="1"/>
  <c r="B58" i="5"/>
  <c r="E58" i="5" s="1"/>
  <c r="B2" i="5"/>
  <c r="E2" i="5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R100" i="4" l="1"/>
  <c r="R34" i="4"/>
  <c r="R120" i="4"/>
  <c r="R96" i="4"/>
  <c r="R72" i="4"/>
  <c r="R64" i="4"/>
  <c r="R32" i="4"/>
  <c r="R94" i="4"/>
  <c r="R80" i="4"/>
  <c r="R48" i="4"/>
  <c r="R20" i="4"/>
  <c r="R56" i="4"/>
  <c r="R116" i="4"/>
  <c r="R50" i="4"/>
  <c r="R18" i="4"/>
  <c r="R115" i="4"/>
  <c r="R114" i="4"/>
  <c r="R82" i="4"/>
  <c r="R58" i="4"/>
  <c r="R35" i="4"/>
  <c r="R138" i="4"/>
  <c r="R137" i="4"/>
  <c r="R129" i="4"/>
  <c r="R113" i="4"/>
  <c r="R105" i="4"/>
  <c r="R98" i="4"/>
  <c r="R89" i="4"/>
  <c r="R74" i="4"/>
  <c r="R73" i="4"/>
  <c r="R57" i="4"/>
  <c r="R25" i="4"/>
  <c r="R130" i="4"/>
  <c r="R131" i="4"/>
  <c r="R67" i="4"/>
  <c r="R26" i="4"/>
  <c r="R122" i="4"/>
  <c r="R91" i="4"/>
  <c r="R90" i="4"/>
  <c r="R10" i="4"/>
  <c r="R146" i="4"/>
  <c r="R97" i="4"/>
  <c r="R107" i="4"/>
  <c r="R106" i="4"/>
  <c r="R75" i="4"/>
  <c r="R43" i="4"/>
  <c r="R42" i="4"/>
  <c r="R33" i="4"/>
  <c r="R65" i="4"/>
  <c r="R99" i="4"/>
  <c r="R145" i="4"/>
  <c r="R121" i="4"/>
  <c r="R49" i="4"/>
  <c r="R41" i="4"/>
  <c r="R17" i="4"/>
  <c r="R9" i="4"/>
  <c r="R8" i="4"/>
  <c r="R24" i="4"/>
  <c r="R55" i="4"/>
  <c r="R78" i="4"/>
  <c r="R128" i="4"/>
  <c r="R119" i="4"/>
  <c r="R112" i="4"/>
  <c r="R88" i="4"/>
  <c r="R47" i="4"/>
  <c r="R39" i="4"/>
  <c r="R31" i="4"/>
  <c r="R15" i="4"/>
  <c r="T8" i="4"/>
  <c r="R14" i="4"/>
  <c r="R16" i="4"/>
  <c r="R44" i="4"/>
  <c r="R60" i="4"/>
  <c r="R76" i="4"/>
  <c r="R92" i="4"/>
  <c r="R140" i="4"/>
  <c r="R147" i="4"/>
  <c r="R139" i="4"/>
  <c r="R132" i="4"/>
  <c r="R124" i="4"/>
  <c r="R108" i="4"/>
  <c r="R83" i="4"/>
  <c r="R59" i="4"/>
  <c r="R51" i="4"/>
  <c r="R27" i="4"/>
  <c r="R19" i="4"/>
  <c r="R11" i="4"/>
  <c r="R142" i="4"/>
  <c r="R135" i="4"/>
  <c r="R127" i="4"/>
  <c r="R110" i="4"/>
  <c r="R103" i="4"/>
  <c r="R95" i="4"/>
  <c r="R86" i="4"/>
  <c r="R79" i="4"/>
  <c r="R70" i="4"/>
  <c r="R63" i="4"/>
  <c r="R54" i="4"/>
  <c r="R148" i="4"/>
  <c r="R87" i="4"/>
  <c r="R123" i="4"/>
  <c r="R134" i="4"/>
  <c r="R102" i="4"/>
  <c r="R111" i="4"/>
  <c r="R143" i="4"/>
  <c r="R104" i="4"/>
  <c r="R136" i="4"/>
  <c r="R21" i="4"/>
  <c r="R29" i="4"/>
  <c r="R37" i="4"/>
  <c r="R45" i="4"/>
  <c r="R53" i="4"/>
  <c r="R61" i="4"/>
  <c r="R69" i="4"/>
  <c r="R77" i="4"/>
  <c r="R85" i="4"/>
  <c r="R93" i="4"/>
  <c r="R101" i="4"/>
  <c r="R109" i="4"/>
  <c r="R117" i="4"/>
  <c r="R125" i="4"/>
  <c r="R133" i="4"/>
  <c r="R141" i="4"/>
  <c r="R149" i="4"/>
  <c r="R22" i="4"/>
  <c r="R30" i="4"/>
  <c r="R38" i="4"/>
  <c r="R46" i="4"/>
  <c r="R62" i="4"/>
  <c r="R118" i="4"/>
  <c r="R126" i="4"/>
  <c r="R150" i="4"/>
</calcChain>
</file>

<file path=xl/sharedStrings.xml><?xml version="1.0" encoding="utf-8"?>
<sst xmlns="http://schemas.openxmlformats.org/spreadsheetml/2006/main" count="42" uniqueCount="30">
  <si>
    <t>Agriculture</t>
  </si>
  <si>
    <t>Manufacturing</t>
  </si>
  <si>
    <t>Services</t>
  </si>
  <si>
    <t>SignalYT</t>
  </si>
  <si>
    <t>SignalYN</t>
  </si>
  <si>
    <t>Tradable</t>
  </si>
  <si>
    <t>Year</t>
  </si>
  <si>
    <t>Total</t>
  </si>
  <si>
    <t>Ratio</t>
  </si>
  <si>
    <t>4.3.1</t>
  </si>
  <si>
    <t xml:space="preserve">              Año</t>
  </si>
  <si>
    <t>Agricultura, ganadería, caza y silvicultura</t>
  </si>
  <si>
    <t>Pesca</t>
  </si>
  <si>
    <t>Explotación de minas y canteras</t>
  </si>
  <si>
    <t>Industrias manufactureras</t>
  </si>
  <si>
    <t>Electricidad, gas y agua</t>
  </si>
  <si>
    <t>Construcción</t>
  </si>
  <si>
    <t>Comercio al por mayor y menor, y hoteles y restaurantes</t>
  </si>
  <si>
    <t>Transporte, almacenamiento y comunicaciones</t>
  </si>
  <si>
    <t>Intermediación financiera</t>
  </si>
  <si>
    <t>Actividades inmobiliarias, empresariales y de alquiler</t>
  </si>
  <si>
    <t>Administración pública, defensa y org extraterr.</t>
  </si>
  <si>
    <t>Otros servicios</t>
  </si>
  <si>
    <t>PIB a precios básicos</t>
  </si>
  <si>
    <t>mill. de $ 2004</t>
  </si>
  <si>
    <t>Transable</t>
  </si>
  <si>
    <t>No Transable</t>
  </si>
  <si>
    <t xml:space="preserve">Source: </t>
  </si>
  <si>
    <r>
      <t xml:space="preserve">Ferreres, Orlando (2020). [In Spanish] </t>
    </r>
    <r>
      <rPr>
        <b/>
        <i/>
        <sz val="12"/>
        <color theme="4"/>
        <rFont val="Calibri"/>
        <family val="2"/>
        <scheme val="minor"/>
      </rPr>
      <t xml:space="preserve">Dos Siglos de Economía Argentina: 1810 - 2018. </t>
    </r>
    <r>
      <rPr>
        <b/>
        <sz val="12"/>
        <color theme="4"/>
        <rFont val="Calibri"/>
        <family val="2"/>
        <scheme val="minor"/>
      </rPr>
      <t>Ed. Fundación Norte y Sur</t>
    </r>
  </si>
  <si>
    <t xml:space="preserve">Link: https://dossiglos.fundacionnorteysur.org.ar/home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</si>
</sst>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\ \ \ \ "/>
    <numFmt numFmtId="165" formatCode="0.0"/>
    <numFmt numFmtId="166" formatCode="#,##0\ \ "/>
    <numFmt numFmtId="167" formatCode="#,##0.00\ \ "/>
    <numFmt numFmtId="168" formatCode="#,##0.000\ \ "/>
    <numFmt numFmtId="169" formatCode="#,##0.0\ \ "/>
    <numFmt numFmtId="170" formatCode="0.0%"/>
    <numFmt numFmtId="171" formatCode="#,##0.00000000000"/>
    <numFmt numFmtId="172" formatCode="#,##0.00000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Calibri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b/>
      <sz val="9"/>
      <color rgb="FF000080"/>
      <name val="Arial"/>
      <family val="2"/>
    </font>
    <font>
      <sz val="9"/>
      <color theme="1"/>
      <name val="Arial"/>
      <family val="2"/>
    </font>
    <font>
      <sz val="9"/>
      <color rgb="FF000080"/>
      <name val="Arial"/>
      <family val="2"/>
    </font>
    <font>
      <sz val="10"/>
      <color theme="1"/>
      <name val="Arial"/>
      <family val="2"/>
    </font>
    <font>
      <sz val="9"/>
      <color rgb="FFE36C09"/>
      <name val="Arial"/>
      <family val="2"/>
    </font>
    <font>
      <b/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12"/>
      <color theme="4"/>
      <name val="Calibri"/>
      <family val="2"/>
      <scheme val="minor"/>
    </font>
    <font>
      <b/>
      <i/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80"/>
      </bottom>
      <diagonal/>
    </border>
    <border>
      <left/>
      <right/>
      <top style="medium">
        <color rgb="FF00008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80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2" borderId="1" xfId="0" quotePrefix="1" applyNumberFormat="1" applyFont="1" applyFill="1" applyBorder="1" applyAlignment="1">
      <alignment horizontal="left" vertical="center"/>
    </xf>
    <xf numFmtId="165" fontId="3" fillId="2" borderId="0" xfId="0" applyNumberFormat="1" applyFont="1" applyFill="1" applyAlignment="1">
      <alignment vertical="center"/>
    </xf>
    <xf numFmtId="3" fontId="5" fillId="2" borderId="0" xfId="0" applyNumberFormat="1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3" fontId="6" fillId="2" borderId="4" xfId="0" applyNumberFormat="1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right"/>
    </xf>
    <xf numFmtId="167" fontId="8" fillId="2" borderId="0" xfId="0" applyNumberFormat="1" applyFont="1" applyFill="1" applyAlignment="1">
      <alignment horizontal="center"/>
    </xf>
    <xf numFmtId="167" fontId="8" fillId="2" borderId="0" xfId="0" applyNumberFormat="1" applyFont="1" applyFill="1" applyAlignment="1">
      <alignment horizontal="right"/>
    </xf>
    <xf numFmtId="1" fontId="9" fillId="2" borderId="0" xfId="0" applyNumberFormat="1" applyFont="1" applyFill="1" applyAlignment="1">
      <alignment horizontal="center"/>
    </xf>
    <xf numFmtId="168" fontId="8" fillId="2" borderId="0" xfId="0" applyNumberFormat="1" applyFont="1" applyFill="1" applyAlignment="1">
      <alignment horizontal="right"/>
    </xf>
    <xf numFmtId="169" fontId="8" fillId="2" borderId="0" xfId="0" applyNumberFormat="1" applyFont="1" applyFill="1" applyAlignment="1">
      <alignment horizontal="right"/>
    </xf>
    <xf numFmtId="165" fontId="10" fillId="2" borderId="0" xfId="0" applyNumberFormat="1" applyFont="1" applyFill="1"/>
    <xf numFmtId="1" fontId="9" fillId="2" borderId="1" xfId="0" applyNumberFormat="1" applyFont="1" applyFill="1" applyBorder="1" applyAlignment="1">
      <alignment horizontal="center"/>
    </xf>
    <xf numFmtId="166" fontId="8" fillId="2" borderId="1" xfId="0" applyNumberFormat="1" applyFont="1" applyFill="1" applyBorder="1" applyAlignment="1">
      <alignment horizontal="right"/>
    </xf>
    <xf numFmtId="167" fontId="11" fillId="2" borderId="1" xfId="0" applyNumberFormat="1" applyFont="1" applyFill="1" applyBorder="1" applyAlignment="1">
      <alignment horizontal="right"/>
    </xf>
    <xf numFmtId="164" fontId="12" fillId="2" borderId="0" xfId="0" applyNumberFormat="1" applyFont="1" applyFill="1" applyAlignment="1">
      <alignment horizontal="center"/>
    </xf>
    <xf numFmtId="3" fontId="10" fillId="2" borderId="0" xfId="0" applyNumberFormat="1" applyFont="1" applyFill="1"/>
    <xf numFmtId="3" fontId="13" fillId="2" borderId="0" xfId="0" applyNumberFormat="1" applyFont="1" applyFill="1" applyAlignment="1">
      <alignment horizontal="left"/>
    </xf>
    <xf numFmtId="170" fontId="10" fillId="2" borderId="0" xfId="0" applyNumberFormat="1" applyFont="1" applyFill="1"/>
    <xf numFmtId="171" fontId="0" fillId="0" borderId="0" xfId="0" applyNumberFormat="1"/>
    <xf numFmtId="172" fontId="0" fillId="0" borderId="0" xfId="0" applyNumberFormat="1"/>
    <xf numFmtId="1" fontId="9" fillId="3" borderId="0" xfId="0" applyNumberFormat="1" applyFont="1" applyFill="1" applyAlignment="1">
      <alignment horizontal="center"/>
    </xf>
    <xf numFmtId="167" fontId="8" fillId="3" borderId="0" xfId="0" applyNumberFormat="1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7" fontId="8" fillId="3" borderId="0" xfId="0" applyNumberFormat="1" applyFont="1" applyFill="1" applyAlignment="1">
      <alignment horizontal="center"/>
    </xf>
    <xf numFmtId="171" fontId="0" fillId="4" borderId="0" xfId="0" applyNumberFormat="1" applyFill="1"/>
    <xf numFmtId="0" fontId="0" fillId="4" borderId="0" xfId="0" applyFill="1"/>
    <xf numFmtId="167" fontId="0" fillId="0" borderId="0" xfId="0" applyNumberFormat="1"/>
    <xf numFmtId="0" fontId="2" fillId="0" borderId="1" xfId="0" applyFont="1" applyBorder="1"/>
    <xf numFmtId="164" fontId="4" fillId="2" borderId="2" xfId="0" applyNumberFormat="1" applyFont="1" applyFill="1" applyBorder="1" applyAlignment="1">
      <alignment horizontal="center" vertical="center" wrapText="1"/>
    </xf>
    <xf numFmtId="0" fontId="2" fillId="0" borderId="0" xfId="0" applyFont="1"/>
    <xf numFmtId="3" fontId="5" fillId="2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3" fontId="5" fillId="2" borderId="0" xfId="0" applyNumberFormat="1" applyFont="1" applyFill="1" applyAlignment="1">
      <alignment horizontal="center" vertical="center" wrapText="1"/>
    </xf>
    <xf numFmtId="0" fontId="0" fillId="5" borderId="0" xfId="0" applyFill="1"/>
    <xf numFmtId="1" fontId="0" fillId="5" borderId="0" xfId="0" applyNumberFormat="1" applyFill="1"/>
    <xf numFmtId="0" fontId="14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Source!$S$32:$S$150</c:f>
              <c:numCache>
                <c:formatCode>General</c:formatCode>
                <c:ptCount val="119"/>
                <c:pt idx="0">
                  <c:v>0.58727815159012819</c:v>
                </c:pt>
                <c:pt idx="1">
                  <c:v>0.7244650708988114</c:v>
                </c:pt>
                <c:pt idx="2">
                  <c:v>0.60308884374920624</c:v>
                </c:pt>
                <c:pt idx="3">
                  <c:v>0.7187684502395838</c:v>
                </c:pt>
                <c:pt idx="4">
                  <c:v>0.65500644809369646</c:v>
                </c:pt>
                <c:pt idx="5">
                  <c:v>0.71409153130424741</c:v>
                </c:pt>
                <c:pt idx="6">
                  <c:v>0.69931093657142718</c:v>
                </c:pt>
                <c:pt idx="7">
                  <c:v>0.73335320175512475</c:v>
                </c:pt>
                <c:pt idx="8">
                  <c:v>0.81815779941697397</c:v>
                </c:pt>
                <c:pt idx="9">
                  <c:v>0.75020082653324371</c:v>
                </c:pt>
                <c:pt idx="10">
                  <c:v>0.84844291690058116</c:v>
                </c:pt>
                <c:pt idx="11">
                  <c:v>0.82680926054744519</c:v>
                </c:pt>
                <c:pt idx="12">
                  <c:v>0.85539673932130056</c:v>
                </c:pt>
                <c:pt idx="13">
                  <c:v>0.72154229249991164</c:v>
                </c:pt>
                <c:pt idx="14">
                  <c:v>0.63282105194588478</c:v>
                </c:pt>
                <c:pt idx="15">
                  <c:v>0.64577346429821092</c:v>
                </c:pt>
                <c:pt idx="16">
                  <c:v>0.58860447825970208</c:v>
                </c:pt>
                <c:pt idx="17">
                  <c:v>0.61611017542603685</c:v>
                </c:pt>
                <c:pt idx="18">
                  <c:v>0.78898062490325493</c:v>
                </c:pt>
                <c:pt idx="19">
                  <c:v>0.57847817173105831</c:v>
                </c:pt>
                <c:pt idx="20">
                  <c:v>0.63832463001030304</c:v>
                </c:pt>
                <c:pt idx="21">
                  <c:v>0.6231773978073738</c:v>
                </c:pt>
                <c:pt idx="22">
                  <c:v>0.6715870999136212</c:v>
                </c:pt>
                <c:pt idx="23">
                  <c:v>0.71053538595872667</c:v>
                </c:pt>
                <c:pt idx="24">
                  <c:v>0.67153693038650053</c:v>
                </c:pt>
                <c:pt idx="25">
                  <c:v>0.59735041651632548</c:v>
                </c:pt>
                <c:pt idx="26">
                  <c:v>0.63660872478487751</c:v>
                </c:pt>
                <c:pt idx="27">
                  <c:v>0.63844636100341257</c:v>
                </c:pt>
                <c:pt idx="28">
                  <c:v>0.65162562149851233</c:v>
                </c:pt>
                <c:pt idx="29">
                  <c:v>0.64298287112718155</c:v>
                </c:pt>
                <c:pt idx="30">
                  <c:v>0.60202914089351334</c:v>
                </c:pt>
                <c:pt idx="31">
                  <c:v>0.58849719473308115</c:v>
                </c:pt>
                <c:pt idx="32">
                  <c:v>0.58771268178044245</c:v>
                </c:pt>
                <c:pt idx="33">
                  <c:v>0.62954579339379524</c:v>
                </c:pt>
                <c:pt idx="34">
                  <c:v>0.62296771877316148</c:v>
                </c:pt>
                <c:pt idx="35">
                  <c:v>0.53887092130654912</c:v>
                </c:pt>
                <c:pt idx="36">
                  <c:v>0.48573792842045033</c:v>
                </c:pt>
                <c:pt idx="37">
                  <c:v>0.57116450843186628</c:v>
                </c:pt>
                <c:pt idx="38">
                  <c:v>0.54762493277908819</c:v>
                </c:pt>
                <c:pt idx="39">
                  <c:v>0.57488365475474401</c:v>
                </c:pt>
                <c:pt idx="40">
                  <c:v>0.50657121702424723</c:v>
                </c:pt>
                <c:pt idx="41">
                  <c:v>0.49332947041765607</c:v>
                </c:pt>
                <c:pt idx="42">
                  <c:v>0.44289833623366381</c:v>
                </c:pt>
                <c:pt idx="43">
                  <c:v>0.46258790991483756</c:v>
                </c:pt>
                <c:pt idx="44">
                  <c:v>0.55595414230048235</c:v>
                </c:pt>
                <c:pt idx="45">
                  <c:v>0.43863309807596501</c:v>
                </c:pt>
                <c:pt idx="46">
                  <c:v>0.6028822937744136</c:v>
                </c:pt>
                <c:pt idx="47">
                  <c:v>0.60986465805225232</c:v>
                </c:pt>
                <c:pt idx="48">
                  <c:v>0.57066095538117845</c:v>
                </c:pt>
                <c:pt idx="49">
                  <c:v>0.57253258348303615</c:v>
                </c:pt>
                <c:pt idx="50">
                  <c:v>0.64474039125928606</c:v>
                </c:pt>
                <c:pt idx="51">
                  <c:v>0.67732791129432368</c:v>
                </c:pt>
                <c:pt idx="52">
                  <c:v>0.61164698197703027</c:v>
                </c:pt>
                <c:pt idx="53">
                  <c:v>0.67795649871236052</c:v>
                </c:pt>
                <c:pt idx="54">
                  <c:v>0.62567691853802831</c:v>
                </c:pt>
                <c:pt idx="55">
                  <c:v>0.6256549008196709</c:v>
                </c:pt>
                <c:pt idx="56">
                  <c:v>0.56801612138031499</c:v>
                </c:pt>
                <c:pt idx="57">
                  <c:v>0.58414308553919636</c:v>
                </c:pt>
                <c:pt idx="58">
                  <c:v>0.57903909833238798</c:v>
                </c:pt>
                <c:pt idx="59">
                  <c:v>0.45887294450698995</c:v>
                </c:pt>
                <c:pt idx="60">
                  <c:v>0.59158616094244276</c:v>
                </c:pt>
                <c:pt idx="61">
                  <c:v>0.560505925657235</c:v>
                </c:pt>
                <c:pt idx="62">
                  <c:v>0.46977105256577695</c:v>
                </c:pt>
                <c:pt idx="63">
                  <c:v>0.46564768312298183</c:v>
                </c:pt>
                <c:pt idx="64">
                  <c:v>0.53814988756647775</c:v>
                </c:pt>
                <c:pt idx="65">
                  <c:v>0.46572579904426281</c:v>
                </c:pt>
                <c:pt idx="66">
                  <c:v>0.38313717899651417</c:v>
                </c:pt>
                <c:pt idx="67">
                  <c:v>0.4118191978798279</c:v>
                </c:pt>
                <c:pt idx="68">
                  <c:v>0.43241028790391939</c:v>
                </c:pt>
                <c:pt idx="69">
                  <c:v>0.45975567659960559</c:v>
                </c:pt>
                <c:pt idx="70">
                  <c:v>0.40930844578563491</c:v>
                </c:pt>
                <c:pt idx="71">
                  <c:v>0.37719896140505166</c:v>
                </c:pt>
                <c:pt idx="72">
                  <c:v>0.33576329900761892</c:v>
                </c:pt>
                <c:pt idx="73">
                  <c:v>0.31733219368568794</c:v>
                </c:pt>
                <c:pt idx="74">
                  <c:v>0.32785224250496725</c:v>
                </c:pt>
                <c:pt idx="75">
                  <c:v>0.28766333797239108</c:v>
                </c:pt>
                <c:pt idx="76">
                  <c:v>0.31907271551118099</c:v>
                </c:pt>
                <c:pt idx="77">
                  <c:v>0.39371281430094912</c:v>
                </c:pt>
                <c:pt idx="78">
                  <c:v>0.31871526581348764</c:v>
                </c:pt>
                <c:pt idx="79">
                  <c:v>0.44746424995623157</c:v>
                </c:pt>
                <c:pt idx="80">
                  <c:v>0.42630606577862351</c:v>
                </c:pt>
                <c:pt idx="81">
                  <c:v>0.43044437916207617</c:v>
                </c:pt>
                <c:pt idx="82">
                  <c:v>0.46989114511614605</c:v>
                </c:pt>
                <c:pt idx="83">
                  <c:v>0.50728120142670663</c:v>
                </c:pt>
                <c:pt idx="84">
                  <c:v>0.47340592729297148</c:v>
                </c:pt>
                <c:pt idx="85">
                  <c:v>0.39797519631148953</c:v>
                </c:pt>
                <c:pt idx="86">
                  <c:v>0.5310275036315022</c:v>
                </c:pt>
                <c:pt idx="87">
                  <c:v>0.49525502026507368</c:v>
                </c:pt>
                <c:pt idx="88">
                  <c:v>0.46903915871878199</c:v>
                </c:pt>
                <c:pt idx="89">
                  <c:v>0.41008936349464098</c:v>
                </c:pt>
                <c:pt idx="90">
                  <c:v>0.46077110264978377</c:v>
                </c:pt>
                <c:pt idx="91">
                  <c:v>0.56164136398504882</c:v>
                </c:pt>
                <c:pt idx="92">
                  <c:v>0.57028303765681165</c:v>
                </c:pt>
                <c:pt idx="93">
                  <c:v>0.53973972257328084</c:v>
                </c:pt>
                <c:pt idx="94">
                  <c:v>0.55510958020622247</c:v>
                </c:pt>
                <c:pt idx="95">
                  <c:v>0.46609526511016519</c:v>
                </c:pt>
                <c:pt idx="96">
                  <c:v>0.52786569811775763</c:v>
                </c:pt>
                <c:pt idx="97">
                  <c:v>0.56791225946267332</c:v>
                </c:pt>
                <c:pt idx="98">
                  <c:v>0.56135811324419571</c:v>
                </c:pt>
                <c:pt idx="99">
                  <c:v>0.51142390786328351</c:v>
                </c:pt>
                <c:pt idx="100">
                  <c:v>0.55927507829491718</c:v>
                </c:pt>
                <c:pt idx="101">
                  <c:v>0.53051875255876479</c:v>
                </c:pt>
                <c:pt idx="102">
                  <c:v>0.44528140687830803</c:v>
                </c:pt>
                <c:pt idx="103">
                  <c:v>0.57525861607432149</c:v>
                </c:pt>
                <c:pt idx="104">
                  <c:v>0.5462672481015306</c:v>
                </c:pt>
                <c:pt idx="105">
                  <c:v>0.57717282087057409</c:v>
                </c:pt>
                <c:pt idx="106">
                  <c:v>0.57244772597426896</c:v>
                </c:pt>
                <c:pt idx="107">
                  <c:v>0.60146522161478866</c:v>
                </c:pt>
                <c:pt idx="108">
                  <c:v>0.58888516076842212</c:v>
                </c:pt>
                <c:pt idx="109">
                  <c:v>0.54774550276650813</c:v>
                </c:pt>
                <c:pt idx="110">
                  <c:v>0.73509657613410406</c:v>
                </c:pt>
                <c:pt idx="111">
                  <c:v>0.65225092086146774</c:v>
                </c:pt>
                <c:pt idx="112">
                  <c:v>0.6253251935017593</c:v>
                </c:pt>
                <c:pt idx="113">
                  <c:v>0.69581749452760866</c:v>
                </c:pt>
                <c:pt idx="114">
                  <c:v>0.64954048206553583</c:v>
                </c:pt>
                <c:pt idx="115">
                  <c:v>0.69894016873257092</c:v>
                </c:pt>
                <c:pt idx="116">
                  <c:v>0.66412074761883444</c:v>
                </c:pt>
                <c:pt idx="117">
                  <c:v>0.74934655492368818</c:v>
                </c:pt>
                <c:pt idx="118">
                  <c:v>0.71447395310857043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D-C14C-B084-3C54C6EF3F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Source!$R$8:$R$150</c:f>
              <c:numCache>
                <c:formatCode>General</c:formatCode>
                <c:ptCount val="143"/>
                <c:pt idx="0">
                  <c:v>8.4401589676884117E-2</c:v>
                </c:pt>
                <c:pt idx="1">
                  <c:v>0.14368327137740006</c:v>
                </c:pt>
                <c:pt idx="2">
                  <c:v>-5.7733006853229601E-2</c:v>
                </c:pt>
                <c:pt idx="3">
                  <c:v>2.7716250486612415E-2</c:v>
                </c:pt>
                <c:pt idx="4">
                  <c:v>-0.1057243706665159</c:v>
                </c:pt>
                <c:pt idx="5">
                  <c:v>4.2006549111564102E-2</c:v>
                </c:pt>
                <c:pt idx="6">
                  <c:v>0.2871521327444933</c:v>
                </c:pt>
                <c:pt idx="7">
                  <c:v>0.11922186803194955</c:v>
                </c:pt>
                <c:pt idx="8">
                  <c:v>2.0232356059377093E-2</c:v>
                </c:pt>
                <c:pt idx="9">
                  <c:v>9.8920517198899924E-2</c:v>
                </c:pt>
                <c:pt idx="10">
                  <c:v>6.7022554345798027E-2</c:v>
                </c:pt>
                <c:pt idx="11">
                  <c:v>9.1263779843339665E-2</c:v>
                </c:pt>
                <c:pt idx="12">
                  <c:v>9.1023860960557992E-2</c:v>
                </c:pt>
                <c:pt idx="13">
                  <c:v>-2.7902120287625686E-2</c:v>
                </c:pt>
                <c:pt idx="14">
                  <c:v>-2.9290366079841108E-2</c:v>
                </c:pt>
                <c:pt idx="15">
                  <c:v>8.3046486674142786E-2</c:v>
                </c:pt>
                <c:pt idx="16">
                  <c:v>0.11751375790254179</c:v>
                </c:pt>
                <c:pt idx="17">
                  <c:v>1.6413373481545895E-2</c:v>
                </c:pt>
                <c:pt idx="18">
                  <c:v>0.18847819198038765</c:v>
                </c:pt>
                <c:pt idx="19">
                  <c:v>0.17213030810123028</c:v>
                </c:pt>
                <c:pt idx="20">
                  <c:v>-1.0795291628061462E-2</c:v>
                </c:pt>
                <c:pt idx="21">
                  <c:v>-0.10802670509149592</c:v>
                </c:pt>
                <c:pt idx="22">
                  <c:v>2.2340272793326066E-2</c:v>
                </c:pt>
                <c:pt idx="23">
                  <c:v>0.2164560263904188</c:v>
                </c:pt>
                <c:pt idx="24">
                  <c:v>-0.1126800924882732</c:v>
                </c:pt>
                <c:pt idx="25">
                  <c:v>0.1334025796234081</c:v>
                </c:pt>
                <c:pt idx="26">
                  <c:v>-3.7826454037913224E-2</c:v>
                </c:pt>
                <c:pt idx="27">
                  <c:v>0.17164744296681117</c:v>
                </c:pt>
                <c:pt idx="28">
                  <c:v>6.4847485482832423E-2</c:v>
                </c:pt>
                <c:pt idx="29">
                  <c:v>7.7125109818489523E-2</c:v>
                </c:pt>
                <c:pt idx="30">
                  <c:v>3.3963544275487256E-2</c:v>
                </c:pt>
                <c:pt idx="31">
                  <c:v>-4.0823196355389453E-2</c:v>
                </c:pt>
                <c:pt idx="32">
                  <c:v>0.15177956670706286</c:v>
                </c:pt>
                <c:pt idx="33">
                  <c:v>-2.3045731054468135E-2</c:v>
                </c:pt>
                <c:pt idx="34">
                  <c:v>7.0629949018131827E-2</c:v>
                </c:pt>
                <c:pt idx="35">
                  <c:v>-1.519960222250877E-2</c:v>
                </c:pt>
                <c:pt idx="36">
                  <c:v>0.17469152411720018</c:v>
                </c:pt>
                <c:pt idx="37">
                  <c:v>-1.9675974158810915E-2</c:v>
                </c:pt>
                <c:pt idx="38">
                  <c:v>-5.2665302308639111E-2</c:v>
                </c:pt>
                <c:pt idx="39">
                  <c:v>6.3462691188223563E-2</c:v>
                </c:pt>
                <c:pt idx="40">
                  <c:v>-6.1071047403275389E-2</c:v>
                </c:pt>
                <c:pt idx="41">
                  <c:v>-0.11365734107066083</c:v>
                </c:pt>
                <c:pt idx="42">
                  <c:v>0.2642958004946615</c:v>
                </c:pt>
                <c:pt idx="43">
                  <c:v>1.1948164002204499E-2</c:v>
                </c:pt>
                <c:pt idx="44">
                  <c:v>3.9383522690417283E-2</c:v>
                </c:pt>
                <c:pt idx="45">
                  <c:v>2.4884878465452624E-2</c:v>
                </c:pt>
                <c:pt idx="46">
                  <c:v>6.6618008564799436E-2</c:v>
                </c:pt>
                <c:pt idx="47">
                  <c:v>8.3139627857868492E-2</c:v>
                </c:pt>
                <c:pt idx="48">
                  <c:v>9.9442815174055468E-2</c:v>
                </c:pt>
                <c:pt idx="49">
                  <c:v>-1.7495955987360715E-2</c:v>
                </c:pt>
                <c:pt idx="50">
                  <c:v>7.1039755878096064E-2</c:v>
                </c:pt>
                <c:pt idx="51">
                  <c:v>4.2077980185285503E-2</c:v>
                </c:pt>
                <c:pt idx="52">
                  <c:v>6.1506062759651099E-2</c:v>
                </c:pt>
                <c:pt idx="53">
                  <c:v>2.415903119655408E-2</c:v>
                </c:pt>
                <c:pt idx="54">
                  <c:v>-5.9729136241266884E-2</c:v>
                </c:pt>
                <c:pt idx="55">
                  <c:v>-4.4821191814098764E-2</c:v>
                </c:pt>
                <c:pt idx="56">
                  <c:v>-1.1442512424904858E-3</c:v>
                </c:pt>
                <c:pt idx="57">
                  <c:v>6.2987261868507463E-2</c:v>
                </c:pt>
                <c:pt idx="58">
                  <c:v>8.7690530056422744E-2</c:v>
                </c:pt>
                <c:pt idx="59">
                  <c:v>8.1750052501974368E-2</c:v>
                </c:pt>
                <c:pt idx="60">
                  <c:v>-9.9533627997778658E-3</c:v>
                </c:pt>
                <c:pt idx="61">
                  <c:v>5.1027304492071442E-2</c:v>
                </c:pt>
                <c:pt idx="62">
                  <c:v>-1.8133073093421919E-2</c:v>
                </c:pt>
                <c:pt idx="63">
                  <c:v>7.1346249826383379E-2</c:v>
                </c:pt>
                <c:pt idx="64">
                  <c:v>3.4318218811223968E-2</c:v>
                </c:pt>
                <c:pt idx="65">
                  <c:v>7.224987285608922E-2</c:v>
                </c:pt>
                <c:pt idx="66">
                  <c:v>3.0353838409917949E-3</c:v>
                </c:pt>
                <c:pt idx="67">
                  <c:v>-3.3709831311577065E-2</c:v>
                </c:pt>
                <c:pt idx="68">
                  <c:v>0.14775285360539467</c:v>
                </c:pt>
                <c:pt idx="69">
                  <c:v>-8.6684882532719082E-2</c:v>
                </c:pt>
                <c:pt idx="70">
                  <c:v>8.488121981197988E-2</c:v>
                </c:pt>
                <c:pt idx="71">
                  <c:v>0.11438053866981969</c:v>
                </c:pt>
                <c:pt idx="72">
                  <c:v>7.931650571029545E-3</c:v>
                </c:pt>
                <c:pt idx="73">
                  <c:v>-4.789963287829662E-2</c:v>
                </c:pt>
                <c:pt idx="74">
                  <c:v>-7.5071092003977736E-4</c:v>
                </c:pt>
                <c:pt idx="75">
                  <c:v>4.3587404023123479E-2</c:v>
                </c:pt>
                <c:pt idx="76">
                  <c:v>-5.7157584681889514E-2</c:v>
                </c:pt>
                <c:pt idx="77">
                  <c:v>8.6060902179854015E-2</c:v>
                </c:pt>
                <c:pt idx="78">
                  <c:v>4.7113387162535998E-2</c:v>
                </c:pt>
                <c:pt idx="79">
                  <c:v>8.7488702197289422E-2</c:v>
                </c:pt>
                <c:pt idx="80">
                  <c:v>3.0318316279773369E-2</c:v>
                </c:pt>
                <c:pt idx="81">
                  <c:v>5.2369123777401765E-2</c:v>
                </c:pt>
                <c:pt idx="82">
                  <c:v>6.9325799464900723E-2</c:v>
                </c:pt>
                <c:pt idx="83">
                  <c:v>-6.9445089712564662E-2</c:v>
                </c:pt>
                <c:pt idx="84">
                  <c:v>8.7138139641925405E-2</c:v>
                </c:pt>
                <c:pt idx="85">
                  <c:v>8.1645292638402367E-2</c:v>
                </c:pt>
                <c:pt idx="86">
                  <c:v>-1.7408267369438662E-2</c:v>
                </c:pt>
                <c:pt idx="87">
                  <c:v>-2.1453035871713814E-2</c:v>
                </c:pt>
                <c:pt idx="88">
                  <c:v>0.13139452713176589</c:v>
                </c:pt>
                <c:pt idx="89">
                  <c:v>0.10396098089425268</c:v>
                </c:pt>
                <c:pt idx="90">
                  <c:v>-2.2751717941300387E-4</c:v>
                </c:pt>
                <c:pt idx="91">
                  <c:v>2.9927876557331912E-2</c:v>
                </c:pt>
                <c:pt idx="92">
                  <c:v>4.1257636869895406E-2</c:v>
                </c:pt>
                <c:pt idx="93">
                  <c:v>9.1289033153411595E-2</c:v>
                </c:pt>
                <c:pt idx="94">
                  <c:v>6.0340372879125248E-2</c:v>
                </c:pt>
                <c:pt idx="95">
                  <c:v>5.2307593512522475E-2</c:v>
                </c:pt>
                <c:pt idx="96">
                  <c:v>3.4253891794910556E-2</c:v>
                </c:pt>
                <c:pt idx="97">
                  <c:v>4.5313708465199116E-2</c:v>
                </c:pt>
                <c:pt idx="98">
                  <c:v>4.7782581427744691E-2</c:v>
                </c:pt>
                <c:pt idx="99">
                  <c:v>-2.544109619860313E-2</c:v>
                </c:pt>
                <c:pt idx="100">
                  <c:v>-9.7609239901576602E-3</c:v>
                </c:pt>
                <c:pt idx="101">
                  <c:v>6.5593672497070793E-2</c:v>
                </c:pt>
                <c:pt idx="102">
                  <c:v>-6.7342600420014706E-2</c:v>
                </c:pt>
                <c:pt idx="103">
                  <c:v>7.8187398054722107E-2</c:v>
                </c:pt>
                <c:pt idx="104">
                  <c:v>-3.3364341899356373E-2</c:v>
                </c:pt>
                <c:pt idx="105">
                  <c:v>-7.7352073210773878E-2</c:v>
                </c:pt>
                <c:pt idx="106">
                  <c:v>-7.070392356967257E-3</c:v>
                </c:pt>
                <c:pt idx="107">
                  <c:v>5.2195978415372393E-2</c:v>
                </c:pt>
                <c:pt idx="108">
                  <c:v>1.6508519077573065E-2</c:v>
                </c:pt>
                <c:pt idx="109">
                  <c:v>-7.5356611927225314E-2</c:v>
                </c:pt>
                <c:pt idx="110">
                  <c:v>6.1021078589001854E-2</c:v>
                </c:pt>
                <c:pt idx="111">
                  <c:v>7.8069908619217785E-3</c:v>
                </c:pt>
                <c:pt idx="112">
                  <c:v>-2.4300396272760216E-3</c:v>
                </c:pt>
                <c:pt idx="113">
                  <c:v>-7.4407285013067023E-2</c:v>
                </c:pt>
                <c:pt idx="114">
                  <c:v>1.7116626249873961E-3</c:v>
                </c:pt>
                <c:pt idx="115">
                  <c:v>7.4018321019691788E-2</c:v>
                </c:pt>
                <c:pt idx="116">
                  <c:v>8.4752741336478629E-2</c:v>
                </c:pt>
                <c:pt idx="117">
                  <c:v>4.6815262959539944E-2</c:v>
                </c:pt>
                <c:pt idx="118">
                  <c:v>6.1661406837298559E-2</c:v>
                </c:pt>
                <c:pt idx="119">
                  <c:v>-7.1657433390822653E-3</c:v>
                </c:pt>
                <c:pt idx="120">
                  <c:v>3.9850074769170879E-2</c:v>
                </c:pt>
                <c:pt idx="121">
                  <c:v>5.5417228605973673E-2</c:v>
                </c:pt>
                <c:pt idx="122">
                  <c:v>2.7668426816487408E-2</c:v>
                </c:pt>
                <c:pt idx="123">
                  <c:v>-4.8920718755009217E-2</c:v>
                </c:pt>
                <c:pt idx="124">
                  <c:v>-1.7052363177169624E-2</c:v>
                </c:pt>
                <c:pt idx="125">
                  <c:v>-3.0430290521915503E-2</c:v>
                </c:pt>
                <c:pt idx="126">
                  <c:v>-7.6976907772584591E-2</c:v>
                </c:pt>
                <c:pt idx="127">
                  <c:v>0.10613625195127135</c:v>
                </c:pt>
                <c:pt idx="128">
                  <c:v>5.7062691616977523E-2</c:v>
                </c:pt>
                <c:pt idx="129">
                  <c:v>8.7686270553473306E-2</c:v>
                </c:pt>
                <c:pt idx="130">
                  <c:v>5.6996514313873405E-2</c:v>
                </c:pt>
                <c:pt idx="131">
                  <c:v>6.1958052258169395E-2</c:v>
                </c:pt>
                <c:pt idx="132">
                  <c:v>1.4281883598948029E-2</c:v>
                </c:pt>
                <c:pt idx="133">
                  <c:v>-0.11898248709374305</c:v>
                </c:pt>
                <c:pt idx="134">
                  <c:v>0.14651540972520621</c:v>
                </c:pt>
                <c:pt idx="135">
                  <c:v>3.2904591651272623E-2</c:v>
                </c:pt>
                <c:pt idx="136">
                  <c:v>-5.3135699042679695E-2</c:v>
                </c:pt>
                <c:pt idx="137">
                  <c:v>3.0570455527162404E-2</c:v>
                </c:pt>
                <c:pt idx="138">
                  <c:v>-2.3537025948103734E-2</c:v>
                </c:pt>
                <c:pt idx="139">
                  <c:v>2.735259095059539E-2</c:v>
                </c:pt>
                <c:pt idx="140">
                  <c:v>-5.6991364875653074E-2</c:v>
                </c:pt>
                <c:pt idx="141">
                  <c:v>2.9268540564821775E-2</c:v>
                </c:pt>
                <c:pt idx="142">
                  <c:v>-7.9235402782104059E-2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2-5540-87B9-934B4E4C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389904"/>
        <c:axId val="200357520"/>
      </c:lineChart>
      <c:catAx>
        <c:axId val="191438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00357520"/>
        <c:crosses val="autoZero"/>
        <c:auto val="1"/>
        <c:lblAlgn val="ctr"/>
        <c:lblOffset val="100"/>
        <c:noMultiLvlLbl val="0"/>
      </c:catAx>
      <c:valAx>
        <c:axId val="2003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9143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Source!$P$7:$P$150</c:f>
              <c:numCache>
                <c:formatCode>#,##0.00\ \ </c:formatCode>
                <c:ptCount val="144"/>
                <c:pt idx="0">
                  <c:v>1510.1184352628311</c:v>
                </c:pt>
                <c:pt idx="1">
                  <c:v>1643.1081660649247</c:v>
                </c:pt>
                <c:pt idx="2">
                  <c:v>1896.9985806676982</c:v>
                </c:pt>
                <c:pt idx="3">
                  <c:v>1790.5806198736059</c:v>
                </c:pt>
                <c:pt idx="4">
                  <c:v>1840.9029526536037</c:v>
                </c:pt>
                <c:pt idx="5">
                  <c:v>1656.2099274641928</c:v>
                </c:pt>
                <c:pt idx="6">
                  <c:v>1727.2635010089357</c:v>
                </c:pt>
                <c:pt idx="7">
                  <c:v>2301.7978639879084</c:v>
                </c:pt>
                <c:pt idx="8">
                  <c:v>2593.2511676870677</c:v>
                </c:pt>
                <c:pt idx="9">
                  <c:v>2646.253117817671</c:v>
                </c:pt>
                <c:pt idx="10">
                  <c:v>2921.4066766710348</c:v>
                </c:pt>
                <c:pt idx="11">
                  <c:v>3123.9174063922919</c:v>
                </c:pt>
                <c:pt idx="12">
                  <c:v>3422.4325598777477</c:v>
                </c:pt>
                <c:pt idx="13">
                  <c:v>3748.5737489247476</c:v>
                </c:pt>
                <c:pt idx="14">
                  <c:v>3645.4263013670015</c:v>
                </c:pt>
                <c:pt idx="15">
                  <c:v>3540.1990261785249</c:v>
                </c:pt>
                <c:pt idx="16">
                  <c:v>3846.7530711248774</c:v>
                </c:pt>
                <c:pt idx="17">
                  <c:v>4326.4320362446442</c:v>
                </c:pt>
                <c:pt idx="18">
                  <c:v>4398.0293504819774</c:v>
                </c:pt>
                <c:pt idx="19">
                  <c:v>5310.2279230180302</c:v>
                </c:pt>
                <c:pt idx="20">
                  <c:v>6307.6618793743801</c:v>
                </c:pt>
                <c:pt idx="21">
                  <c:v>6239.9350530455686</c:v>
                </c:pt>
                <c:pt idx="22">
                  <c:v>5600.9883266443576</c:v>
                </c:pt>
                <c:pt idx="23">
                  <c:v>5727.5240928808762</c:v>
                </c:pt>
                <c:pt idx="24">
                  <c:v>7111.6861546640457</c:v>
                </c:pt>
                <c:pt idx="25">
                  <c:v>6353.8394994664141</c:v>
                </c:pt>
                <c:pt idx="26">
                  <c:v>7260.5955371926684</c:v>
                </c:pt>
                <c:pt idx="27">
                  <c:v>6991.0824510889515</c:v>
                </c:pt>
                <c:pt idx="28">
                  <c:v>8300.2268380752212</c:v>
                </c:pt>
                <c:pt idx="29">
                  <c:v>8856.3111556609165</c:v>
                </c:pt>
                <c:pt idx="30">
                  <c:v>9566.3854636222786</c:v>
                </c:pt>
                <c:pt idx="31">
                  <c:v>9896.874338390171</c:v>
                </c:pt>
                <c:pt idx="32">
                  <c:v>9500.9879462265781</c:v>
                </c:pt>
                <c:pt idx="33">
                  <c:v>11058.23450208824</c:v>
                </c:pt>
                <c:pt idx="34">
                  <c:v>10806.303520703255</c:v>
                </c:pt>
                <c:pt idx="35">
                  <c:v>11597.152249143675</c:v>
                </c:pt>
                <c:pt idx="36">
                  <c:v>11422.213019369708</c:v>
                </c:pt>
                <c:pt idx="37">
                  <c:v>13602.471363048355</c:v>
                </c:pt>
                <c:pt idx="38">
                  <c:v>13337.445360613528</c:v>
                </c:pt>
                <c:pt idx="39">
                  <c:v>12653.200886062701</c:v>
                </c:pt>
                <c:pt idx="40">
                  <c:v>13482.2352143363</c:v>
                </c:pt>
                <c:pt idx="41">
                  <c:v>12683.499052089766</c:v>
                </c:pt>
                <c:pt idx="42">
                  <c:v>11320.831457097787</c:v>
                </c:pt>
                <c:pt idx="43">
                  <c:v>14745.534937347371</c:v>
                </c:pt>
                <c:pt idx="44">
                  <c:v>14922.773737680427</c:v>
                </c:pt>
                <c:pt idx="45">
                  <c:v>15522.211645568941</c:v>
                </c:pt>
                <c:pt idx="46">
                  <c:v>15913.326232193162</c:v>
                </c:pt>
                <c:pt idx="47">
                  <c:v>17009.549039598547</c:v>
                </c:pt>
                <c:pt idx="48">
                  <c:v>18484.16690052945</c:v>
                </c:pt>
                <c:pt idx="49">
                  <c:v>20416.784610907431</c:v>
                </c:pt>
                <c:pt idx="50">
                  <c:v>20062.680176568607</c:v>
                </c:pt>
                <c:pt idx="51">
                  <c:v>21539.773093736749</c:v>
                </c:pt>
                <c:pt idx="52">
                  <c:v>22465.462225605734</c:v>
                </c:pt>
                <c:pt idx="53">
                  <c:v>23890.602491866652</c:v>
                </c:pt>
                <c:pt idx="54">
                  <c:v>24474.804769001632</c:v>
                </c:pt>
                <c:pt idx="55">
                  <c:v>23055.747218505199</c:v>
                </c:pt>
                <c:pt idx="56">
                  <c:v>22045.177788522447</c:v>
                </c:pt>
                <c:pt idx="57">
                  <c:v>22019.966992939822</c:v>
                </c:pt>
                <c:pt idx="58">
                  <c:v>23451.557115547497</c:v>
                </c:pt>
                <c:pt idx="59">
                  <c:v>25600.897878775115</c:v>
                </c:pt>
                <c:pt idx="60">
                  <c:v>27781.69850545131</c:v>
                </c:pt>
                <c:pt idx="61">
                  <c:v>27506.548785101393</c:v>
                </c:pt>
                <c:pt idx="62">
                  <c:v>28946.561362138462</c:v>
                </c:pt>
                <c:pt idx="63">
                  <c:v>28426.401549766837</c:v>
                </c:pt>
                <c:pt idx="64">
                  <c:v>30528.619722292657</c:v>
                </c:pt>
                <c:pt idx="65">
                  <c:v>31594.492391640288</c:v>
                </c:pt>
                <c:pt idx="66">
                  <c:v>33961.675132287797</c:v>
                </c:pt>
                <c:pt idx="67">
                  <c:v>34064.918464498667</c:v>
                </c:pt>
                <c:pt idx="68">
                  <c:v>32935.735028194606</c:v>
                </c:pt>
                <c:pt idx="69">
                  <c:v>38179.972307745382</c:v>
                </c:pt>
                <c:pt idx="70">
                  <c:v>35009.736567902</c:v>
                </c:pt>
                <c:pt idx="71">
                  <c:v>38111.170581221813</c:v>
                </c:pt>
                <c:pt idx="72">
                  <c:v>42729.432518714282</c:v>
                </c:pt>
                <c:pt idx="73">
                  <c:v>43069.695084583269</c:v>
                </c:pt>
                <c:pt idx="74">
                  <c:v>41055.301979953045</c:v>
                </c:pt>
                <c:pt idx="75">
                  <c:v>41024.492882241124</c:v>
                </c:pt>
                <c:pt idx="76">
                  <c:v>42852.186892294267</c:v>
                </c:pt>
                <c:pt idx="77">
                  <c:v>40471.543400014823</c:v>
                </c:pt>
                <c:pt idx="78">
                  <c:v>44108.830355731465</c:v>
                </c:pt>
                <c:pt idx="79">
                  <c:v>46236.678239140463</c:v>
                </c:pt>
                <c:pt idx="80">
                  <c:v>50464.094661041527</c:v>
                </c:pt>
                <c:pt idx="81">
                  <c:v>52017.510530700776</c:v>
                </c:pt>
                <c:pt idx="82">
                  <c:v>54814.213274609319</c:v>
                </c:pt>
                <c:pt idx="83">
                  <c:v>58749.070176393245</c:v>
                </c:pt>
                <c:pt idx="84">
                  <c:v>54807.674863524378</c:v>
                </c:pt>
                <c:pt idx="85">
                  <c:v>59797.770403768154</c:v>
                </c:pt>
                <c:pt idx="86">
                  <c:v>64884.818094690119</c:v>
                </c:pt>
                <c:pt idx="87">
                  <c:v>63765.060629939006</c:v>
                </c:pt>
                <c:pt idx="88">
                  <c:v>62411.675512236594</c:v>
                </c:pt>
                <c:pt idx="89">
                  <c:v>71175.374339384594</c:v>
                </c:pt>
                <c:pt idx="90">
                  <c:v>78973.146224105585</c:v>
                </c:pt>
                <c:pt idx="91">
                  <c:v>78955.180520457914</c:v>
                </c:pt>
                <c:pt idx="92">
                  <c:v>81353.856014656179</c:v>
                </c:pt>
                <c:pt idx="93">
                  <c:v>84780.525958962928</c:v>
                </c:pt>
                <c:pt idx="94">
                  <c:v>92884.325102337563</c:v>
                </c:pt>
                <c:pt idx="95">
                  <c:v>98661.546995168173</c:v>
                </c:pt>
                <c:pt idx="96">
                  <c:v>103959.65272079044</c:v>
                </c:pt>
                <c:pt idx="97">
                  <c:v>107582.36723890732</c:v>
                </c:pt>
                <c:pt idx="98">
                  <c:v>112569.46182135405</c:v>
                </c:pt>
                <c:pt idx="99">
                  <c:v>118078.90069158474</c:v>
                </c:pt>
                <c:pt idx="100">
                  <c:v>115112.73525582891</c:v>
                </c:pt>
                <c:pt idx="101">
                  <c:v>113994.59451769209</c:v>
                </c:pt>
                <c:pt idx="102">
                  <c:v>121722.60218562058</c:v>
                </c:pt>
                <c:pt idx="103">
                  <c:v>113795.40042710271</c:v>
                </c:pt>
                <c:pt idx="104">
                  <c:v>123049.84299488795</c:v>
                </c:pt>
                <c:pt idx="105">
                  <c:v>119012.0988546962</c:v>
                </c:pt>
                <c:pt idx="106">
                  <c:v>110153.30593002243</c:v>
                </c:pt>
                <c:pt idx="107">
                  <c:v>109377.2256667085</c:v>
                </c:pt>
                <c:pt idx="108">
                  <c:v>115237.89822854912</c:v>
                </c:pt>
                <c:pt idx="109">
                  <c:v>117156.0950000717</c:v>
                </c:pt>
                <c:pt idx="110">
                  <c:v>108652.05049330804</c:v>
                </c:pt>
                <c:pt idx="111">
                  <c:v>115488.5808042226</c:v>
                </c:pt>
                <c:pt idx="112">
                  <c:v>116393.72773882096</c:v>
                </c:pt>
                <c:pt idx="113">
                  <c:v>116111.22974772047</c:v>
                </c:pt>
                <c:pt idx="114">
                  <c:v>107785.30412382669</c:v>
                </c:pt>
                <c:pt idx="115">
                  <c:v>107969.9541846401</c:v>
                </c:pt>
                <c:pt idx="116">
                  <c:v>116264.91152735648</c:v>
                </c:pt>
                <c:pt idx="117">
                  <c:v>126548.29940592953</c:v>
                </c:pt>
                <c:pt idx="118">
                  <c:v>132613.55691988429</c:v>
                </c:pt>
                <c:pt idx="119">
                  <c:v>141048.06496663109</c:v>
                </c:pt>
                <c:pt idx="120">
                  <c:v>140040.96335979531</c:v>
                </c:pt>
                <c:pt idx="121">
                  <c:v>145734.2926077389</c:v>
                </c:pt>
                <c:pt idx="122">
                  <c:v>154038.45493527749</c:v>
                </c:pt>
                <c:pt idx="123">
                  <c:v>158359.96566635562</c:v>
                </c:pt>
                <c:pt idx="124">
                  <c:v>150799.32609161001</c:v>
                </c:pt>
                <c:pt idx="125">
                  <c:v>148249.6420686472</c:v>
                </c:pt>
                <c:pt idx="126">
                  <c:v>143806.31118821364</c:v>
                </c:pt>
                <c:pt idx="127">
                  <c:v>133151.87915171799</c:v>
                </c:pt>
                <c:pt idx="128">
                  <c:v>148061.34441163088</c:v>
                </c:pt>
                <c:pt idx="129">
                  <c:v>156755.82952472841</c:v>
                </c:pt>
                <c:pt idx="130">
                  <c:v>171121.80952677643</c:v>
                </c:pt>
                <c:pt idx="131">
                  <c:v>181158.46647826006</c:v>
                </c:pt>
                <c:pt idx="132">
                  <c:v>192737.70168061907</c:v>
                </c:pt>
                <c:pt idx="133">
                  <c:v>195510.109580255</c:v>
                </c:pt>
                <c:pt idx="134">
                  <c:v>173578.4402495081</c:v>
                </c:pt>
                <c:pt idx="135">
                  <c:v>200967.86348714065</c:v>
                </c:pt>
                <c:pt idx="136">
                  <c:v>207690.62731220096</c:v>
                </c:pt>
                <c:pt idx="137">
                  <c:v>196942.91294469425</c:v>
                </c:pt>
                <c:pt idx="138">
                  <c:v>203056.51925461335</c:v>
                </c:pt>
                <c:pt idx="139">
                  <c:v>198332.97979218117</c:v>
                </c:pt>
                <c:pt idx="140">
                  <c:v>203832.77458758821</c:v>
                </c:pt>
                <c:pt idx="141">
                  <c:v>192540.89262533048</c:v>
                </c:pt>
                <c:pt idx="142">
                  <c:v>198259.56389797232</c:v>
                </c:pt>
                <c:pt idx="143">
                  <c:v>183156.63178895222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C-1647-8C6B-38B91FA675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Source!$Q$7:$Q$150</c:f>
              <c:numCache>
                <c:formatCode>#,##0.00000000000</c:formatCode>
                <c:ptCount val="144"/>
                <c:pt idx="0">
                  <c:v>3833.0263925433696</c:v>
                </c:pt>
                <c:pt idx="1">
                  <c:v>3846.7274962386223</c:v>
                </c:pt>
                <c:pt idx="2">
                  <c:v>3749.9871703481881</c:v>
                </c:pt>
                <c:pt idx="3">
                  <c:v>3753.9343513357994</c:v>
                </c:pt>
                <c:pt idx="4">
                  <c:v>3985.1554877937883</c:v>
                </c:pt>
                <c:pt idx="5">
                  <c:v>4083.8740294788063</c:v>
                </c:pt>
                <c:pt idx="6">
                  <c:v>4155.8832189569039</c:v>
                </c:pt>
                <c:pt idx="7">
                  <c:v>5038.2318322153797</c:v>
                </c:pt>
                <c:pt idx="8">
                  <c:v>5476.1960532778357</c:v>
                </c:pt>
                <c:pt idx="9">
                  <c:v>6032.438933369709</c:v>
                </c:pt>
                <c:pt idx="10">
                  <c:v>7085.1390214872354</c:v>
                </c:pt>
                <c:pt idx="11">
                  <c:v>6914.7868275496267</c:v>
                </c:pt>
                <c:pt idx="12">
                  <c:v>6866.321830550286</c:v>
                </c:pt>
                <c:pt idx="13">
                  <c:v>8093.423714703622</c:v>
                </c:pt>
                <c:pt idx="14">
                  <c:v>9783.2442319276815</c:v>
                </c:pt>
                <c:pt idx="15">
                  <c:v>8815.0253324988225</c:v>
                </c:pt>
                <c:pt idx="16">
                  <c:v>8066.8801098824379</c:v>
                </c:pt>
                <c:pt idx="17">
                  <c:v>9500.7796542339856</c:v>
                </c:pt>
                <c:pt idx="18">
                  <c:v>10158.290515247805</c:v>
                </c:pt>
                <c:pt idx="19">
                  <c:v>10699.113259434836</c:v>
                </c:pt>
                <c:pt idx="20">
                  <c:v>10917.100981992757</c:v>
                </c:pt>
                <c:pt idx="21">
                  <c:v>13262.708889530926</c:v>
                </c:pt>
                <c:pt idx="22">
                  <c:v>11376.939288514062</c:v>
                </c:pt>
                <c:pt idx="23">
                  <c:v>12885.602021565157</c:v>
                </c:pt>
                <c:pt idx="24">
                  <c:v>14103.335773279483</c:v>
                </c:pt>
                <c:pt idx="25">
                  <c:v>12794.527236453023</c:v>
                </c:pt>
                <c:pt idx="26">
                  <c:v>13111.954176559528</c:v>
                </c:pt>
                <c:pt idx="27">
                  <c:v>13270.595183381789</c:v>
                </c:pt>
                <c:pt idx="28">
                  <c:v>14345.034458985319</c:v>
                </c:pt>
                <c:pt idx="29">
                  <c:v>15979.222625039469</c:v>
                </c:pt>
                <c:pt idx="30">
                  <c:v>18087.513911954535</c:v>
                </c:pt>
                <c:pt idx="31">
                  <c:v>19251.06485199133</c:v>
                </c:pt>
                <c:pt idx="32">
                  <c:v>20605.791677004592</c:v>
                </c:pt>
                <c:pt idx="33">
                  <c:v>21532.288234822699</c:v>
                </c:pt>
                <c:pt idx="34">
                  <c:v>23414.984502644544</c:v>
                </c:pt>
                <c:pt idx="35">
                  <c:v>25243.597017347922</c:v>
                </c:pt>
                <c:pt idx="36">
                  <c:v>26511.241027265009</c:v>
                </c:pt>
                <c:pt idx="37">
                  <c:v>26868.5567618852</c:v>
                </c:pt>
                <c:pt idx="38">
                  <c:v>27988.502101408892</c:v>
                </c:pt>
                <c:pt idx="39">
                  <c:v>25113.274525404173</c:v>
                </c:pt>
                <c:pt idx="40">
                  <c:v>24135.497495606163</c:v>
                </c:pt>
                <c:pt idx="41">
                  <c:v>24287.87821715893</c:v>
                </c:pt>
                <c:pt idx="42">
                  <c:v>23486.177035907873</c:v>
                </c:pt>
                <c:pt idx="43">
                  <c:v>24918.864953127209</c:v>
                </c:pt>
                <c:pt idx="44">
                  <c:v>26296.043551869785</c:v>
                </c:pt>
                <c:pt idx="45">
                  <c:v>28253.380520014412</c:v>
                </c:pt>
                <c:pt idx="46">
                  <c:v>28946.503089632155</c:v>
                </c:pt>
                <c:pt idx="47">
                  <c:v>31147.811499196527</c:v>
                </c:pt>
                <c:pt idx="48">
                  <c:v>34615.801914142547</c:v>
                </c:pt>
                <c:pt idx="49">
                  <c:v>36178.009172347513</c:v>
                </c:pt>
                <c:pt idx="50">
                  <c:v>37103.368257979586</c:v>
                </c:pt>
                <c:pt idx="51">
                  <c:v>37919.674989509236</c:v>
                </c:pt>
                <c:pt idx="52">
                  <c:v>40786.351300499824</c:v>
                </c:pt>
                <c:pt idx="53">
                  <c:v>43103.523227025216</c:v>
                </c:pt>
                <c:pt idx="54">
                  <c:v>45443.420722480507</c:v>
                </c:pt>
                <c:pt idx="55">
                  <c:v>44686.585348842593</c:v>
                </c:pt>
                <c:pt idx="56">
                  <c:v>41529.842704683266</c:v>
                </c:pt>
                <c:pt idx="57">
                  <c:v>39678.384380008349</c:v>
                </c:pt>
                <c:pt idx="58">
                  <c:v>41326.148108002912</c:v>
                </c:pt>
                <c:pt idx="59">
                  <c:v>43724.326293546546</c:v>
                </c:pt>
                <c:pt idx="60">
                  <c:v>43881.742516402242</c:v>
                </c:pt>
                <c:pt idx="61">
                  <c:v>45155.649761634108</c:v>
                </c:pt>
                <c:pt idx="62">
                  <c:v>48695.597344304224</c:v>
                </c:pt>
                <c:pt idx="63">
                  <c:v>50052.69503844274</c:v>
                </c:pt>
                <c:pt idx="64">
                  <c:v>50511.548843987781</c:v>
                </c:pt>
                <c:pt idx="65">
                  <c:v>50665.024081653173</c:v>
                </c:pt>
                <c:pt idx="66">
                  <c:v>51744.196680431633</c:v>
                </c:pt>
                <c:pt idx="67">
                  <c:v>52885.596456698113</c:v>
                </c:pt>
                <c:pt idx="68">
                  <c:v>54101.179109259603</c:v>
                </c:pt>
                <c:pt idx="69">
                  <c:v>57426.873986883598</c:v>
                </c:pt>
                <c:pt idx="70">
                  <c:v>59201.340846372288</c:v>
                </c:pt>
                <c:pt idx="71">
                  <c:v>63976.031425119392</c:v>
                </c:pt>
                <c:pt idx="72">
                  <c:v>70131.502605498681</c:v>
                </c:pt>
                <c:pt idx="73">
                  <c:v>75607.003994172235</c:v>
                </c:pt>
                <c:pt idx="74">
                  <c:v>76351.845503194505</c:v>
                </c:pt>
                <c:pt idx="75">
                  <c:v>78230.56108271546</c:v>
                </c:pt>
                <c:pt idx="76">
                  <c:v>80761.243193548886</c:v>
                </c:pt>
                <c:pt idx="77">
                  <c:v>78996.509007440647</c:v>
                </c:pt>
                <c:pt idx="78">
                  <c:v>79722.798095165519</c:v>
                </c:pt>
                <c:pt idx="79">
                  <c:v>82461.945129958651</c:v>
                </c:pt>
                <c:pt idx="80">
                  <c:v>86438.077040485878</c:v>
                </c:pt>
                <c:pt idx="81">
                  <c:v>89057.141939368346</c:v>
                </c:pt>
                <c:pt idx="82">
                  <c:v>93290.985841523419</c:v>
                </c:pt>
                <c:pt idx="83">
                  <c:v>97806.264089223128</c:v>
                </c:pt>
                <c:pt idx="84">
                  <c:v>92958.045770579076</c:v>
                </c:pt>
                <c:pt idx="85">
                  <c:v>99029.362527214646</c:v>
                </c:pt>
                <c:pt idx="86">
                  <c:v>104739.28911626717</c:v>
                </c:pt>
                <c:pt idx="87">
                  <c:v>103791.56664616613</c:v>
                </c:pt>
                <c:pt idx="88">
                  <c:v>101580.65205045493</c:v>
                </c:pt>
                <c:pt idx="89">
                  <c:v>106900.90170277115</c:v>
                </c:pt>
                <c:pt idx="90">
                  <c:v>113394.47759112346</c:v>
                </c:pt>
                <c:pt idx="91">
                  <c:v>115844.06881545551</c:v>
                </c:pt>
                <c:pt idx="92">
                  <c:v>119187.69913943204</c:v>
                </c:pt>
                <c:pt idx="93">
                  <c:v>125363.62580222228</c:v>
                </c:pt>
                <c:pt idx="94">
                  <c:v>134265.81731694576</c:v>
                </c:pt>
                <c:pt idx="95">
                  <c:v>139862.996725331</c:v>
                </c:pt>
                <c:pt idx="96">
                  <c:v>143867.71580900732</c:v>
                </c:pt>
                <c:pt idx="97">
                  <c:v>145440.36910365336</c:v>
                </c:pt>
                <c:pt idx="98">
                  <c:v>147759.94368118988</c:v>
                </c:pt>
                <c:pt idx="99">
                  <c:v>156244.5975009469</c:v>
                </c:pt>
                <c:pt idx="100">
                  <c:v>157435.58475409992</c:v>
                </c:pt>
                <c:pt idx="101">
                  <c:v>158378.01416131901</c:v>
                </c:pt>
                <c:pt idx="102">
                  <c:v>168994.10709584528</c:v>
                </c:pt>
                <c:pt idx="103">
                  <c:v>167412.35641975922</c:v>
                </c:pt>
                <c:pt idx="104">
                  <c:v>178014.73945522821</c:v>
                </c:pt>
                <c:pt idx="105">
                  <c:v>188461.84388104558</c:v>
                </c:pt>
                <c:pt idx="106">
                  <c:v>183033.56258942682</c:v>
                </c:pt>
                <c:pt idx="107">
                  <c:v>176225.46580499934</c:v>
                </c:pt>
                <c:pt idx="108">
                  <c:v>181650.3880380565</c:v>
                </c:pt>
                <c:pt idx="109">
                  <c:v>185009.02341995452</c:v>
                </c:pt>
                <c:pt idx="110">
                  <c:v>174422.8262250009</c:v>
                </c:pt>
                <c:pt idx="111">
                  <c:v>184782.24589963927</c:v>
                </c:pt>
                <c:pt idx="112">
                  <c:v>189507.13543863094</c:v>
                </c:pt>
                <c:pt idx="113">
                  <c:v>186050.43765826471</c:v>
                </c:pt>
                <c:pt idx="114">
                  <c:v>174974.10163374722</c:v>
                </c:pt>
                <c:pt idx="115">
                  <c:v>170871.60498763784</c:v>
                </c:pt>
                <c:pt idx="116">
                  <c:v>189330.5350748995</c:v>
                </c:pt>
                <c:pt idx="117">
                  <c:v>205645.60950674093</c:v>
                </c:pt>
                <c:pt idx="118">
                  <c:v>217101.23627295654</c:v>
                </c:pt>
                <c:pt idx="119">
                  <c:v>231030.30489683567</c:v>
                </c:pt>
                <c:pt idx="120">
                  <c:v>224796.59782800821</c:v>
                </c:pt>
                <c:pt idx="121">
                  <c:v>237412.86533493866</c:v>
                </c:pt>
                <c:pt idx="122">
                  <c:v>257159.70431685055</c:v>
                </c:pt>
                <c:pt idx="123">
                  <c:v>270037.37945932802</c:v>
                </c:pt>
                <c:pt idx="124">
                  <c:v>264091.23043850577</c:v>
                </c:pt>
                <c:pt idx="125">
                  <c:v>263808.92310335231</c:v>
                </c:pt>
                <c:pt idx="126">
                  <c:v>251996.79673382873</c:v>
                </c:pt>
                <c:pt idx="127">
                  <c:v>224471.49764439382</c:v>
                </c:pt>
                <c:pt idx="128">
                  <c:v>236689.47294433025</c:v>
                </c:pt>
                <c:pt idx="129">
                  <c:v>255671.62985866418</c:v>
                </c:pt>
                <c:pt idx="130">
                  <c:v>279181.52280762303</c:v>
                </c:pt>
                <c:pt idx="131">
                  <c:v>303330.61986405635</c:v>
                </c:pt>
                <c:pt idx="132">
                  <c:v>330576.2604224555</c:v>
                </c:pt>
                <c:pt idx="133">
                  <c:v>347309.1712429598</c:v>
                </c:pt>
                <c:pt idx="134">
                  <c:v>338105.36993247899</c:v>
                </c:pt>
                <c:pt idx="135">
                  <c:v>362029.67316546245</c:v>
                </c:pt>
                <c:pt idx="136">
                  <c:v>385829.64312408725</c:v>
                </c:pt>
                <c:pt idx="137">
                  <c:v>388143.37605521141</c:v>
                </c:pt>
                <c:pt idx="138">
                  <c:v>394939.03027929261</c:v>
                </c:pt>
                <c:pt idx="139">
                  <c:v>388784.35879064933</c:v>
                </c:pt>
                <c:pt idx="140">
                  <c:v>398970.50946701755</c:v>
                </c:pt>
                <c:pt idx="141">
                  <c:v>396002.55881392502</c:v>
                </c:pt>
                <c:pt idx="142">
                  <c:v>407342.80974834878</c:v>
                </c:pt>
                <c:pt idx="143">
                  <c:v>405066.42016357608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C-1647-8C6B-38B91FA67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333776"/>
        <c:axId val="1918335936"/>
      </c:lineChart>
      <c:catAx>
        <c:axId val="19183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918335936"/>
        <c:crosses val="autoZero"/>
        <c:auto val="1"/>
        <c:lblAlgn val="ctr"/>
        <c:lblOffset val="100"/>
        <c:noMultiLvlLbl val="0"/>
      </c:catAx>
      <c:valAx>
        <c:axId val="19183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9183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Source!$S$8:$S$150</c:f>
              <c:numCache>
                <c:formatCode>General</c:formatCode>
                <c:ptCount val="143"/>
                <c:pt idx="0">
                  <c:v>0.93503470416709511</c:v>
                </c:pt>
                <c:pt idx="1">
                  <c:v>0.8251627473591534</c:v>
                </c:pt>
                <c:pt idx="2">
                  <c:v>0.68253150760022308</c:v>
                </c:pt>
                <c:pt idx="3">
                  <c:v>0.80003639384693293</c:v>
                </c:pt>
                <c:pt idx="4">
                  <c:v>0.79678986855143497</c:v>
                </c:pt>
                <c:pt idx="5">
                  <c:v>0.91999315773632051</c:v>
                </c:pt>
                <c:pt idx="6">
                  <c:v>1.0705168287550546</c:v>
                </c:pt>
                <c:pt idx="7">
                  <c:v>0.86672021148680201</c:v>
                </c:pt>
                <c:pt idx="8">
                  <c:v>0.84423902991758004</c:v>
                </c:pt>
                <c:pt idx="9">
                  <c:v>0.98485477322763004</c:v>
                </c:pt>
                <c:pt idx="10">
                  <c:v>0.86159689823253172</c:v>
                </c:pt>
                <c:pt idx="11">
                  <c:v>0.78754077380133769</c:v>
                </c:pt>
                <c:pt idx="12">
                  <c:v>0.86070027178944042</c:v>
                </c:pt>
                <c:pt idx="13">
                  <c:v>0.95929571607838438</c:v>
                </c:pt>
                <c:pt idx="14">
                  <c:v>0.8829843759107876</c:v>
                </c:pt>
                <c:pt idx="15">
                  <c:v>0.82358385639764553</c:v>
                </c:pt>
                <c:pt idx="16">
                  <c:v>0.90414442978201259</c:v>
                </c:pt>
                <c:pt idx="17">
                  <c:v>0.85354697939410229</c:v>
                </c:pt>
                <c:pt idx="18">
                  <c:v>0.88900429937585224</c:v>
                </c:pt>
                <c:pt idx="19">
                  <c:v>0.72069569954356039</c:v>
                </c:pt>
                <c:pt idx="20">
                  <c:v>0.74319118841536713</c:v>
                </c:pt>
                <c:pt idx="21">
                  <c:v>0.60061866304671219</c:v>
                </c:pt>
                <c:pt idx="22">
                  <c:v>0.83316749661002465</c:v>
                </c:pt>
                <c:pt idx="23">
                  <c:v>0.90112800720555131</c:v>
                </c:pt>
                <c:pt idx="24">
                  <c:v>0.58727815159012819</c:v>
                </c:pt>
                <c:pt idx="25">
                  <c:v>0.7244650708988114</c:v>
                </c:pt>
                <c:pt idx="26">
                  <c:v>0.60308884374920624</c:v>
                </c:pt>
                <c:pt idx="27">
                  <c:v>0.7187684502395838</c:v>
                </c:pt>
                <c:pt idx="28">
                  <c:v>0.65500644809369646</c:v>
                </c:pt>
                <c:pt idx="29">
                  <c:v>0.71409153130424741</c:v>
                </c:pt>
                <c:pt idx="30">
                  <c:v>0.69931093657142718</c:v>
                </c:pt>
                <c:pt idx="31">
                  <c:v>0.73335320175512475</c:v>
                </c:pt>
                <c:pt idx="32">
                  <c:v>0.81815779941697397</c:v>
                </c:pt>
                <c:pt idx="33">
                  <c:v>0.75020082653324371</c:v>
                </c:pt>
                <c:pt idx="34">
                  <c:v>0.84844291690058116</c:v>
                </c:pt>
                <c:pt idx="35">
                  <c:v>0.82680926054744519</c:v>
                </c:pt>
                <c:pt idx="36">
                  <c:v>0.85539673932130056</c:v>
                </c:pt>
                <c:pt idx="37">
                  <c:v>0.72154229249991164</c:v>
                </c:pt>
                <c:pt idx="38">
                  <c:v>0.63282105194588478</c:v>
                </c:pt>
                <c:pt idx="39">
                  <c:v>0.64577346429821092</c:v>
                </c:pt>
                <c:pt idx="40">
                  <c:v>0.58860447825970208</c:v>
                </c:pt>
                <c:pt idx="41">
                  <c:v>0.61611017542603685</c:v>
                </c:pt>
                <c:pt idx="42">
                  <c:v>0.78898062490325493</c:v>
                </c:pt>
                <c:pt idx="43">
                  <c:v>0.57847817173105831</c:v>
                </c:pt>
                <c:pt idx="44">
                  <c:v>0.63832463001030304</c:v>
                </c:pt>
                <c:pt idx="45">
                  <c:v>0.6231773978073738</c:v>
                </c:pt>
                <c:pt idx="46">
                  <c:v>0.6715870999136212</c:v>
                </c:pt>
                <c:pt idx="47">
                  <c:v>0.71053538595872667</c:v>
                </c:pt>
                <c:pt idx="48">
                  <c:v>0.67153693038650053</c:v>
                </c:pt>
                <c:pt idx="49">
                  <c:v>0.59735041651632548</c:v>
                </c:pt>
                <c:pt idx="50">
                  <c:v>0.63660872478487751</c:v>
                </c:pt>
                <c:pt idx="51">
                  <c:v>0.63844636100341257</c:v>
                </c:pt>
                <c:pt idx="52">
                  <c:v>0.65162562149851233</c:v>
                </c:pt>
                <c:pt idx="53">
                  <c:v>0.64298287112718155</c:v>
                </c:pt>
                <c:pt idx="54">
                  <c:v>0.60202914089351334</c:v>
                </c:pt>
                <c:pt idx="55">
                  <c:v>0.58849719473308115</c:v>
                </c:pt>
                <c:pt idx="56">
                  <c:v>0.58771268178044245</c:v>
                </c:pt>
                <c:pt idx="57">
                  <c:v>0.62954579339379524</c:v>
                </c:pt>
                <c:pt idx="58">
                  <c:v>0.62296771877316148</c:v>
                </c:pt>
                <c:pt idx="59">
                  <c:v>0.53887092130654912</c:v>
                </c:pt>
                <c:pt idx="60">
                  <c:v>0.48573792842045033</c:v>
                </c:pt>
                <c:pt idx="61">
                  <c:v>0.57116450843186628</c:v>
                </c:pt>
                <c:pt idx="62">
                  <c:v>0.54762493277908819</c:v>
                </c:pt>
                <c:pt idx="63">
                  <c:v>0.57488365475474401</c:v>
                </c:pt>
                <c:pt idx="64">
                  <c:v>0.50657121702424723</c:v>
                </c:pt>
                <c:pt idx="65">
                  <c:v>0.49332947041765607</c:v>
                </c:pt>
                <c:pt idx="66">
                  <c:v>0.44289833623366381</c:v>
                </c:pt>
                <c:pt idx="67">
                  <c:v>0.46258790991483756</c:v>
                </c:pt>
                <c:pt idx="68">
                  <c:v>0.55595414230048235</c:v>
                </c:pt>
                <c:pt idx="69">
                  <c:v>0.43863309807596501</c:v>
                </c:pt>
                <c:pt idx="70">
                  <c:v>0.6028822937744136</c:v>
                </c:pt>
                <c:pt idx="71">
                  <c:v>0.60986465805225232</c:v>
                </c:pt>
                <c:pt idx="72">
                  <c:v>0.57066095538117845</c:v>
                </c:pt>
                <c:pt idx="73">
                  <c:v>0.57253258348303615</c:v>
                </c:pt>
                <c:pt idx="74">
                  <c:v>0.64474039125928606</c:v>
                </c:pt>
                <c:pt idx="75">
                  <c:v>0.67732791129432368</c:v>
                </c:pt>
                <c:pt idx="76">
                  <c:v>0.61164698197703027</c:v>
                </c:pt>
                <c:pt idx="77">
                  <c:v>0.67795649871236052</c:v>
                </c:pt>
                <c:pt idx="78">
                  <c:v>0.62567691853802831</c:v>
                </c:pt>
                <c:pt idx="79">
                  <c:v>0.6256549008196709</c:v>
                </c:pt>
                <c:pt idx="80">
                  <c:v>0.56801612138031499</c:v>
                </c:pt>
                <c:pt idx="81">
                  <c:v>0.58414308553919636</c:v>
                </c:pt>
                <c:pt idx="82">
                  <c:v>0.57903909833238798</c:v>
                </c:pt>
                <c:pt idx="83">
                  <c:v>0.45887294450698995</c:v>
                </c:pt>
                <c:pt idx="84">
                  <c:v>0.59158616094244276</c:v>
                </c:pt>
                <c:pt idx="85">
                  <c:v>0.560505925657235</c:v>
                </c:pt>
                <c:pt idx="86">
                  <c:v>0.46977105256577695</c:v>
                </c:pt>
                <c:pt idx="87">
                  <c:v>0.46564768312298183</c:v>
                </c:pt>
                <c:pt idx="88">
                  <c:v>0.53814988756647775</c:v>
                </c:pt>
                <c:pt idx="89">
                  <c:v>0.46572579904426281</c:v>
                </c:pt>
                <c:pt idx="90">
                  <c:v>0.38313717899651417</c:v>
                </c:pt>
                <c:pt idx="91">
                  <c:v>0.4118191978798279</c:v>
                </c:pt>
                <c:pt idx="92">
                  <c:v>0.43241028790391939</c:v>
                </c:pt>
                <c:pt idx="93">
                  <c:v>0.45975567659960559</c:v>
                </c:pt>
                <c:pt idx="94">
                  <c:v>0.40930844578563491</c:v>
                </c:pt>
                <c:pt idx="95">
                  <c:v>0.37719896140505166</c:v>
                </c:pt>
                <c:pt idx="96">
                  <c:v>0.33576329900761892</c:v>
                </c:pt>
                <c:pt idx="97">
                  <c:v>0.31733219368568794</c:v>
                </c:pt>
                <c:pt idx="98">
                  <c:v>0.32785224250496725</c:v>
                </c:pt>
                <c:pt idx="99">
                  <c:v>0.28766333797239108</c:v>
                </c:pt>
                <c:pt idx="100">
                  <c:v>0.31907271551118099</c:v>
                </c:pt>
                <c:pt idx="101">
                  <c:v>0.39371281430094912</c:v>
                </c:pt>
                <c:pt idx="102">
                  <c:v>0.31871526581348764</c:v>
                </c:pt>
                <c:pt idx="103">
                  <c:v>0.44746424995623157</c:v>
                </c:pt>
                <c:pt idx="104">
                  <c:v>0.42630606577862351</c:v>
                </c:pt>
                <c:pt idx="105">
                  <c:v>0.43044437916207617</c:v>
                </c:pt>
                <c:pt idx="106">
                  <c:v>0.46989114511614605</c:v>
                </c:pt>
                <c:pt idx="107">
                  <c:v>0.50728120142670663</c:v>
                </c:pt>
                <c:pt idx="108">
                  <c:v>0.47340592729297148</c:v>
                </c:pt>
                <c:pt idx="109">
                  <c:v>0.39797519631148953</c:v>
                </c:pt>
                <c:pt idx="110">
                  <c:v>0.5310275036315022</c:v>
                </c:pt>
                <c:pt idx="111">
                  <c:v>0.49525502026507368</c:v>
                </c:pt>
                <c:pt idx="112">
                  <c:v>0.46903915871878199</c:v>
                </c:pt>
                <c:pt idx="113">
                  <c:v>0.41008936349464098</c:v>
                </c:pt>
                <c:pt idx="114">
                  <c:v>0.46077110264978377</c:v>
                </c:pt>
                <c:pt idx="115">
                  <c:v>0.56164136398504882</c:v>
                </c:pt>
                <c:pt idx="116">
                  <c:v>0.57028303765681165</c:v>
                </c:pt>
                <c:pt idx="117">
                  <c:v>0.53973972257328084</c:v>
                </c:pt>
                <c:pt idx="118">
                  <c:v>0.55510958020622247</c:v>
                </c:pt>
                <c:pt idx="119">
                  <c:v>0.46609526511016519</c:v>
                </c:pt>
                <c:pt idx="120">
                  <c:v>0.52786569811775763</c:v>
                </c:pt>
                <c:pt idx="121">
                  <c:v>0.56791225946267332</c:v>
                </c:pt>
                <c:pt idx="122">
                  <c:v>0.56135811324419571</c:v>
                </c:pt>
                <c:pt idx="123">
                  <c:v>0.51142390786328351</c:v>
                </c:pt>
                <c:pt idx="124">
                  <c:v>0.55927507829491718</c:v>
                </c:pt>
                <c:pt idx="125">
                  <c:v>0.53051875255876479</c:v>
                </c:pt>
                <c:pt idx="126">
                  <c:v>0.44528140687830803</c:v>
                </c:pt>
                <c:pt idx="127">
                  <c:v>0.57525861607432149</c:v>
                </c:pt>
                <c:pt idx="128">
                  <c:v>0.5462672481015306</c:v>
                </c:pt>
                <c:pt idx="129">
                  <c:v>0.57717282087057409</c:v>
                </c:pt>
                <c:pt idx="130">
                  <c:v>0.57244772597426896</c:v>
                </c:pt>
                <c:pt idx="131">
                  <c:v>0.60146522161478866</c:v>
                </c:pt>
                <c:pt idx="132">
                  <c:v>0.58888516076842212</c:v>
                </c:pt>
                <c:pt idx="133">
                  <c:v>0.54774550276650813</c:v>
                </c:pt>
                <c:pt idx="134">
                  <c:v>0.73509657613410406</c:v>
                </c:pt>
                <c:pt idx="135">
                  <c:v>0.65225092086146774</c:v>
                </c:pt>
                <c:pt idx="136">
                  <c:v>0.6253251935017593</c:v>
                </c:pt>
                <c:pt idx="137">
                  <c:v>0.69581749452760866</c:v>
                </c:pt>
                <c:pt idx="138">
                  <c:v>0.64954048206553583</c:v>
                </c:pt>
                <c:pt idx="139">
                  <c:v>0.69894016873257092</c:v>
                </c:pt>
                <c:pt idx="140">
                  <c:v>0.66412074761883444</c:v>
                </c:pt>
                <c:pt idx="141">
                  <c:v>0.74934655492368818</c:v>
                </c:pt>
                <c:pt idx="142">
                  <c:v>0.71447395310857043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F-C24F-A781-7C37402EF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02207"/>
        <c:axId val="182474159"/>
      </c:lineChart>
      <c:catAx>
        <c:axId val="18270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82474159"/>
        <c:crosses val="autoZero"/>
        <c:auto val="1"/>
        <c:lblAlgn val="ctr"/>
        <c:lblOffset val="100"/>
        <c:noMultiLvlLbl val="0"/>
      </c:catAx>
      <c:valAx>
        <c:axId val="18247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8270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Source!$P$7:$P$150</c:f>
              <c:numCache>
                <c:formatCode>#,##0.00\ \ </c:formatCode>
                <c:ptCount val="144"/>
                <c:pt idx="0">
                  <c:v>1510.1184352628311</c:v>
                </c:pt>
                <c:pt idx="1">
                  <c:v>1643.1081660649247</c:v>
                </c:pt>
                <c:pt idx="2">
                  <c:v>1896.9985806676982</c:v>
                </c:pt>
                <c:pt idx="3">
                  <c:v>1790.5806198736059</c:v>
                </c:pt>
                <c:pt idx="4">
                  <c:v>1840.9029526536037</c:v>
                </c:pt>
                <c:pt idx="5">
                  <c:v>1656.2099274641928</c:v>
                </c:pt>
                <c:pt idx="6">
                  <c:v>1727.2635010089357</c:v>
                </c:pt>
                <c:pt idx="7">
                  <c:v>2301.7978639879084</c:v>
                </c:pt>
                <c:pt idx="8">
                  <c:v>2593.2511676870677</c:v>
                </c:pt>
                <c:pt idx="9">
                  <c:v>2646.253117817671</c:v>
                </c:pt>
                <c:pt idx="10">
                  <c:v>2921.4066766710348</c:v>
                </c:pt>
                <c:pt idx="11">
                  <c:v>3123.9174063922919</c:v>
                </c:pt>
                <c:pt idx="12">
                  <c:v>3422.4325598777477</c:v>
                </c:pt>
                <c:pt idx="13">
                  <c:v>3748.5737489247476</c:v>
                </c:pt>
                <c:pt idx="14">
                  <c:v>3645.4263013670015</c:v>
                </c:pt>
                <c:pt idx="15">
                  <c:v>3540.1990261785249</c:v>
                </c:pt>
                <c:pt idx="16">
                  <c:v>3846.7530711248774</c:v>
                </c:pt>
                <c:pt idx="17">
                  <c:v>4326.4320362446442</c:v>
                </c:pt>
                <c:pt idx="18">
                  <c:v>4398.0293504819774</c:v>
                </c:pt>
                <c:pt idx="19">
                  <c:v>5310.2279230180302</c:v>
                </c:pt>
                <c:pt idx="20">
                  <c:v>6307.6618793743801</c:v>
                </c:pt>
                <c:pt idx="21">
                  <c:v>6239.9350530455686</c:v>
                </c:pt>
                <c:pt idx="22">
                  <c:v>5600.9883266443576</c:v>
                </c:pt>
                <c:pt idx="23">
                  <c:v>5727.5240928808762</c:v>
                </c:pt>
                <c:pt idx="24">
                  <c:v>7111.6861546640457</c:v>
                </c:pt>
                <c:pt idx="25">
                  <c:v>6353.8394994664141</c:v>
                </c:pt>
                <c:pt idx="26">
                  <c:v>7260.5955371926684</c:v>
                </c:pt>
                <c:pt idx="27">
                  <c:v>6991.0824510889515</c:v>
                </c:pt>
                <c:pt idx="28">
                  <c:v>8300.2268380752212</c:v>
                </c:pt>
                <c:pt idx="29">
                  <c:v>8856.3111556609165</c:v>
                </c:pt>
                <c:pt idx="30">
                  <c:v>9566.3854636222786</c:v>
                </c:pt>
                <c:pt idx="31">
                  <c:v>9896.874338390171</c:v>
                </c:pt>
                <c:pt idx="32">
                  <c:v>9500.9879462265781</c:v>
                </c:pt>
                <c:pt idx="33">
                  <c:v>11058.23450208824</c:v>
                </c:pt>
                <c:pt idx="34">
                  <c:v>10806.303520703255</c:v>
                </c:pt>
                <c:pt idx="35">
                  <c:v>11597.152249143675</c:v>
                </c:pt>
                <c:pt idx="36">
                  <c:v>11422.213019369708</c:v>
                </c:pt>
                <c:pt idx="37">
                  <c:v>13602.471363048355</c:v>
                </c:pt>
                <c:pt idx="38">
                  <c:v>13337.445360613528</c:v>
                </c:pt>
                <c:pt idx="39">
                  <c:v>12653.200886062701</c:v>
                </c:pt>
                <c:pt idx="40">
                  <c:v>13482.2352143363</c:v>
                </c:pt>
                <c:pt idx="41">
                  <c:v>12683.499052089766</c:v>
                </c:pt>
                <c:pt idx="42">
                  <c:v>11320.831457097787</c:v>
                </c:pt>
                <c:pt idx="43">
                  <c:v>14745.534937347371</c:v>
                </c:pt>
                <c:pt idx="44">
                  <c:v>14922.773737680427</c:v>
                </c:pt>
                <c:pt idx="45">
                  <c:v>15522.211645568941</c:v>
                </c:pt>
                <c:pt idx="46">
                  <c:v>15913.326232193162</c:v>
                </c:pt>
                <c:pt idx="47">
                  <c:v>17009.549039598547</c:v>
                </c:pt>
                <c:pt idx="48">
                  <c:v>18484.16690052945</c:v>
                </c:pt>
                <c:pt idx="49">
                  <c:v>20416.784610907431</c:v>
                </c:pt>
                <c:pt idx="50">
                  <c:v>20062.680176568607</c:v>
                </c:pt>
                <c:pt idx="51">
                  <c:v>21539.773093736749</c:v>
                </c:pt>
                <c:pt idx="52">
                  <c:v>22465.462225605734</c:v>
                </c:pt>
                <c:pt idx="53">
                  <c:v>23890.602491866652</c:v>
                </c:pt>
                <c:pt idx="54">
                  <c:v>24474.804769001632</c:v>
                </c:pt>
                <c:pt idx="55">
                  <c:v>23055.747218505199</c:v>
                </c:pt>
                <c:pt idx="56">
                  <c:v>22045.177788522447</c:v>
                </c:pt>
                <c:pt idx="57">
                  <c:v>22019.966992939822</c:v>
                </c:pt>
                <c:pt idx="58">
                  <c:v>23451.557115547497</c:v>
                </c:pt>
                <c:pt idx="59">
                  <c:v>25600.897878775115</c:v>
                </c:pt>
                <c:pt idx="60">
                  <c:v>27781.69850545131</c:v>
                </c:pt>
                <c:pt idx="61">
                  <c:v>27506.548785101393</c:v>
                </c:pt>
                <c:pt idx="62">
                  <c:v>28946.561362138462</c:v>
                </c:pt>
                <c:pt idx="63">
                  <c:v>28426.401549766837</c:v>
                </c:pt>
                <c:pt idx="64">
                  <c:v>30528.619722292657</c:v>
                </c:pt>
                <c:pt idx="65">
                  <c:v>31594.492391640288</c:v>
                </c:pt>
                <c:pt idx="66">
                  <c:v>33961.675132287797</c:v>
                </c:pt>
                <c:pt idx="67">
                  <c:v>34064.918464498667</c:v>
                </c:pt>
                <c:pt idx="68">
                  <c:v>32935.735028194606</c:v>
                </c:pt>
                <c:pt idx="69">
                  <c:v>38179.972307745382</c:v>
                </c:pt>
                <c:pt idx="70">
                  <c:v>35009.736567902</c:v>
                </c:pt>
                <c:pt idx="71">
                  <c:v>38111.170581221813</c:v>
                </c:pt>
                <c:pt idx="72">
                  <c:v>42729.432518714282</c:v>
                </c:pt>
                <c:pt idx="73">
                  <c:v>43069.695084583269</c:v>
                </c:pt>
                <c:pt idx="74">
                  <c:v>41055.301979953045</c:v>
                </c:pt>
                <c:pt idx="75">
                  <c:v>41024.492882241124</c:v>
                </c:pt>
                <c:pt idx="76">
                  <c:v>42852.186892294267</c:v>
                </c:pt>
                <c:pt idx="77">
                  <c:v>40471.543400014823</c:v>
                </c:pt>
                <c:pt idx="78">
                  <c:v>44108.830355731465</c:v>
                </c:pt>
                <c:pt idx="79">
                  <c:v>46236.678239140463</c:v>
                </c:pt>
                <c:pt idx="80">
                  <c:v>50464.094661041527</c:v>
                </c:pt>
                <c:pt idx="81">
                  <c:v>52017.510530700776</c:v>
                </c:pt>
                <c:pt idx="82">
                  <c:v>54814.213274609319</c:v>
                </c:pt>
                <c:pt idx="83">
                  <c:v>58749.070176393245</c:v>
                </c:pt>
                <c:pt idx="84">
                  <c:v>54807.674863524378</c:v>
                </c:pt>
                <c:pt idx="85">
                  <c:v>59797.770403768154</c:v>
                </c:pt>
                <c:pt idx="86">
                  <c:v>64884.818094690119</c:v>
                </c:pt>
                <c:pt idx="87">
                  <c:v>63765.060629939006</c:v>
                </c:pt>
                <c:pt idx="88">
                  <c:v>62411.675512236594</c:v>
                </c:pt>
                <c:pt idx="89">
                  <c:v>71175.374339384594</c:v>
                </c:pt>
                <c:pt idx="90">
                  <c:v>78973.146224105585</c:v>
                </c:pt>
                <c:pt idx="91">
                  <c:v>78955.180520457914</c:v>
                </c:pt>
                <c:pt idx="92">
                  <c:v>81353.856014656179</c:v>
                </c:pt>
                <c:pt idx="93">
                  <c:v>84780.525958962928</c:v>
                </c:pt>
                <c:pt idx="94">
                  <c:v>92884.325102337563</c:v>
                </c:pt>
                <c:pt idx="95">
                  <c:v>98661.546995168173</c:v>
                </c:pt>
                <c:pt idx="96">
                  <c:v>103959.65272079044</c:v>
                </c:pt>
                <c:pt idx="97">
                  <c:v>107582.36723890732</c:v>
                </c:pt>
                <c:pt idx="98">
                  <c:v>112569.46182135405</c:v>
                </c:pt>
                <c:pt idx="99">
                  <c:v>118078.90069158474</c:v>
                </c:pt>
                <c:pt idx="100">
                  <c:v>115112.73525582891</c:v>
                </c:pt>
                <c:pt idx="101">
                  <c:v>113994.59451769209</c:v>
                </c:pt>
                <c:pt idx="102">
                  <c:v>121722.60218562058</c:v>
                </c:pt>
                <c:pt idx="103">
                  <c:v>113795.40042710271</c:v>
                </c:pt>
                <c:pt idx="104">
                  <c:v>123049.84299488795</c:v>
                </c:pt>
                <c:pt idx="105">
                  <c:v>119012.0988546962</c:v>
                </c:pt>
                <c:pt idx="106">
                  <c:v>110153.30593002243</c:v>
                </c:pt>
                <c:pt idx="107">
                  <c:v>109377.2256667085</c:v>
                </c:pt>
                <c:pt idx="108">
                  <c:v>115237.89822854912</c:v>
                </c:pt>
                <c:pt idx="109">
                  <c:v>117156.0950000717</c:v>
                </c:pt>
                <c:pt idx="110">
                  <c:v>108652.05049330804</c:v>
                </c:pt>
                <c:pt idx="111">
                  <c:v>115488.5808042226</c:v>
                </c:pt>
                <c:pt idx="112">
                  <c:v>116393.72773882096</c:v>
                </c:pt>
                <c:pt idx="113">
                  <c:v>116111.22974772047</c:v>
                </c:pt>
                <c:pt idx="114">
                  <c:v>107785.30412382669</c:v>
                </c:pt>
                <c:pt idx="115">
                  <c:v>107969.9541846401</c:v>
                </c:pt>
                <c:pt idx="116">
                  <c:v>116264.91152735648</c:v>
                </c:pt>
                <c:pt idx="117">
                  <c:v>126548.29940592953</c:v>
                </c:pt>
                <c:pt idx="118">
                  <c:v>132613.55691988429</c:v>
                </c:pt>
                <c:pt idx="119">
                  <c:v>141048.06496663109</c:v>
                </c:pt>
                <c:pt idx="120">
                  <c:v>140040.96335979531</c:v>
                </c:pt>
                <c:pt idx="121">
                  <c:v>145734.2926077389</c:v>
                </c:pt>
                <c:pt idx="122">
                  <c:v>154038.45493527749</c:v>
                </c:pt>
                <c:pt idx="123">
                  <c:v>158359.96566635562</c:v>
                </c:pt>
                <c:pt idx="124">
                  <c:v>150799.32609161001</c:v>
                </c:pt>
                <c:pt idx="125">
                  <c:v>148249.6420686472</c:v>
                </c:pt>
                <c:pt idx="126">
                  <c:v>143806.31118821364</c:v>
                </c:pt>
                <c:pt idx="127">
                  <c:v>133151.87915171799</c:v>
                </c:pt>
                <c:pt idx="128">
                  <c:v>148061.34441163088</c:v>
                </c:pt>
                <c:pt idx="129">
                  <c:v>156755.82952472841</c:v>
                </c:pt>
                <c:pt idx="130">
                  <c:v>171121.80952677643</c:v>
                </c:pt>
                <c:pt idx="131">
                  <c:v>181158.46647826006</c:v>
                </c:pt>
                <c:pt idx="132">
                  <c:v>192737.70168061907</c:v>
                </c:pt>
                <c:pt idx="133">
                  <c:v>195510.109580255</c:v>
                </c:pt>
                <c:pt idx="134">
                  <c:v>173578.4402495081</c:v>
                </c:pt>
                <c:pt idx="135">
                  <c:v>200967.86348714065</c:v>
                </c:pt>
                <c:pt idx="136">
                  <c:v>207690.62731220096</c:v>
                </c:pt>
                <c:pt idx="137">
                  <c:v>196942.91294469425</c:v>
                </c:pt>
                <c:pt idx="138">
                  <c:v>203056.51925461335</c:v>
                </c:pt>
                <c:pt idx="139">
                  <c:v>198332.97979218117</c:v>
                </c:pt>
                <c:pt idx="140">
                  <c:v>203832.77458758821</c:v>
                </c:pt>
                <c:pt idx="141">
                  <c:v>192540.89262533048</c:v>
                </c:pt>
                <c:pt idx="142">
                  <c:v>198259.56389797232</c:v>
                </c:pt>
                <c:pt idx="143">
                  <c:v>183156.63178895222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7-9E43-9AA3-D005322078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Source!$Q$7:$Q$150</c:f>
              <c:numCache>
                <c:formatCode>#,##0.00000000000</c:formatCode>
                <c:ptCount val="144"/>
                <c:pt idx="0">
                  <c:v>3833.0263925433696</c:v>
                </c:pt>
                <c:pt idx="1">
                  <c:v>3846.7274962386223</c:v>
                </c:pt>
                <c:pt idx="2">
                  <c:v>3749.9871703481881</c:v>
                </c:pt>
                <c:pt idx="3">
                  <c:v>3753.9343513357994</c:v>
                </c:pt>
                <c:pt idx="4">
                  <c:v>3985.1554877937883</c:v>
                </c:pt>
                <c:pt idx="5">
                  <c:v>4083.8740294788063</c:v>
                </c:pt>
                <c:pt idx="6">
                  <c:v>4155.8832189569039</c:v>
                </c:pt>
                <c:pt idx="7">
                  <c:v>5038.2318322153797</c:v>
                </c:pt>
                <c:pt idx="8">
                  <c:v>5476.1960532778357</c:v>
                </c:pt>
                <c:pt idx="9">
                  <c:v>6032.438933369709</c:v>
                </c:pt>
                <c:pt idx="10">
                  <c:v>7085.1390214872354</c:v>
                </c:pt>
                <c:pt idx="11">
                  <c:v>6914.7868275496267</c:v>
                </c:pt>
                <c:pt idx="12">
                  <c:v>6866.321830550286</c:v>
                </c:pt>
                <c:pt idx="13">
                  <c:v>8093.423714703622</c:v>
                </c:pt>
                <c:pt idx="14">
                  <c:v>9783.2442319276815</c:v>
                </c:pt>
                <c:pt idx="15">
                  <c:v>8815.0253324988225</c:v>
                </c:pt>
                <c:pt idx="16">
                  <c:v>8066.8801098824379</c:v>
                </c:pt>
                <c:pt idx="17">
                  <c:v>9500.7796542339856</c:v>
                </c:pt>
                <c:pt idx="18">
                  <c:v>10158.290515247805</c:v>
                </c:pt>
                <c:pt idx="19">
                  <c:v>10699.113259434836</c:v>
                </c:pt>
                <c:pt idx="20">
                  <c:v>10917.100981992757</c:v>
                </c:pt>
                <c:pt idx="21">
                  <c:v>13262.708889530926</c:v>
                </c:pt>
                <c:pt idx="22">
                  <c:v>11376.939288514062</c:v>
                </c:pt>
                <c:pt idx="23">
                  <c:v>12885.602021565157</c:v>
                </c:pt>
                <c:pt idx="24">
                  <c:v>14103.335773279483</c:v>
                </c:pt>
                <c:pt idx="25">
                  <c:v>12794.527236453023</c:v>
                </c:pt>
                <c:pt idx="26">
                  <c:v>13111.954176559528</c:v>
                </c:pt>
                <c:pt idx="27">
                  <c:v>13270.595183381789</c:v>
                </c:pt>
                <c:pt idx="28">
                  <c:v>14345.034458985319</c:v>
                </c:pt>
                <c:pt idx="29">
                  <c:v>15979.222625039469</c:v>
                </c:pt>
                <c:pt idx="30">
                  <c:v>18087.513911954535</c:v>
                </c:pt>
                <c:pt idx="31">
                  <c:v>19251.06485199133</c:v>
                </c:pt>
                <c:pt idx="32">
                  <c:v>20605.791677004592</c:v>
                </c:pt>
                <c:pt idx="33">
                  <c:v>21532.288234822699</c:v>
                </c:pt>
                <c:pt idx="34">
                  <c:v>23414.984502644544</c:v>
                </c:pt>
                <c:pt idx="35">
                  <c:v>25243.597017347922</c:v>
                </c:pt>
                <c:pt idx="36">
                  <c:v>26511.241027265009</c:v>
                </c:pt>
                <c:pt idx="37">
                  <c:v>26868.5567618852</c:v>
                </c:pt>
                <c:pt idx="38">
                  <c:v>27988.502101408892</c:v>
                </c:pt>
                <c:pt idx="39">
                  <c:v>25113.274525404173</c:v>
                </c:pt>
                <c:pt idx="40">
                  <c:v>24135.497495606163</c:v>
                </c:pt>
                <c:pt idx="41">
                  <c:v>24287.87821715893</c:v>
                </c:pt>
                <c:pt idx="42">
                  <c:v>23486.177035907873</c:v>
                </c:pt>
                <c:pt idx="43">
                  <c:v>24918.864953127209</c:v>
                </c:pt>
                <c:pt idx="44">
                  <c:v>26296.043551869785</c:v>
                </c:pt>
                <c:pt idx="45">
                  <c:v>28253.380520014412</c:v>
                </c:pt>
                <c:pt idx="46">
                  <c:v>28946.503089632155</c:v>
                </c:pt>
                <c:pt idx="47">
                  <c:v>31147.811499196527</c:v>
                </c:pt>
                <c:pt idx="48">
                  <c:v>34615.801914142547</c:v>
                </c:pt>
                <c:pt idx="49">
                  <c:v>36178.009172347513</c:v>
                </c:pt>
                <c:pt idx="50">
                  <c:v>37103.368257979586</c:v>
                </c:pt>
                <c:pt idx="51">
                  <c:v>37919.674989509236</c:v>
                </c:pt>
                <c:pt idx="52">
                  <c:v>40786.351300499824</c:v>
                </c:pt>
                <c:pt idx="53">
                  <c:v>43103.523227025216</c:v>
                </c:pt>
                <c:pt idx="54">
                  <c:v>45443.420722480507</c:v>
                </c:pt>
                <c:pt idx="55">
                  <c:v>44686.585348842593</c:v>
                </c:pt>
                <c:pt idx="56">
                  <c:v>41529.842704683266</c:v>
                </c:pt>
                <c:pt idx="57">
                  <c:v>39678.384380008349</c:v>
                </c:pt>
                <c:pt idx="58">
                  <c:v>41326.148108002912</c:v>
                </c:pt>
                <c:pt idx="59">
                  <c:v>43724.326293546546</c:v>
                </c:pt>
                <c:pt idx="60">
                  <c:v>43881.742516402242</c:v>
                </c:pt>
                <c:pt idx="61">
                  <c:v>45155.649761634108</c:v>
                </c:pt>
                <c:pt idx="62">
                  <c:v>48695.597344304224</c:v>
                </c:pt>
                <c:pt idx="63">
                  <c:v>50052.69503844274</c:v>
                </c:pt>
                <c:pt idx="64">
                  <c:v>50511.548843987781</c:v>
                </c:pt>
                <c:pt idx="65">
                  <c:v>50665.024081653173</c:v>
                </c:pt>
                <c:pt idx="66">
                  <c:v>51744.196680431633</c:v>
                </c:pt>
                <c:pt idx="67">
                  <c:v>52885.596456698113</c:v>
                </c:pt>
                <c:pt idx="68">
                  <c:v>54101.179109259603</c:v>
                </c:pt>
                <c:pt idx="69">
                  <c:v>57426.873986883598</c:v>
                </c:pt>
                <c:pt idx="70">
                  <c:v>59201.340846372288</c:v>
                </c:pt>
                <c:pt idx="71">
                  <c:v>63976.031425119392</c:v>
                </c:pt>
                <c:pt idx="72">
                  <c:v>70131.502605498681</c:v>
                </c:pt>
                <c:pt idx="73">
                  <c:v>75607.003994172235</c:v>
                </c:pt>
                <c:pt idx="74">
                  <c:v>76351.845503194505</c:v>
                </c:pt>
                <c:pt idx="75">
                  <c:v>78230.56108271546</c:v>
                </c:pt>
                <c:pt idx="76">
                  <c:v>80761.243193548886</c:v>
                </c:pt>
                <c:pt idx="77">
                  <c:v>78996.509007440647</c:v>
                </c:pt>
                <c:pt idx="78">
                  <c:v>79722.798095165519</c:v>
                </c:pt>
                <c:pt idx="79">
                  <c:v>82461.945129958651</c:v>
                </c:pt>
                <c:pt idx="80">
                  <c:v>86438.077040485878</c:v>
                </c:pt>
                <c:pt idx="81">
                  <c:v>89057.141939368346</c:v>
                </c:pt>
                <c:pt idx="82">
                  <c:v>93290.985841523419</c:v>
                </c:pt>
                <c:pt idx="83">
                  <c:v>97806.264089223128</c:v>
                </c:pt>
                <c:pt idx="84">
                  <c:v>92958.045770579076</c:v>
                </c:pt>
                <c:pt idx="85">
                  <c:v>99029.362527214646</c:v>
                </c:pt>
                <c:pt idx="86">
                  <c:v>104739.28911626717</c:v>
                </c:pt>
                <c:pt idx="87">
                  <c:v>103791.56664616613</c:v>
                </c:pt>
                <c:pt idx="88">
                  <c:v>101580.65205045493</c:v>
                </c:pt>
                <c:pt idx="89">
                  <c:v>106900.90170277115</c:v>
                </c:pt>
                <c:pt idx="90">
                  <c:v>113394.47759112346</c:v>
                </c:pt>
                <c:pt idx="91">
                  <c:v>115844.06881545551</c:v>
                </c:pt>
                <c:pt idx="92">
                  <c:v>119187.69913943204</c:v>
                </c:pt>
                <c:pt idx="93">
                  <c:v>125363.62580222228</c:v>
                </c:pt>
                <c:pt idx="94">
                  <c:v>134265.81731694576</c:v>
                </c:pt>
                <c:pt idx="95">
                  <c:v>139862.996725331</c:v>
                </c:pt>
                <c:pt idx="96">
                  <c:v>143867.71580900732</c:v>
                </c:pt>
                <c:pt idx="97">
                  <c:v>145440.36910365336</c:v>
                </c:pt>
                <c:pt idx="98">
                  <c:v>147759.94368118988</c:v>
                </c:pt>
                <c:pt idx="99">
                  <c:v>156244.5975009469</c:v>
                </c:pt>
                <c:pt idx="100">
                  <c:v>157435.58475409992</c:v>
                </c:pt>
                <c:pt idx="101">
                  <c:v>158378.01416131901</c:v>
                </c:pt>
                <c:pt idx="102">
                  <c:v>168994.10709584528</c:v>
                </c:pt>
                <c:pt idx="103">
                  <c:v>167412.35641975922</c:v>
                </c:pt>
                <c:pt idx="104">
                  <c:v>178014.73945522821</c:v>
                </c:pt>
                <c:pt idx="105">
                  <c:v>188461.84388104558</c:v>
                </c:pt>
                <c:pt idx="106">
                  <c:v>183033.56258942682</c:v>
                </c:pt>
                <c:pt idx="107">
                  <c:v>176225.46580499934</c:v>
                </c:pt>
                <c:pt idx="108">
                  <c:v>181650.3880380565</c:v>
                </c:pt>
                <c:pt idx="109">
                  <c:v>185009.02341995452</c:v>
                </c:pt>
                <c:pt idx="110">
                  <c:v>174422.8262250009</c:v>
                </c:pt>
                <c:pt idx="111">
                  <c:v>184782.24589963927</c:v>
                </c:pt>
                <c:pt idx="112">
                  <c:v>189507.13543863094</c:v>
                </c:pt>
                <c:pt idx="113">
                  <c:v>186050.43765826471</c:v>
                </c:pt>
                <c:pt idx="114">
                  <c:v>174974.10163374722</c:v>
                </c:pt>
                <c:pt idx="115">
                  <c:v>170871.60498763784</c:v>
                </c:pt>
                <c:pt idx="116">
                  <c:v>189330.5350748995</c:v>
                </c:pt>
                <c:pt idx="117">
                  <c:v>205645.60950674093</c:v>
                </c:pt>
                <c:pt idx="118">
                  <c:v>217101.23627295654</c:v>
                </c:pt>
                <c:pt idx="119">
                  <c:v>231030.30489683567</c:v>
                </c:pt>
                <c:pt idx="120">
                  <c:v>224796.59782800821</c:v>
                </c:pt>
                <c:pt idx="121">
                  <c:v>237412.86533493866</c:v>
                </c:pt>
                <c:pt idx="122">
                  <c:v>257159.70431685055</c:v>
                </c:pt>
                <c:pt idx="123">
                  <c:v>270037.37945932802</c:v>
                </c:pt>
                <c:pt idx="124">
                  <c:v>264091.23043850577</c:v>
                </c:pt>
                <c:pt idx="125">
                  <c:v>263808.92310335231</c:v>
                </c:pt>
                <c:pt idx="126">
                  <c:v>251996.79673382873</c:v>
                </c:pt>
                <c:pt idx="127">
                  <c:v>224471.49764439382</c:v>
                </c:pt>
                <c:pt idx="128">
                  <c:v>236689.47294433025</c:v>
                </c:pt>
                <c:pt idx="129">
                  <c:v>255671.62985866418</c:v>
                </c:pt>
                <c:pt idx="130">
                  <c:v>279181.52280762303</c:v>
                </c:pt>
                <c:pt idx="131">
                  <c:v>303330.61986405635</c:v>
                </c:pt>
                <c:pt idx="132">
                  <c:v>330576.2604224555</c:v>
                </c:pt>
                <c:pt idx="133">
                  <c:v>347309.1712429598</c:v>
                </c:pt>
                <c:pt idx="134">
                  <c:v>338105.36993247899</c:v>
                </c:pt>
                <c:pt idx="135">
                  <c:v>362029.67316546245</c:v>
                </c:pt>
                <c:pt idx="136">
                  <c:v>385829.64312408725</c:v>
                </c:pt>
                <c:pt idx="137">
                  <c:v>388143.37605521141</c:v>
                </c:pt>
                <c:pt idx="138">
                  <c:v>394939.03027929261</c:v>
                </c:pt>
                <c:pt idx="139">
                  <c:v>388784.35879064933</c:v>
                </c:pt>
                <c:pt idx="140">
                  <c:v>398970.50946701755</c:v>
                </c:pt>
                <c:pt idx="141">
                  <c:v>396002.55881392502</c:v>
                </c:pt>
                <c:pt idx="142">
                  <c:v>407342.80974834878</c:v>
                </c:pt>
                <c:pt idx="143">
                  <c:v>405066.42016357608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7-9E43-9AA3-D00532207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275296"/>
        <c:axId val="1656313648"/>
      </c:lineChart>
      <c:catAx>
        <c:axId val="165627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656313648"/>
        <c:crosses val="autoZero"/>
        <c:auto val="1"/>
        <c:lblAlgn val="ctr"/>
        <c:lblOffset val="100"/>
        <c:noMultiLvlLbl val="0"/>
      </c:catAx>
      <c:valAx>
        <c:axId val="16563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6562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</xdr:colOff>
      <xdr:row>156</xdr:row>
      <xdr:rowOff>50800</xdr:rowOff>
    </xdr:from>
    <xdr:to>
      <xdr:col>19</xdr:col>
      <xdr:colOff>666750</xdr:colOff>
      <xdr:row>175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D9DCE-D9CA-C627-191E-593380D9C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222250</xdr:colOff>
      <xdr:row>27</xdr:row>
      <xdr:rowOff>152400</xdr:rowOff>
    </xdr:from>
    <xdr:to>
      <xdr:col>29</xdr:col>
      <xdr:colOff>279400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A0AE8-DE0A-5BE7-A8F3-4EB4E10E3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158750</xdr:colOff>
      <xdr:row>10</xdr:row>
      <xdr:rowOff>50800</xdr:rowOff>
    </xdr:from>
    <xdr:to>
      <xdr:col>28</xdr:col>
      <xdr:colOff>82550</xdr:colOff>
      <xdr:row>24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5FD471-DE17-D561-67E1-FCF49A31A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679450</xdr:colOff>
      <xdr:row>116</xdr:row>
      <xdr:rowOff>139700</xdr:rowOff>
    </xdr:from>
    <xdr:to>
      <xdr:col>15</xdr:col>
      <xdr:colOff>584200</xdr:colOff>
      <xdr:row>145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254666-3530-678A-F199-6137B7146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447E-B40C-3C4C-BCB0-69C39F0B7AE6}">
  <dimension ref="A1:T145"/>
  <sheetViews>
    <sheetView tabSelected="1" zoomScale="99" workbookViewId="0">
      <selection activeCell="D5" sqref="D5"/>
    </sheetView>
  </sheetViews>
  <sheetFormatPr baseColWidth="10" defaultRowHeight="15" x14ac:dyDescent="0.2"/>
  <cols>
    <col min="1" max="1" width="10.83203125" style="38"/>
    <col min="2" max="2" width="19.6640625" style="38" customWidth="1"/>
    <col min="3" max="3" width="16.6640625" style="38" customWidth="1"/>
    <col min="4" max="4" width="17" style="38" customWidth="1"/>
    <col min="5" max="5" width="13.33203125" style="39" bestFit="1" customWidth="1"/>
    <col min="6" max="6" width="10.83203125" style="38"/>
    <col min="7" max="7" width="13.1640625" style="38" customWidth="1"/>
    <col min="8" max="8" width="13.33203125" style="38" bestFit="1" customWidth="1"/>
    <col min="9" max="16384" width="10.83203125" style="38"/>
  </cols>
  <sheetData>
    <row r="1" spans="1:20" x14ac:dyDescent="0.2">
      <c r="A1" s="38" t="s">
        <v>6</v>
      </c>
      <c r="B1" s="38" t="s">
        <v>0</v>
      </c>
      <c r="C1" s="38" t="s">
        <v>1</v>
      </c>
      <c r="D1" s="38" t="s">
        <v>2</v>
      </c>
      <c r="E1" s="39" t="s">
        <v>5</v>
      </c>
      <c r="F1" s="38" t="s">
        <v>3</v>
      </c>
      <c r="G1" s="38" t="s">
        <v>4</v>
      </c>
      <c r="H1" s="38" t="s">
        <v>7</v>
      </c>
      <c r="I1" s="38" t="s">
        <v>8</v>
      </c>
    </row>
    <row r="2" spans="1:20" x14ac:dyDescent="0.2">
      <c r="A2" s="39">
        <f>+Source!A7</f>
        <v>1874.99999999993</v>
      </c>
      <c r="B2" s="38">
        <f>+Source!C7</f>
        <v>970.73760644166907</v>
      </c>
      <c r="C2" s="38">
        <v>37807838779.461494</v>
      </c>
      <c r="D2" s="38">
        <v>82891986122.778122</v>
      </c>
      <c r="E2" s="39">
        <f>+B2+C2</f>
        <v>37807839750.199104</v>
      </c>
      <c r="H2" s="39">
        <f>+Source!O7</f>
        <v>5343.1448278062007</v>
      </c>
    </row>
    <row r="3" spans="1:20" ht="16" x14ac:dyDescent="0.2">
      <c r="A3" s="38">
        <f>+A2+1</f>
        <v>1875.99999999993</v>
      </c>
      <c r="B3" s="38">
        <f>+Source!C8</f>
        <v>1138.7520663879941</v>
      </c>
      <c r="C3" s="38">
        <v>38138148570.222466</v>
      </c>
      <c r="D3" s="38">
        <v>81625317945.274231</v>
      </c>
      <c r="E3" s="39">
        <f>+B3+C3</f>
        <v>38138149708.974533</v>
      </c>
      <c r="H3" s="39">
        <f>+Source!O8</f>
        <v>5489.835662303547</v>
      </c>
      <c r="I3" s="38">
        <f>+LN(Source!O8/Source!O7)</f>
        <v>2.7083922374611324E-2</v>
      </c>
      <c r="L3" s="40" t="s">
        <v>27</v>
      </c>
      <c r="M3" s="40"/>
      <c r="N3" s="40"/>
      <c r="O3" s="40"/>
      <c r="P3" s="40"/>
      <c r="Q3" s="40"/>
      <c r="R3" s="40"/>
      <c r="S3" s="40"/>
      <c r="T3" s="40"/>
    </row>
    <row r="4" spans="1:20" ht="16" x14ac:dyDescent="0.2">
      <c r="A4" s="38">
        <f t="shared" ref="A4:A67" si="0">+A3+1</f>
        <v>1876.99999999993</v>
      </c>
      <c r="B4" s="38">
        <f>+Source!C9</f>
        <v>1301.5781852157661</v>
      </c>
      <c r="C4" s="38">
        <v>40252123967.477425</v>
      </c>
      <c r="D4" s="38">
        <v>83699493708.919388</v>
      </c>
      <c r="E4" s="39">
        <f t="shared" ref="E4:E58" si="1">+B4+C4</f>
        <v>40252125269.055611</v>
      </c>
      <c r="H4" s="39">
        <f>+Source!O9</f>
        <v>5646.9857510158863</v>
      </c>
      <c r="I4" s="38">
        <f>+LN(Source!O9/Source!O8)</f>
        <v>2.8223586336860361E-2</v>
      </c>
      <c r="L4" s="40" t="s">
        <v>28</v>
      </c>
      <c r="M4" s="40"/>
      <c r="N4" s="40"/>
      <c r="O4" s="40"/>
      <c r="P4" s="40"/>
      <c r="Q4" s="40"/>
      <c r="R4" s="40"/>
      <c r="S4" s="40"/>
      <c r="T4" s="40"/>
    </row>
    <row r="5" spans="1:20" ht="16" x14ac:dyDescent="0.2">
      <c r="A5" s="38">
        <f t="shared" si="0"/>
        <v>1877.99999999993</v>
      </c>
      <c r="B5" s="38">
        <f>+Source!C10</f>
        <v>1237.1898993947516</v>
      </c>
      <c r="C5" s="38">
        <v>42520068232.715721</v>
      </c>
      <c r="D5" s="38">
        <v>85239964460.044815</v>
      </c>
      <c r="E5" s="39">
        <f t="shared" si="1"/>
        <v>42520069469.905617</v>
      </c>
      <c r="F5" s="38">
        <f>+Source!R9</f>
        <v>0.14368327137740006</v>
      </c>
      <c r="G5" s="38">
        <f>+Source!S9</f>
        <v>0.8251627473591534</v>
      </c>
      <c r="H5" s="39">
        <f>+Source!O10</f>
        <v>5544.5149712094053</v>
      </c>
      <c r="I5" s="38">
        <f>+LN(Source!O10/Source!O9)</f>
        <v>-1.831276180506727E-2</v>
      </c>
      <c r="L5" s="40" t="s">
        <v>29</v>
      </c>
      <c r="M5" s="40"/>
      <c r="N5" s="40"/>
      <c r="O5" s="40"/>
      <c r="P5" s="40"/>
      <c r="Q5" s="40"/>
      <c r="R5" s="40"/>
      <c r="S5" s="40"/>
      <c r="T5" s="40"/>
    </row>
    <row r="6" spans="1:20" x14ac:dyDescent="0.2">
      <c r="A6" s="38">
        <f t="shared" si="0"/>
        <v>1878.99999999993</v>
      </c>
      <c r="B6" s="38">
        <f>+Source!C11</f>
        <v>1329.5419071478268</v>
      </c>
      <c r="C6" s="38">
        <v>47430479719.070831</v>
      </c>
      <c r="D6" s="38">
        <v>92764935665.920761</v>
      </c>
      <c r="E6" s="39">
        <f t="shared" si="1"/>
        <v>47430481048.61274</v>
      </c>
      <c r="F6" s="38">
        <f>+Source!R10</f>
        <v>-5.7733006853229601E-2</v>
      </c>
      <c r="G6" s="38">
        <f>+Source!S10</f>
        <v>0.68253150760022308</v>
      </c>
      <c r="H6" s="39">
        <f>+Source!O11</f>
        <v>5826.0584404473921</v>
      </c>
      <c r="I6" s="38">
        <f>+LN(Source!O11/Source!O10)</f>
        <v>4.9531543861147671E-2</v>
      </c>
    </row>
    <row r="7" spans="1:20" x14ac:dyDescent="0.2">
      <c r="A7" s="38">
        <f t="shared" si="0"/>
        <v>1879.99999999993</v>
      </c>
      <c r="B7" s="38">
        <f>+Source!C12</f>
        <v>1221.903286075725</v>
      </c>
      <c r="C7" s="38">
        <v>46210706132.783974</v>
      </c>
      <c r="D7" s="38">
        <v>102587710385.43588</v>
      </c>
      <c r="E7" s="39">
        <f t="shared" si="1"/>
        <v>46210707354.687263</v>
      </c>
      <c r="F7" s="38">
        <f>+Source!R11</f>
        <v>2.7716250486612415E-2</v>
      </c>
      <c r="G7" s="38">
        <f>+Source!S11</f>
        <v>0.80003639384693293</v>
      </c>
      <c r="H7" s="39">
        <f>+Source!O12</f>
        <v>5740.0839569429991</v>
      </c>
      <c r="I7" s="38">
        <f>+LN(Source!O12/Source!O11)</f>
        <v>-1.486685259008034E-2</v>
      </c>
    </row>
    <row r="8" spans="1:20" x14ac:dyDescent="0.2">
      <c r="A8" s="38">
        <f t="shared" si="0"/>
        <v>1880.99999999993</v>
      </c>
      <c r="B8" s="38">
        <f>+Source!C13</f>
        <v>1292.9568596204676</v>
      </c>
      <c r="C8" s="38">
        <v>49060049838.557373</v>
      </c>
      <c r="D8" s="38">
        <v>107665325990.30634</v>
      </c>
      <c r="E8" s="39">
        <f t="shared" si="1"/>
        <v>49060051131.514236</v>
      </c>
      <c r="F8" s="38">
        <f>+Source!R12</f>
        <v>-0.1057243706665159</v>
      </c>
      <c r="G8" s="38">
        <f>+Source!S12</f>
        <v>0.79678986855143497</v>
      </c>
      <c r="H8" s="39">
        <f>+Source!O13</f>
        <v>5883.14671996584</v>
      </c>
      <c r="I8" s="38">
        <f>+LN(Source!O13/Source!O12)</f>
        <v>2.4617938352533748E-2</v>
      </c>
    </row>
    <row r="9" spans="1:20" x14ac:dyDescent="0.2">
      <c r="A9" s="38">
        <f t="shared" si="0"/>
        <v>1881.99999999993</v>
      </c>
      <c r="B9" s="38">
        <f>+Source!C14</f>
        <v>1790.4368184821315</v>
      </c>
      <c r="C9" s="38">
        <v>51019792312.332428</v>
      </c>
      <c r="D9" s="38">
        <v>108367662462.60587</v>
      </c>
      <c r="E9" s="39">
        <f t="shared" si="1"/>
        <v>51019794102.769249</v>
      </c>
      <c r="F9" s="38">
        <f>+Source!R13</f>
        <v>4.2006549111564102E-2</v>
      </c>
      <c r="G9" s="38">
        <f>+Source!S13</f>
        <v>0.91999315773632051</v>
      </c>
      <c r="H9" s="39">
        <f>+Source!O14</f>
        <v>7340.029696203288</v>
      </c>
      <c r="I9" s="38">
        <f>+LN(Source!O14/Source!O13)</f>
        <v>0.22125111320034052</v>
      </c>
    </row>
    <row r="10" spans="1:20" x14ac:dyDescent="0.2">
      <c r="A10" s="38">
        <f t="shared" si="0"/>
        <v>1882.99999999993</v>
      </c>
      <c r="B10" s="38">
        <f>+Source!C15</f>
        <v>2003.3609926263302</v>
      </c>
      <c r="C10" s="38">
        <v>53043360354.751854</v>
      </c>
      <c r="D10" s="38">
        <v>112497806057.53952</v>
      </c>
      <c r="E10" s="39">
        <f t="shared" si="1"/>
        <v>53043362358.112846</v>
      </c>
      <c r="F10" s="38">
        <f>+Source!R14</f>
        <v>0.2871521327444933</v>
      </c>
      <c r="G10" s="38">
        <f>+Source!S14</f>
        <v>1.0705168287550546</v>
      </c>
      <c r="H10" s="39">
        <f>+Source!O15</f>
        <v>8069.447220964903</v>
      </c>
      <c r="I10" s="38">
        <f>+LN(Source!O15/Source!O14)</f>
        <v>9.4742093491560972E-2</v>
      </c>
    </row>
    <row r="11" spans="1:20" x14ac:dyDescent="0.2">
      <c r="A11" s="38">
        <f t="shared" si="0"/>
        <v>1883.99999999993</v>
      </c>
      <c r="B11" s="38">
        <f>+Source!C16</f>
        <v>2026.8684340038967</v>
      </c>
      <c r="C11" s="38">
        <v>56159185564.30764</v>
      </c>
      <c r="D11" s="38">
        <v>118415772868.33481</v>
      </c>
      <c r="E11" s="39">
        <f t="shared" si="1"/>
        <v>56159187591.176071</v>
      </c>
      <c r="F11" s="38">
        <f>+Source!R15</f>
        <v>0.11922186803194955</v>
      </c>
      <c r="G11" s="38">
        <f>+Source!S15</f>
        <v>0.86672021148680201</v>
      </c>
      <c r="H11" s="39">
        <f>+Source!O16</f>
        <v>8678.6920511873795</v>
      </c>
      <c r="I11" s="38">
        <f>+LN(Source!O16/Source!O15)</f>
        <v>7.2785850056941728E-2</v>
      </c>
    </row>
    <row r="12" spans="1:20" x14ac:dyDescent="0.2">
      <c r="A12" s="38">
        <f t="shared" si="0"/>
        <v>1884.99999999993</v>
      </c>
      <c r="B12" s="38">
        <f>+Source!C17</f>
        <v>2228.2857209746685</v>
      </c>
      <c r="C12" s="38">
        <v>54725565936.300941</v>
      </c>
      <c r="D12" s="38">
        <v>119573456054.2822</v>
      </c>
      <c r="E12" s="39">
        <f t="shared" si="1"/>
        <v>54725568164.586662</v>
      </c>
      <c r="F12" s="38">
        <f>+Source!R16</f>
        <v>2.0232356059377093E-2</v>
      </c>
      <c r="G12" s="38">
        <f>+Source!S16</f>
        <v>0.84423902991758004</v>
      </c>
      <c r="H12" s="39">
        <f>+Source!O17</f>
        <v>10006.54569815827</v>
      </c>
      <c r="I12" s="38">
        <f>+LN(Source!O17/Source!O16)</f>
        <v>0.14236861670148585</v>
      </c>
    </row>
    <row r="13" spans="1:20" x14ac:dyDescent="0.2">
      <c r="A13" s="38">
        <f t="shared" si="0"/>
        <v>1885.99999999993</v>
      </c>
      <c r="B13" s="38">
        <f>+Source!C18</f>
        <v>2349.6865516250741</v>
      </c>
      <c r="C13" s="38">
        <v>53065336240.44854</v>
      </c>
      <c r="D13" s="38">
        <v>115506178352.77757</v>
      </c>
      <c r="E13" s="39">
        <f t="shared" si="1"/>
        <v>53065338590.135094</v>
      </c>
      <c r="F13" s="38">
        <f>+Source!R17</f>
        <v>9.8920517198899924E-2</v>
      </c>
      <c r="G13" s="38">
        <f>+Source!S17</f>
        <v>0.98485477322763004</v>
      </c>
      <c r="H13" s="39">
        <f>+Source!O18</f>
        <v>10038.704233941919</v>
      </c>
      <c r="I13" s="38">
        <f>+LN(Source!O18/Source!O17)</f>
        <v>3.2085968977360298E-3</v>
      </c>
    </row>
    <row r="14" spans="1:20" x14ac:dyDescent="0.2">
      <c r="A14" s="38">
        <f t="shared" si="0"/>
        <v>1886.99999999993</v>
      </c>
      <c r="B14" s="38">
        <f>+Source!C19</f>
        <v>2485.9819069688269</v>
      </c>
      <c r="C14" s="38">
        <v>57211695369.922798</v>
      </c>
      <c r="D14" s="38">
        <v>122490557453.30441</v>
      </c>
      <c r="E14" s="39">
        <f t="shared" si="1"/>
        <v>57211697855.904709</v>
      </c>
      <c r="F14" s="38">
        <f>+Source!R18</f>
        <v>6.7022554345798027E-2</v>
      </c>
      <c r="G14" s="38">
        <f>+Source!S18</f>
        <v>0.86159689823253172</v>
      </c>
      <c r="H14" s="39">
        <f>+Source!O19</f>
        <v>10288.754390428034</v>
      </c>
      <c r="I14" s="38">
        <f>+LN(Source!O19/Source!O18)</f>
        <v>2.4603446455626569E-2</v>
      </c>
    </row>
    <row r="15" spans="1:20" x14ac:dyDescent="0.2">
      <c r="A15" s="38">
        <f t="shared" si="0"/>
        <v>1887.99999999993</v>
      </c>
      <c r="B15" s="38">
        <f>+Source!C20</f>
        <v>2694.1450610036791</v>
      </c>
      <c r="C15" s="38">
        <v>51191524616.281372</v>
      </c>
      <c r="D15" s="38">
        <v>120299290352.44415</v>
      </c>
      <c r="E15" s="39">
        <f t="shared" si="1"/>
        <v>51191527310.42643</v>
      </c>
      <c r="F15" s="38">
        <f>+Source!R19</f>
        <v>9.1263779843339665E-2</v>
      </c>
      <c r="G15" s="38">
        <f>+Source!S19</f>
        <v>0.78754077380133769</v>
      </c>
      <c r="H15" s="39">
        <f>+Source!O20</f>
        <v>11841.99746362837</v>
      </c>
      <c r="I15" s="38">
        <f>+LN(Source!O20/Source!O19)</f>
        <v>0.14060082789931086</v>
      </c>
    </row>
    <row r="16" spans="1:20" x14ac:dyDescent="0.2">
      <c r="A16" s="38">
        <f t="shared" si="0"/>
        <v>1888.99999999993</v>
      </c>
      <c r="B16" s="38">
        <f>+Source!C21</f>
        <v>2509.8877143750819</v>
      </c>
      <c r="C16" s="38">
        <v>56282357419.452667</v>
      </c>
      <c r="D16" s="38">
        <v>133580735896.64998</v>
      </c>
      <c r="E16" s="39">
        <f t="shared" si="1"/>
        <v>56282359929.340378</v>
      </c>
      <c r="F16" s="38">
        <f>+Source!R20</f>
        <v>9.1023860960557992E-2</v>
      </c>
      <c r="G16" s="38">
        <f>+Source!S20</f>
        <v>0.86070027178944042</v>
      </c>
      <c r="H16" s="39">
        <f>+Source!O21</f>
        <v>13428.670533294684</v>
      </c>
      <c r="I16" s="38">
        <f>+LN(Source!O21/Source!O20)</f>
        <v>0.12573969340125896</v>
      </c>
    </row>
    <row r="17" spans="1:9" x14ac:dyDescent="0.2">
      <c r="A17" s="38">
        <f t="shared" si="0"/>
        <v>1889.99999999993</v>
      </c>
      <c r="B17" s="38">
        <f>+Source!C22</f>
        <v>2308.8032857392354</v>
      </c>
      <c r="C17" s="38">
        <v>57530318238.629936</v>
      </c>
      <c r="D17" s="38">
        <v>144839893078.6915</v>
      </c>
      <c r="E17" s="39">
        <f t="shared" si="1"/>
        <v>57530320547.43322</v>
      </c>
      <c r="F17" s="38">
        <f>+Source!R21</f>
        <v>-2.7902120287625686E-2</v>
      </c>
      <c r="G17" s="38">
        <f>+Source!S21</f>
        <v>0.95929571607838438</v>
      </c>
      <c r="H17" s="39">
        <f>+Source!O22</f>
        <v>12355.224358677347</v>
      </c>
      <c r="I17" s="38">
        <f>+LN(Source!O22/Source!O21)</f>
        <v>-8.3313014708167293E-2</v>
      </c>
    </row>
    <row r="18" spans="1:9" x14ac:dyDescent="0.2">
      <c r="A18" s="38">
        <f t="shared" si="0"/>
        <v>1890.99999999993</v>
      </c>
      <c r="B18" s="38">
        <f>+Source!C23</f>
        <v>2578.4891947442916</v>
      </c>
      <c r="C18" s="38">
        <v>50585920820.274147</v>
      </c>
      <c r="D18" s="38">
        <v>141489432243.06787</v>
      </c>
      <c r="E18" s="39">
        <f t="shared" si="1"/>
        <v>50585923398.763344</v>
      </c>
      <c r="F18" s="38">
        <f>+Source!R22</f>
        <v>-2.9290366079841108E-2</v>
      </c>
      <c r="G18" s="38">
        <f>+Source!S22</f>
        <v>0.8829843759107876</v>
      </c>
      <c r="H18" s="39">
        <f>+Source!O23</f>
        <v>11913.633181007315</v>
      </c>
      <c r="I18" s="38">
        <f>+LN(Source!O23/Source!O22)</f>
        <v>-3.6395608788945003E-2</v>
      </c>
    </row>
    <row r="19" spans="1:9" x14ac:dyDescent="0.2">
      <c r="A19" s="38">
        <f t="shared" si="0"/>
        <v>1891.99999999993</v>
      </c>
      <c r="B19" s="38">
        <f>+Source!C24</f>
        <v>2866.4538529693186</v>
      </c>
      <c r="C19" s="38">
        <v>49161817404.939178</v>
      </c>
      <c r="D19" s="38">
        <v>140569038749.05435</v>
      </c>
      <c r="E19" s="39">
        <f t="shared" si="1"/>
        <v>49161820271.393028</v>
      </c>
      <c r="F19" s="38">
        <f>+Source!R23</f>
        <v>8.3046486674142786E-2</v>
      </c>
      <c r="G19" s="38">
        <f>+Source!S23</f>
        <v>0.82358385639764553</v>
      </c>
      <c r="H19" s="39">
        <f>+Source!O24</f>
        <v>13827.211690478631</v>
      </c>
      <c r="I19" s="38">
        <f>+LN(Source!O24/Source!O23)</f>
        <v>0.14895512239550812</v>
      </c>
    </row>
    <row r="20" spans="1:9" x14ac:dyDescent="0.2">
      <c r="A20" s="38">
        <f t="shared" si="0"/>
        <v>1892.99999999993</v>
      </c>
      <c r="B20" s="38">
        <f>+Source!C25</f>
        <v>2915.930285641874</v>
      </c>
      <c r="C20" s="38">
        <v>52513621577.055077</v>
      </c>
      <c r="D20" s="38">
        <v>145991056003.89182</v>
      </c>
      <c r="E20" s="39">
        <f t="shared" si="1"/>
        <v>52513624492.985359</v>
      </c>
      <c r="F20" s="38">
        <f>+Source!R24</f>
        <v>0.11751375790254179</v>
      </c>
      <c r="G20" s="38">
        <f>+Source!S24</f>
        <v>0.90414442978201259</v>
      </c>
      <c r="H20" s="39">
        <f>+Source!O25</f>
        <v>14556.319865729783</v>
      </c>
      <c r="I20" s="38">
        <f>+LN(Source!O25/Source!O24)</f>
        <v>5.138674212081662E-2</v>
      </c>
    </row>
    <row r="21" spans="1:9" x14ac:dyDescent="0.2">
      <c r="A21" s="38">
        <f t="shared" si="0"/>
        <v>1893.99999999993</v>
      </c>
      <c r="B21" s="38">
        <f>+Source!C26</f>
        <v>3651.1618056597058</v>
      </c>
      <c r="C21" s="38">
        <v>53813287125.443039</v>
      </c>
      <c r="D21" s="38">
        <v>148930037580.75665</v>
      </c>
      <c r="E21" s="39">
        <f t="shared" si="1"/>
        <v>53813290776.604843</v>
      </c>
      <c r="F21" s="38">
        <f>+Source!R25</f>
        <v>1.6413373481545895E-2</v>
      </c>
      <c r="G21" s="38">
        <f>+Source!S25</f>
        <v>0.85354697939410229</v>
      </c>
      <c r="H21" s="39">
        <f>+Source!O26</f>
        <v>16009.341182452867</v>
      </c>
      <c r="I21" s="38">
        <f>+LN(Source!O26/Source!O25)</f>
        <v>9.5147121438577606E-2</v>
      </c>
    </row>
    <row r="22" spans="1:9" x14ac:dyDescent="0.2">
      <c r="A22" s="38">
        <f t="shared" si="0"/>
        <v>1894.99999999993</v>
      </c>
      <c r="B22" s="38">
        <f>+Source!C27</f>
        <v>4471.6287094978343</v>
      </c>
      <c r="C22" s="38">
        <v>48727968695.174553</v>
      </c>
      <c r="D22" s="38">
        <v>143211407149.66663</v>
      </c>
      <c r="E22" s="39">
        <f t="shared" si="1"/>
        <v>48727973166.803261</v>
      </c>
      <c r="F22" s="38">
        <f>+Source!R26</f>
        <v>0.18847819198038765</v>
      </c>
      <c r="G22" s="38">
        <f>+Source!S26</f>
        <v>0.88900429937585224</v>
      </c>
      <c r="H22" s="39">
        <f>+Source!O27</f>
        <v>17224.762861367137</v>
      </c>
      <c r="I22" s="38">
        <f>+LN(Source!O27/Source!O26)</f>
        <v>7.3175673901271568E-2</v>
      </c>
    </row>
    <row r="23" spans="1:9" x14ac:dyDescent="0.2">
      <c r="A23" s="38">
        <f t="shared" si="0"/>
        <v>1895.99999999993</v>
      </c>
      <c r="B23" s="38">
        <f>+Source!C28</f>
        <v>4094.2095412621361</v>
      </c>
      <c r="C23" s="38">
        <v>53625751965.7239</v>
      </c>
      <c r="D23" s="38">
        <v>150567186683.84219</v>
      </c>
      <c r="E23" s="39">
        <f t="shared" si="1"/>
        <v>53625756059.933441</v>
      </c>
      <c r="F23" s="38">
        <f>+Source!R27</f>
        <v>0.17213030810123028</v>
      </c>
      <c r="G23" s="38">
        <f>+Source!S27</f>
        <v>0.72069569954356039</v>
      </c>
      <c r="H23" s="39">
        <f>+Source!O28</f>
        <v>19502.643942576495</v>
      </c>
      <c r="I23" s="38">
        <f>+LN(Source!O28/Source!O27)</f>
        <v>0.12420199349195148</v>
      </c>
    </row>
    <row r="24" spans="1:9" x14ac:dyDescent="0.2">
      <c r="A24" s="38">
        <f t="shared" si="0"/>
        <v>1896.99999999993</v>
      </c>
      <c r="B24" s="38">
        <f>+Source!C29</f>
        <v>3705.9661392617386</v>
      </c>
      <c r="C24" s="38">
        <v>54204387632.712135</v>
      </c>
      <c r="D24" s="38">
        <v>155117956161.19101</v>
      </c>
      <c r="E24" s="39">
        <f t="shared" si="1"/>
        <v>54204391338.678276</v>
      </c>
      <c r="F24" s="38">
        <f>+Source!R28</f>
        <v>-1.0795291628061462E-2</v>
      </c>
      <c r="G24" s="38">
        <f>+Source!S28</f>
        <v>0.74319118841536713</v>
      </c>
      <c r="H24" s="39">
        <f>+Source!O29</f>
        <v>16977.92761515842</v>
      </c>
      <c r="I24" s="38">
        <f>+LN(Source!O29/Source!O28)</f>
        <v>-0.1386359183200116</v>
      </c>
    </row>
    <row r="25" spans="1:9" x14ac:dyDescent="0.2">
      <c r="A25" s="38">
        <f t="shared" si="0"/>
        <v>1897.99999999993</v>
      </c>
      <c r="B25" s="38">
        <f>+Source!C30</f>
        <v>3795.6337695569605</v>
      </c>
      <c r="C25" s="38">
        <v>51551148679.339493</v>
      </c>
      <c r="D25" s="38">
        <v>154535321633.8812</v>
      </c>
      <c r="E25" s="39">
        <f t="shared" si="1"/>
        <v>51551152474.973259</v>
      </c>
      <c r="F25" s="38">
        <f>+Source!R29</f>
        <v>-0.10802670509149592</v>
      </c>
      <c r="G25" s="38">
        <f>+Source!S29</f>
        <v>0.60061866304671219</v>
      </c>
      <c r="H25" s="39">
        <f>+Source!O30</f>
        <v>18613.126114446033</v>
      </c>
      <c r="I25" s="38">
        <f>+LN(Source!O30/Source!O29)</f>
        <v>9.1952912046735738E-2</v>
      </c>
    </row>
    <row r="26" spans="1:9" x14ac:dyDescent="0.2">
      <c r="A26" s="38">
        <f t="shared" si="0"/>
        <v>1898.99999999993</v>
      </c>
      <c r="B26" s="38">
        <f>+Source!C31</f>
        <v>4538.2902659615775</v>
      </c>
      <c r="C26" s="38">
        <v>47691380171.643196</v>
      </c>
      <c r="D26" s="38">
        <v>145977539293.61047</v>
      </c>
      <c r="E26" s="39">
        <f t="shared" si="1"/>
        <v>47691384709.933464</v>
      </c>
      <c r="F26" s="38">
        <f>+Source!R30</f>
        <v>2.2340272793326066E-2</v>
      </c>
      <c r="G26" s="38">
        <f>+Source!S30</f>
        <v>0.83316749661002465</v>
      </c>
      <c r="H26" s="39">
        <f>+Source!O31</f>
        <v>21215.02192794353</v>
      </c>
      <c r="I26" s="38">
        <f>+LN(Source!O31/Source!O30)</f>
        <v>0.13084247535522764</v>
      </c>
    </row>
    <row r="27" spans="1:9" x14ac:dyDescent="0.2">
      <c r="A27" s="38">
        <f t="shared" si="0"/>
        <v>1899.99999999993</v>
      </c>
      <c r="B27" s="38">
        <f>+Source!C32</f>
        <v>3830.6150468383389</v>
      </c>
      <c r="C27" s="38">
        <v>45112679993.172752</v>
      </c>
      <c r="D27" s="38">
        <v>143481270368.41586</v>
      </c>
      <c r="E27" s="39">
        <f t="shared" si="1"/>
        <v>45112683823.787796</v>
      </c>
      <c r="F27" s="38">
        <f>+Source!R31</f>
        <v>0.2164560263904188</v>
      </c>
      <c r="G27" s="38">
        <f>+Source!S31</f>
        <v>0.90112800720555131</v>
      </c>
      <c r="H27" s="39">
        <f>+Source!O32</f>
        <v>19148.366735919437</v>
      </c>
      <c r="I27" s="38">
        <f>+LN(Source!O32/Source!O31)</f>
        <v>-0.10249208821150026</v>
      </c>
    </row>
    <row r="28" spans="1:9" x14ac:dyDescent="0.2">
      <c r="A28" s="38">
        <f t="shared" si="0"/>
        <v>1900.99999999993</v>
      </c>
      <c r="B28" s="38">
        <f>+Source!C33</f>
        <v>4736.4747781682554</v>
      </c>
      <c r="C28" s="38">
        <v>49793646467.203423</v>
      </c>
      <c r="D28" s="38">
        <v>156952124617.02563</v>
      </c>
      <c r="E28" s="39">
        <f t="shared" si="1"/>
        <v>49793651203.6782</v>
      </c>
      <c r="F28" s="38">
        <f>+Source!R32</f>
        <v>-0.1126800924882732</v>
      </c>
      <c r="G28" s="38">
        <f>+Source!S32</f>
        <v>0.58727815159012819</v>
      </c>
      <c r="H28" s="39">
        <f>+Source!O33</f>
        <v>20372.549713752196</v>
      </c>
      <c r="I28" s="38">
        <f>+LN(Source!O33/Source!O32)</f>
        <v>6.1970968399546245E-2</v>
      </c>
    </row>
    <row r="29" spans="1:9" x14ac:dyDescent="0.2">
      <c r="A29" s="38">
        <f t="shared" si="0"/>
        <v>1901.99999999993</v>
      </c>
      <c r="B29" s="38">
        <f>+Source!C34</f>
        <v>4323.5513359689721</v>
      </c>
      <c r="C29" s="38">
        <v>54866978634.771912</v>
      </c>
      <c r="D29" s="38">
        <v>167847716169.59113</v>
      </c>
      <c r="E29" s="39">
        <f t="shared" si="1"/>
        <v>54866982958.32325</v>
      </c>
      <c r="F29" s="38">
        <f>+Source!R33</f>
        <v>0.1334025796234081</v>
      </c>
      <c r="G29" s="38">
        <f>+Source!S33</f>
        <v>0.7244650708988114</v>
      </c>
      <c r="H29" s="39">
        <f>+Source!O34</f>
        <v>20261.67763447074</v>
      </c>
      <c r="I29" s="38">
        <f>+LN(Source!O34/Source!O33)</f>
        <v>-5.4570917998436833E-3</v>
      </c>
    </row>
    <row r="30" spans="1:9" x14ac:dyDescent="0.2">
      <c r="A30" s="38">
        <f t="shared" si="0"/>
        <v>1902.99999999993</v>
      </c>
      <c r="B30" s="38">
        <f>+Source!C35</f>
        <v>5363.71834607651</v>
      </c>
      <c r="C30" s="38">
        <v>56804377641.039932</v>
      </c>
      <c r="D30" s="38">
        <v>180082672363.04776</v>
      </c>
      <c r="E30" s="39">
        <f t="shared" si="1"/>
        <v>56804383004.758278</v>
      </c>
      <c r="F30" s="38">
        <f>+Source!R34</f>
        <v>-3.7826454037913224E-2</v>
      </c>
      <c r="G30" s="38">
        <f>+Source!S34</f>
        <v>0.60308884374920624</v>
      </c>
      <c r="H30" s="39">
        <f>+Source!O35</f>
        <v>22645.261297060541</v>
      </c>
      <c r="I30" s="38">
        <f>+LN(Source!O35/Source!O34)</f>
        <v>0.11121931513528384</v>
      </c>
    </row>
    <row r="31" spans="1:9" x14ac:dyDescent="0.2">
      <c r="A31" s="38">
        <f t="shared" si="0"/>
        <v>1903.99999999993</v>
      </c>
      <c r="B31" s="38">
        <f>+Source!C36</f>
        <v>5636.6193061459326</v>
      </c>
      <c r="C31" s="38">
        <v>59360367902.776131</v>
      </c>
      <c r="D31" s="38">
        <v>191588211099.4245</v>
      </c>
      <c r="E31" s="39">
        <f t="shared" si="1"/>
        <v>59360373539.395439</v>
      </c>
      <c r="F31" s="38">
        <f>+Source!R35</f>
        <v>0.17164744296681117</v>
      </c>
      <c r="G31" s="38">
        <f>+Source!S35</f>
        <v>0.7187684502395838</v>
      </c>
      <c r="H31" s="39">
        <f>+Source!O36</f>
        <v>24835.533780700385</v>
      </c>
      <c r="I31" s="38">
        <f>+LN(Source!O36/Source!O35)</f>
        <v>9.2324825627825388E-2</v>
      </c>
    </row>
    <row r="32" spans="1:9" x14ac:dyDescent="0.2">
      <c r="A32" s="38">
        <f t="shared" si="0"/>
        <v>1904.99999999993</v>
      </c>
      <c r="B32" s="38">
        <f>+Source!C37</f>
        <v>5810.9330083892301</v>
      </c>
      <c r="C32" s="38">
        <v>55107442936.304131</v>
      </c>
      <c r="D32" s="38">
        <v>187095751608.66367</v>
      </c>
      <c r="E32" s="39">
        <f t="shared" si="1"/>
        <v>55107448747.237137</v>
      </c>
      <c r="F32" s="38">
        <f>+Source!R36</f>
        <v>6.4847485482832423E-2</v>
      </c>
      <c r="G32" s="38">
        <f>+Source!S36</f>
        <v>0.65500644809369646</v>
      </c>
      <c r="H32" s="39">
        <f>+Source!O37</f>
        <v>27653.899375576813</v>
      </c>
      <c r="I32" s="38">
        <f>+LN(Source!O37/Source!O36)</f>
        <v>0.10749130285585456</v>
      </c>
    </row>
    <row r="33" spans="1:9" x14ac:dyDescent="0.2">
      <c r="A33" s="38">
        <f t="shared" si="0"/>
        <v>1905.99999999993</v>
      </c>
      <c r="B33" s="38">
        <f>+Source!C38</f>
        <v>5958.0994947093905</v>
      </c>
      <c r="C33" s="38">
        <v>58662907786.206512</v>
      </c>
      <c r="D33" s="38">
        <v>197717799168.04919</v>
      </c>
      <c r="E33" s="39">
        <f t="shared" si="1"/>
        <v>58662913744.306007</v>
      </c>
      <c r="F33" s="38">
        <f>+Source!R37</f>
        <v>7.7125109818489523E-2</v>
      </c>
      <c r="G33" s="38">
        <f>+Source!S37</f>
        <v>0.71409153130424741</v>
      </c>
      <c r="H33" s="39">
        <f>+Source!O38</f>
        <v>29147.939190381501</v>
      </c>
      <c r="I33" s="38">
        <f>+LN(Source!O38/Source!O37)</f>
        <v>5.2617469302908268E-2</v>
      </c>
    </row>
    <row r="34" spans="1:9" x14ac:dyDescent="0.2">
      <c r="A34" s="38">
        <f t="shared" si="0"/>
        <v>1906.99999999993</v>
      </c>
      <c r="B34" s="38">
        <f>+Source!C39</f>
        <v>5133.6814111488829</v>
      </c>
      <c r="C34" s="38">
        <v>64031404788.796722</v>
      </c>
      <c r="D34" s="38">
        <v>213288187972.35367</v>
      </c>
      <c r="E34" s="39">
        <f t="shared" si="1"/>
        <v>64031409922.478134</v>
      </c>
      <c r="F34" s="38">
        <f>+Source!R38</f>
        <v>3.3963544275487256E-2</v>
      </c>
      <c r="G34" s="38">
        <f>+Source!S38</f>
        <v>0.69931093657142718</v>
      </c>
      <c r="H34" s="39">
        <f>+Source!O39</f>
        <v>30106.77962323117</v>
      </c>
      <c r="I34" s="38">
        <f>+LN(Source!O39/Source!O38)</f>
        <v>3.2366169475599255E-2</v>
      </c>
    </row>
    <row r="35" spans="1:9" x14ac:dyDescent="0.2">
      <c r="A35" s="38">
        <f t="shared" si="0"/>
        <v>1907.99999999993</v>
      </c>
      <c r="B35" s="38">
        <f>+Source!C40</f>
        <v>6423.888567916887</v>
      </c>
      <c r="C35" s="38">
        <v>65215189236.852928</v>
      </c>
      <c r="D35" s="38">
        <v>223315095295.6911</v>
      </c>
      <c r="E35" s="39">
        <f t="shared" si="1"/>
        <v>65215195660.741493</v>
      </c>
      <c r="F35" s="38">
        <f>+Source!R39</f>
        <v>-4.0823196355389453E-2</v>
      </c>
      <c r="G35" s="38">
        <f>+Source!S39</f>
        <v>0.73335320175512475</v>
      </c>
      <c r="H35" s="39">
        <f>+Source!O40</f>
        <v>32590.522736910938</v>
      </c>
      <c r="I35" s="38">
        <f>+LN(Source!O40/Source!O39)</f>
        <v>7.9271149470523231E-2</v>
      </c>
    </row>
    <row r="36" spans="1:9" x14ac:dyDescent="0.2">
      <c r="A36" s="38">
        <f t="shared" si="0"/>
        <v>1908.99999999993</v>
      </c>
      <c r="B36" s="38">
        <f>+Source!C41</f>
        <v>6196.709234665379</v>
      </c>
      <c r="C36" s="38">
        <v>60044363410.419441</v>
      </c>
      <c r="D36" s="38">
        <v>218976224590.28751</v>
      </c>
      <c r="E36" s="39">
        <f t="shared" si="1"/>
        <v>60044369607.128677</v>
      </c>
      <c r="F36" s="38">
        <f>+Source!R40</f>
        <v>0.15177956670706286</v>
      </c>
      <c r="G36" s="38">
        <f>+Source!S40</f>
        <v>0.81815779941697397</v>
      </c>
      <c r="H36" s="39">
        <f>+Source!O41</f>
        <v>34221.288023347799</v>
      </c>
      <c r="I36" s="38">
        <f>+LN(Source!O41/Source!O40)</f>
        <v>4.8826374730114364E-2</v>
      </c>
    </row>
    <row r="37" spans="1:9" x14ac:dyDescent="0.2">
      <c r="A37" s="38">
        <f t="shared" si="0"/>
        <v>1909.99999999993</v>
      </c>
      <c r="B37" s="38">
        <f>+Source!C42</f>
        <v>5950.9554905190935</v>
      </c>
      <c r="C37" s="38">
        <v>57748736303.006653</v>
      </c>
      <c r="D37" s="38">
        <v>219727513388.3414</v>
      </c>
      <c r="E37" s="39">
        <f t="shared" si="1"/>
        <v>57748742253.962143</v>
      </c>
      <c r="F37" s="38">
        <f>+Source!R41</f>
        <v>-2.3045731054468135E-2</v>
      </c>
      <c r="G37" s="38">
        <f>+Source!S41</f>
        <v>0.75020082653324371</v>
      </c>
      <c r="H37" s="39">
        <f>+Source!O42</f>
        <v>36840.749266491599</v>
      </c>
      <c r="I37" s="38">
        <f>+LN(Source!O42/Source!O41)</f>
        <v>7.3756642330121594E-2</v>
      </c>
    </row>
    <row r="38" spans="1:9" x14ac:dyDescent="0.2">
      <c r="A38" s="38">
        <f t="shared" si="0"/>
        <v>1910.99999999993</v>
      </c>
      <c r="B38" s="38">
        <f>+Source!C43</f>
        <v>5373.7199519429314</v>
      </c>
      <c r="C38" s="38">
        <v>53497281607.214256</v>
      </c>
      <c r="D38" s="38">
        <v>210173098034.73727</v>
      </c>
      <c r="E38" s="39">
        <f t="shared" si="1"/>
        <v>53497286980.934212</v>
      </c>
      <c r="F38" s="38">
        <f>+Source!R42</f>
        <v>7.0629949018131827E-2</v>
      </c>
      <c r="G38" s="38">
        <f>+Source!S42</f>
        <v>0.84844291690058116</v>
      </c>
      <c r="H38" s="39">
        <f>+Source!O43</f>
        <v>37933.454046634717</v>
      </c>
      <c r="I38" s="38">
        <f>+LN(Source!O43/Source!O42)</f>
        <v>2.9228865691954754E-2</v>
      </c>
    </row>
    <row r="39" spans="1:9" x14ac:dyDescent="0.2">
      <c r="A39" s="38">
        <f t="shared" si="0"/>
        <v>1911.99999999993</v>
      </c>
      <c r="B39" s="38">
        <f>+Source!C44</f>
        <v>7838.401397596097</v>
      </c>
      <c r="C39" s="38">
        <v>47636536297.704453</v>
      </c>
      <c r="D39" s="38">
        <v>189754172217.59259</v>
      </c>
      <c r="E39" s="39">
        <f t="shared" si="1"/>
        <v>47636544136.10585</v>
      </c>
      <c r="F39" s="38">
        <f>+Source!R43</f>
        <v>-1.519960222250877E-2</v>
      </c>
      <c r="G39" s="38">
        <f>+Source!S43</f>
        <v>0.82680926054744519</v>
      </c>
      <c r="H39" s="39">
        <f>+Source!O44</f>
        <v>40471.028124933553</v>
      </c>
      <c r="I39" s="38">
        <f>+LN(Source!O44/Source!O43)</f>
        <v>6.4752947916371234E-2</v>
      </c>
    </row>
    <row r="40" spans="1:9" x14ac:dyDescent="0.2">
      <c r="A40" s="38">
        <f t="shared" si="0"/>
        <v>1912.99999999993</v>
      </c>
      <c r="B40" s="38">
        <f>+Source!C45</f>
        <v>7198.2986221453029</v>
      </c>
      <c r="C40" s="38">
        <v>55242751606.903969</v>
      </c>
      <c r="D40" s="38">
        <v>197810815773.99869</v>
      </c>
      <c r="E40" s="39">
        <f t="shared" si="1"/>
        <v>55242758805.202591</v>
      </c>
      <c r="F40" s="38">
        <f>+Source!R44</f>
        <v>0.17469152411720018</v>
      </c>
      <c r="G40" s="38">
        <f>+Source!S44</f>
        <v>0.85539673932130056</v>
      </c>
      <c r="H40" s="39">
        <f>+Source!O45</f>
        <v>41325.947462022421</v>
      </c>
      <c r="I40" s="38">
        <f>+LN(Source!O45/Source!O44)</f>
        <v>2.0904207350800601E-2</v>
      </c>
    </row>
    <row r="41" spans="1:9" x14ac:dyDescent="0.2">
      <c r="A41" s="38">
        <f t="shared" si="0"/>
        <v>1913.99999999993</v>
      </c>
      <c r="B41" s="38">
        <f>+Source!C46</f>
        <v>7061.1337416915603</v>
      </c>
      <c r="C41" s="38">
        <v>61858654534.982521</v>
      </c>
      <c r="D41" s="38">
        <v>211414792957.2829</v>
      </c>
      <c r="E41" s="39">
        <f t="shared" si="1"/>
        <v>61858661596.116264</v>
      </c>
      <c r="F41" s="38">
        <f>+Source!R45</f>
        <v>-1.9675974158810915E-2</v>
      </c>
      <c r="G41" s="38">
        <f>+Source!S45</f>
        <v>0.72154229249991164</v>
      </c>
      <c r="H41" s="39">
        <f>+Source!O46</f>
        <v>37766.475411466876</v>
      </c>
      <c r="I41" s="38">
        <f>+LN(Source!O46/Source!O45)</f>
        <v>-9.0068755309010262E-2</v>
      </c>
    </row>
    <row r="42" spans="1:9" x14ac:dyDescent="0.2">
      <c r="A42" s="38">
        <f t="shared" si="0"/>
        <v>1914.99999999993</v>
      </c>
      <c r="B42" s="38">
        <f>+Source!C47</f>
        <v>8472.7889696946477</v>
      </c>
      <c r="C42" s="38">
        <v>66450520964.189537</v>
      </c>
      <c r="D42" s="38">
        <v>230654624320.39584</v>
      </c>
      <c r="E42" s="39">
        <f t="shared" si="1"/>
        <v>66450529436.978508</v>
      </c>
      <c r="F42" s="38">
        <f>+Source!R46</f>
        <v>-5.2665302308639111E-2</v>
      </c>
      <c r="G42" s="38">
        <f>+Source!S46</f>
        <v>0.63282105194588478</v>
      </c>
      <c r="H42" s="39">
        <f>+Source!O47</f>
        <v>37617.732709942466</v>
      </c>
      <c r="I42" s="38">
        <f>+LN(Source!O47/Source!O46)</f>
        <v>-3.9462613791838349E-3</v>
      </c>
    </row>
    <row r="43" spans="1:9" x14ac:dyDescent="0.2">
      <c r="A43" s="38">
        <f t="shared" si="0"/>
        <v>1915.99999999993</v>
      </c>
      <c r="B43" s="38">
        <f>+Source!C48</f>
        <v>7549.7836283080123</v>
      </c>
      <c r="C43" s="38">
        <v>72497376415.562775</v>
      </c>
      <c r="D43" s="38">
        <v>250272786353.94821</v>
      </c>
      <c r="E43" s="39">
        <f t="shared" si="1"/>
        <v>72497383965.346405</v>
      </c>
      <c r="F43" s="38">
        <f>+Source!R47</f>
        <v>6.3462691188223563E-2</v>
      </c>
      <c r="G43" s="38">
        <f>+Source!S47</f>
        <v>0.64577346429821092</v>
      </c>
      <c r="H43" s="39">
        <f>+Source!O48</f>
        <v>36971.377269248696</v>
      </c>
      <c r="I43" s="38">
        <f>+LN(Source!O48/Source!O47)</f>
        <v>-1.7331527893205075E-2</v>
      </c>
    </row>
    <row r="44" spans="1:9" x14ac:dyDescent="0.2">
      <c r="A44" s="38">
        <f t="shared" si="0"/>
        <v>1916.99999999993</v>
      </c>
      <c r="B44" s="38">
        <f>+Source!C49</f>
        <v>6218.1412472362736</v>
      </c>
      <c r="C44" s="38">
        <v>77959305197.54895</v>
      </c>
      <c r="D44" s="38">
        <v>273019258918.30756</v>
      </c>
      <c r="E44" s="39">
        <f t="shared" si="1"/>
        <v>77959311415.690201</v>
      </c>
      <c r="F44" s="38">
        <f>+Source!R48</f>
        <v>-6.1071047403275389E-2</v>
      </c>
      <c r="G44" s="38">
        <f>+Source!S48</f>
        <v>0.58860447825970208</v>
      </c>
      <c r="H44" s="39">
        <f>+Source!O49</f>
        <v>34807.008493005662</v>
      </c>
      <c r="I44" s="38">
        <f>+LN(Source!O49/Source!O48)</f>
        <v>-6.0325265972889612E-2</v>
      </c>
    </row>
    <row r="45" spans="1:9" x14ac:dyDescent="0.2">
      <c r="A45" s="38">
        <f t="shared" si="0"/>
        <v>1917.99999999993</v>
      </c>
      <c r="B45" s="38">
        <f>+Source!C50</f>
        <v>8717.1139130028751</v>
      </c>
      <c r="C45" s="38">
        <v>80782289948.486908</v>
      </c>
      <c r="D45" s="38">
        <v>287022502498.15076</v>
      </c>
      <c r="E45" s="39">
        <f t="shared" si="1"/>
        <v>80782298665.600815</v>
      </c>
      <c r="F45" s="38">
        <f>+Source!R49</f>
        <v>-0.11365734107066083</v>
      </c>
      <c r="G45" s="38">
        <f>+Source!S49</f>
        <v>0.61611017542603685</v>
      </c>
      <c r="H45" s="39">
        <f>+Source!O50</f>
        <v>39664.399890474582</v>
      </c>
      <c r="I45" s="38">
        <f>+LN(Source!O50/Source!O49)</f>
        <v>0.1306352972115998</v>
      </c>
    </row>
    <row r="46" spans="1:9" x14ac:dyDescent="0.2">
      <c r="A46" s="38">
        <f t="shared" si="0"/>
        <v>1918.99999999993</v>
      </c>
      <c r="B46" s="38">
        <f>+Source!C51</f>
        <v>8662.8194811566045</v>
      </c>
      <c r="C46" s="38">
        <v>74917637563.826508</v>
      </c>
      <c r="D46" s="38">
        <v>281125224591.53485</v>
      </c>
      <c r="E46" s="39">
        <f t="shared" si="1"/>
        <v>74917646226.645996</v>
      </c>
      <c r="F46" s="38">
        <f>+Source!R50</f>
        <v>0.2642958004946615</v>
      </c>
      <c r="G46" s="38">
        <f>+Source!S50</f>
        <v>0.78898062490325493</v>
      </c>
      <c r="H46" s="39">
        <f>+Source!O51</f>
        <v>41218.817289550214</v>
      </c>
      <c r="I46" s="38">
        <f>+LN(Source!O51/Source!O50)</f>
        <v>3.8440825222561335E-2</v>
      </c>
    </row>
    <row r="47" spans="1:9" x14ac:dyDescent="0.2">
      <c r="A47" s="38">
        <f t="shared" si="0"/>
        <v>1919.99999999993</v>
      </c>
      <c r="B47" s="38">
        <f>+Source!C52</f>
        <v>9004.3028814528971</v>
      </c>
      <c r="C47" s="38">
        <v>83089610067.776291</v>
      </c>
      <c r="D47" s="38">
        <v>301056506853.30634</v>
      </c>
      <c r="E47" s="39">
        <f t="shared" si="1"/>
        <v>83089619072.079178</v>
      </c>
      <c r="F47" s="38">
        <f>+Source!R51</f>
        <v>1.1948164002204499E-2</v>
      </c>
      <c r="G47" s="38">
        <f>+Source!S51</f>
        <v>0.57847817173105831</v>
      </c>
      <c r="H47" s="39">
        <f>+Source!O52</f>
        <v>43775.592165583352</v>
      </c>
      <c r="I47" s="38">
        <f>+LN(Source!O52/Source!O51)</f>
        <v>6.0181523148942997E-2</v>
      </c>
    </row>
    <row r="48" spans="1:9" x14ac:dyDescent="0.2">
      <c r="A48" s="38">
        <f t="shared" si="0"/>
        <v>1920.99999999993</v>
      </c>
      <c r="B48" s="38">
        <f>+Source!C53</f>
        <v>9095.7461350887243</v>
      </c>
      <c r="C48" s="38">
        <v>89459765618.194778</v>
      </c>
      <c r="D48" s="38">
        <v>320459077624.79926</v>
      </c>
      <c r="E48" s="39">
        <f t="shared" si="1"/>
        <v>89459774713.940918</v>
      </c>
      <c r="F48" s="38">
        <f>+Source!R52</f>
        <v>3.9383522690417283E-2</v>
      </c>
      <c r="G48" s="38">
        <f>+Source!S52</f>
        <v>0.63832463001030304</v>
      </c>
      <c r="H48" s="39">
        <f>+Source!O53</f>
        <v>44859.829321825317</v>
      </c>
      <c r="I48" s="38">
        <f>+LN(Source!O53/Source!O52)</f>
        <v>2.4466318835936633E-2</v>
      </c>
    </row>
    <row r="49" spans="1:9" x14ac:dyDescent="0.2">
      <c r="A49" s="38">
        <f t="shared" si="0"/>
        <v>1921.99999999993</v>
      </c>
      <c r="B49" s="38">
        <f>+Source!C54</f>
        <v>9420.0839253283011</v>
      </c>
      <c r="C49" s="38">
        <v>86853510751.150055</v>
      </c>
      <c r="D49" s="38">
        <v>322602157381.20337</v>
      </c>
      <c r="E49" s="39">
        <f t="shared" si="1"/>
        <v>86853520171.233978</v>
      </c>
      <c r="F49" s="38">
        <f>+Source!R53</f>
        <v>2.4884878465452624E-2</v>
      </c>
      <c r="G49" s="38">
        <f>+Source!S53</f>
        <v>0.6231773978073738</v>
      </c>
      <c r="H49" s="39">
        <f>+Source!O54</f>
        <v>48157.360538795074</v>
      </c>
      <c r="I49" s="38">
        <f>+LN(Source!O54/Source!O53)</f>
        <v>7.0931269010814896E-2</v>
      </c>
    </row>
    <row r="50" spans="1:9" x14ac:dyDescent="0.2">
      <c r="A50" s="38">
        <f t="shared" si="0"/>
        <v>1922.99999999993</v>
      </c>
      <c r="B50" s="38">
        <f>+Source!C55</f>
        <v>9598.6840300857766</v>
      </c>
      <c r="C50" s="38">
        <v>88159380793.324387</v>
      </c>
      <c r="D50" s="38">
        <v>328763090916.09814</v>
      </c>
      <c r="E50" s="39">
        <f t="shared" si="1"/>
        <v>88159390392.008423</v>
      </c>
      <c r="F50" s="38">
        <f>+Source!R54</f>
        <v>6.6618008564799436E-2</v>
      </c>
      <c r="G50" s="38">
        <f>+Source!S54</f>
        <v>0.6715870999136212</v>
      </c>
      <c r="H50" s="39">
        <f>+Source!O55</f>
        <v>53099.968814671993</v>
      </c>
      <c r="I50" s="38">
        <f>+LN(Source!O55/Source!O54)</f>
        <v>9.7702347542892976E-2</v>
      </c>
    </row>
    <row r="51" spans="1:9" x14ac:dyDescent="0.2">
      <c r="A51" s="38">
        <f t="shared" si="0"/>
        <v>1923.99999999993</v>
      </c>
      <c r="B51" s="38">
        <f>+Source!C56</f>
        <v>10994.622448870208</v>
      </c>
      <c r="C51" s="38">
        <v>83703763913.682449</v>
      </c>
      <c r="D51" s="38">
        <v>323356984479.67914</v>
      </c>
      <c r="E51" s="39">
        <f t="shared" si="1"/>
        <v>83703774908.304901</v>
      </c>
      <c r="F51" s="38">
        <f>+Source!R55</f>
        <v>8.3139627857868492E-2</v>
      </c>
      <c r="G51" s="38">
        <f>+Source!S55</f>
        <v>0.71053538595872667</v>
      </c>
      <c r="H51" s="39">
        <f>+Source!O56</f>
        <v>56594.793783254943</v>
      </c>
      <c r="I51" s="38">
        <f>+LN(Source!O56/Source!O55)</f>
        <v>6.3740657397063444E-2</v>
      </c>
    </row>
    <row r="52" spans="1:9" x14ac:dyDescent="0.2">
      <c r="A52" s="38">
        <f t="shared" si="0"/>
        <v>1924.99999999993</v>
      </c>
      <c r="B52" s="38">
        <f>+Source!C57</f>
        <v>9828.7209650134082</v>
      </c>
      <c r="C52" s="38">
        <v>84344878153.778549</v>
      </c>
      <c r="D52" s="38">
        <v>331958726542.67969</v>
      </c>
      <c r="E52" s="39">
        <f t="shared" si="1"/>
        <v>84344887982.499512</v>
      </c>
      <c r="F52" s="38">
        <f>+Source!R56</f>
        <v>9.9442815174055468E-2</v>
      </c>
      <c r="G52" s="38">
        <f>+Source!S56</f>
        <v>0.67153693038650053</v>
      </c>
      <c r="H52" s="39">
        <f>+Source!O57</f>
        <v>57166.048434548196</v>
      </c>
      <c r="I52" s="38">
        <f>+LN(Source!O57/Source!O56)</f>
        <v>1.0043164972927499E-2</v>
      </c>
    </row>
    <row r="53" spans="1:9" x14ac:dyDescent="0.2">
      <c r="A53" s="38">
        <f t="shared" si="0"/>
        <v>1925.99999999993</v>
      </c>
      <c r="B53" s="38">
        <f>+Source!C58</f>
        <v>11428.977903640392</v>
      </c>
      <c r="C53" s="38">
        <v>79620603665.378387</v>
      </c>
      <c r="D53" s="38">
        <v>331929726490.66748</v>
      </c>
      <c r="E53" s="39">
        <f t="shared" si="1"/>
        <v>79620615094.356293</v>
      </c>
      <c r="F53" s="38">
        <f>+Source!R57</f>
        <v>-1.7495955987360715E-2</v>
      </c>
      <c r="G53" s="38">
        <f>+Source!S57</f>
        <v>0.59735041651632548</v>
      </c>
      <c r="H53" s="39">
        <f>+Source!O58</f>
        <v>59459.448083245989</v>
      </c>
      <c r="I53" s="38">
        <f>+LN(Source!O58/Source!O57)</f>
        <v>3.9334372051539064E-2</v>
      </c>
    </row>
    <row r="54" spans="1:9" x14ac:dyDescent="0.2">
      <c r="A54" s="38">
        <f t="shared" si="0"/>
        <v>1926.99999999993</v>
      </c>
      <c r="B54" s="38">
        <f>+Source!C59</f>
        <v>11729.026079632951</v>
      </c>
      <c r="C54" s="38">
        <v>81670094128.59581</v>
      </c>
      <c r="D54" s="38">
        <v>340471758378.91003</v>
      </c>
      <c r="E54" s="39">
        <f t="shared" si="1"/>
        <v>81670105857.621887</v>
      </c>
      <c r="F54" s="38">
        <f>+Source!R58</f>
        <v>7.1039755878096064E-2</v>
      </c>
      <c r="G54" s="38">
        <f>+Source!S58</f>
        <v>0.63660872478487751</v>
      </c>
      <c r="H54" s="39">
        <f>+Source!O59</f>
        <v>63251.813526105558</v>
      </c>
      <c r="I54" s="38">
        <f>+LN(Source!O59/Source!O58)</f>
        <v>6.1829264171142796E-2</v>
      </c>
    </row>
    <row r="55" spans="1:9" x14ac:dyDescent="0.2">
      <c r="A55" s="38">
        <f t="shared" si="0"/>
        <v>1927.99999999993</v>
      </c>
      <c r="B55" s="38">
        <f>+Source!C60</f>
        <v>11933.344599475504</v>
      </c>
      <c r="C55" s="38">
        <v>77745909363.686874</v>
      </c>
      <c r="D55" s="38">
        <v>337792005842.40082</v>
      </c>
      <c r="E55" s="39">
        <f t="shared" si="1"/>
        <v>77745921297.031479</v>
      </c>
      <c r="F55" s="38">
        <f>+Source!R59</f>
        <v>4.2077980185285503E-2</v>
      </c>
      <c r="G55" s="38">
        <f>+Source!S59</f>
        <v>0.63844636100341257</v>
      </c>
      <c r="H55" s="39">
        <f>+Source!O60</f>
        <v>66994.125718891868</v>
      </c>
      <c r="I55" s="38">
        <f>+LN(Source!O60/Source!O59)</f>
        <v>5.7481140163699665E-2</v>
      </c>
    </row>
    <row r="56" spans="1:9" x14ac:dyDescent="0.2">
      <c r="A56" s="38">
        <f t="shared" si="0"/>
        <v>1928.99999999993</v>
      </c>
      <c r="B56" s="38">
        <f>+Source!C61</f>
        <v>11910.483786066548</v>
      </c>
      <c r="C56" s="38">
        <v>72909811952.318085</v>
      </c>
      <c r="D56" s="38">
        <v>327386225975.48328</v>
      </c>
      <c r="E56" s="39">
        <f t="shared" si="1"/>
        <v>72909823862.801865</v>
      </c>
      <c r="F56" s="38">
        <f>+Source!R60</f>
        <v>6.1506062759651099E-2</v>
      </c>
      <c r="G56" s="38">
        <f>+Source!S60</f>
        <v>0.65162562149851233</v>
      </c>
      <c r="H56" s="39">
        <f>+Source!O61</f>
        <v>69918.225491482139</v>
      </c>
      <c r="I56" s="38">
        <f>+LN(Source!O61/Source!O60)</f>
        <v>4.2721412189044579E-2</v>
      </c>
    </row>
    <row r="57" spans="1:9" x14ac:dyDescent="0.2">
      <c r="A57" s="38">
        <f t="shared" si="0"/>
        <v>1929.99999999993</v>
      </c>
      <c r="B57" s="38">
        <f>+Source!C62</f>
        <v>10630.27823516496</v>
      </c>
      <c r="C57" s="38">
        <v>67251536416.158112</v>
      </c>
      <c r="D57" s="38">
        <v>292709121573.03345</v>
      </c>
      <c r="E57" s="39">
        <f t="shared" si="1"/>
        <v>67251547046.436348</v>
      </c>
      <c r="F57" s="38">
        <f>+Source!R61</f>
        <v>2.415903119655408E-2</v>
      </c>
      <c r="G57" s="38">
        <f>+Source!S61</f>
        <v>0.64298287112718155</v>
      </c>
      <c r="H57" s="39">
        <f>+Source!O62</f>
        <v>67742.332567347796</v>
      </c>
      <c r="I57" s="38">
        <f>+LN(Source!O62/Source!O61)</f>
        <v>-3.1615070981169092E-2</v>
      </c>
    </row>
    <row r="58" spans="1:9" x14ac:dyDescent="0.2">
      <c r="A58" s="38">
        <f t="shared" si="0"/>
        <v>1930.99999999993</v>
      </c>
      <c r="B58" s="38">
        <f>+Source!C63</f>
        <v>10893.177589367964</v>
      </c>
      <c r="C58" s="38">
        <v>77846947967.374329</v>
      </c>
      <c r="D58" s="38">
        <v>319042893538.25134</v>
      </c>
      <c r="E58" s="39">
        <f t="shared" si="1"/>
        <v>77846958860.55191</v>
      </c>
      <c r="F58" s="38">
        <f>+Source!R62</f>
        <v>-5.9729136241266884E-2</v>
      </c>
      <c r="G58" s="38">
        <f>+Source!S62</f>
        <v>0.60202914089351334</v>
      </c>
      <c r="H58" s="39">
        <f>+Source!O63</f>
        <v>63575.020493205717</v>
      </c>
      <c r="I58" s="38">
        <f>+LN(Source!O63/Source!O62)</f>
        <v>-6.3490647262600119E-2</v>
      </c>
    </row>
    <row r="59" spans="1:9" x14ac:dyDescent="0.2">
      <c r="A59" s="38">
        <f t="shared" si="0"/>
        <v>1931.99999999993</v>
      </c>
      <c r="F59" s="38">
        <f>+Source!R63</f>
        <v>-4.4821191814098764E-2</v>
      </c>
      <c r="G59" s="38">
        <f>+Source!S63</f>
        <v>0.58849719473308115</v>
      </c>
      <c r="H59" s="39">
        <f>+Source!O64</f>
        <v>61698.351372948171</v>
      </c>
      <c r="I59" s="38">
        <f>+LN(Source!O64/Source!O63)</f>
        <v>-2.9963423150162868E-2</v>
      </c>
    </row>
    <row r="60" spans="1:9" x14ac:dyDescent="0.2">
      <c r="A60" s="38">
        <f t="shared" si="0"/>
        <v>1932.99999999993</v>
      </c>
      <c r="E60" s="38"/>
      <c r="F60" s="38">
        <f>+Source!R64</f>
        <v>-1.1442512424904858E-3</v>
      </c>
      <c r="G60" s="38">
        <f>+Source!S64</f>
        <v>0.58771268178044245</v>
      </c>
      <c r="H60" s="39">
        <f>+Source!O65</f>
        <v>64777.705223550409</v>
      </c>
      <c r="I60" s="38">
        <f>+LN(Source!O65/Source!O64)</f>
        <v>4.8704278460646074E-2</v>
      </c>
    </row>
    <row r="61" spans="1:9" x14ac:dyDescent="0.2">
      <c r="A61" s="38">
        <f t="shared" si="0"/>
        <v>1933.99999999993</v>
      </c>
      <c r="F61" s="38">
        <f>+Source!R65</f>
        <v>6.2987261868507463E-2</v>
      </c>
      <c r="G61" s="38">
        <f>+Source!S65</f>
        <v>0.62954579339379524</v>
      </c>
      <c r="H61" s="39">
        <f>+Source!O66</f>
        <v>69325.224172321658</v>
      </c>
      <c r="I61" s="38">
        <f>+LN(Source!O66/Source!O65)</f>
        <v>6.7847336174373093E-2</v>
      </c>
    </row>
    <row r="62" spans="1:9" x14ac:dyDescent="0.2">
      <c r="A62" s="38">
        <f t="shared" si="0"/>
        <v>1934.99999999993</v>
      </c>
      <c r="F62" s="38">
        <f>+Source!R66</f>
        <v>8.7690530056422744E-2</v>
      </c>
      <c r="G62" s="38">
        <f>+Source!S66</f>
        <v>0.62296771877316148</v>
      </c>
      <c r="H62" s="39">
        <f>+Source!O67</f>
        <v>71663.441021853549</v>
      </c>
      <c r="I62" s="38">
        <f>+LN(Source!O67/Source!O66)</f>
        <v>3.3171904309313646E-2</v>
      </c>
    </row>
    <row r="63" spans="1:9" x14ac:dyDescent="0.2">
      <c r="A63" s="38">
        <f t="shared" si="0"/>
        <v>1935.99999999993</v>
      </c>
      <c r="F63" s="38">
        <f>+Source!R67</f>
        <v>8.1750052501974368E-2</v>
      </c>
      <c r="G63" s="38">
        <f>+Source!S67</f>
        <v>0.53887092130654912</v>
      </c>
      <c r="H63" s="39">
        <f>+Source!O68</f>
        <v>72662.198546735497</v>
      </c>
      <c r="I63" s="38">
        <f>+LN(Source!O68/Source!O67)</f>
        <v>1.3840554892335162E-2</v>
      </c>
    </row>
    <row r="64" spans="1:9" x14ac:dyDescent="0.2">
      <c r="A64" s="38">
        <f t="shared" si="0"/>
        <v>1936.99999999993</v>
      </c>
      <c r="F64" s="38">
        <f>+Source!R68</f>
        <v>-9.9533627997778658E-3</v>
      </c>
      <c r="G64" s="38">
        <f>+Source!S68</f>
        <v>0.48573792842045033</v>
      </c>
      <c r="H64" s="39">
        <f>+Source!O69</f>
        <v>77642.158706442686</v>
      </c>
      <c r="I64" s="38">
        <f>+LN(Source!O69/Source!O68)</f>
        <v>6.6289277622732318E-2</v>
      </c>
    </row>
    <row r="65" spans="1:9" x14ac:dyDescent="0.2">
      <c r="A65" s="38">
        <f t="shared" si="0"/>
        <v>1937.99999999993</v>
      </c>
      <c r="F65" s="38">
        <f>+Source!R69</f>
        <v>5.1027304492071442E-2</v>
      </c>
      <c r="G65" s="38">
        <f>+Source!S69</f>
        <v>0.57116450843186628</v>
      </c>
      <c r="H65" s="39">
        <f>+Source!O70</f>
        <v>78479.096588209577</v>
      </c>
      <c r="I65" s="38">
        <f>+LN(Source!O70/Source!O69)</f>
        <v>1.0721741863275763E-2</v>
      </c>
    </row>
    <row r="66" spans="1:9" x14ac:dyDescent="0.2">
      <c r="A66" s="38">
        <f t="shared" si="0"/>
        <v>1938.99999999993</v>
      </c>
      <c r="F66" s="38">
        <f>+Source!R70</f>
        <v>-1.8133073093421919E-2</v>
      </c>
      <c r="G66" s="38">
        <f>+Source!S70</f>
        <v>0.54762493277908819</v>
      </c>
      <c r="H66" s="39">
        <f>+Source!O71</f>
        <v>81040.168566280438</v>
      </c>
      <c r="I66" s="38">
        <f>+LN(Source!O71/Source!O70)</f>
        <v>3.2112636148707296E-2</v>
      </c>
    </row>
    <row r="67" spans="1:9" x14ac:dyDescent="0.2">
      <c r="A67" s="38">
        <f t="shared" si="0"/>
        <v>1939.99999999993</v>
      </c>
      <c r="F67" s="38">
        <f>+Source!R71</f>
        <v>7.1346249826383379E-2</v>
      </c>
      <c r="G67" s="38">
        <f>+Source!S71</f>
        <v>0.57488365475474401</v>
      </c>
      <c r="H67" s="39">
        <f>+Source!O72</f>
        <v>82259.516473293465</v>
      </c>
      <c r="I67" s="38">
        <f>+LN(Source!O72/Source!O71)</f>
        <v>1.4934144779228034E-2</v>
      </c>
    </row>
    <row r="68" spans="1:9" x14ac:dyDescent="0.2">
      <c r="A68" s="38">
        <f t="shared" ref="A68:A131" si="2">+A67+1</f>
        <v>1940.99999999993</v>
      </c>
      <c r="F68" s="38">
        <f>+Source!R72</f>
        <v>3.4318218811223968E-2</v>
      </c>
      <c r="G68" s="38">
        <f>+Source!S72</f>
        <v>0.50657121702424723</v>
      </c>
      <c r="H68" s="39">
        <f>+Source!O73</f>
        <v>85705.87181271943</v>
      </c>
      <c r="I68" s="38">
        <f>+LN(Source!O73/Source!O72)</f>
        <v>4.1042254402166439E-2</v>
      </c>
    </row>
    <row r="69" spans="1:9" x14ac:dyDescent="0.2">
      <c r="A69" s="38">
        <f t="shared" si="2"/>
        <v>1941.99999999993</v>
      </c>
      <c r="F69" s="38">
        <f>+Source!R73</f>
        <v>7.224987285608922E-2</v>
      </c>
      <c r="G69" s="38">
        <f>+Source!S73</f>
        <v>0.49332947041765607</v>
      </c>
      <c r="H69" s="39">
        <f>+Source!O74</f>
        <v>86950.51492119678</v>
      </c>
      <c r="I69" s="38">
        <f>+LN(Source!O74/Source!O73)</f>
        <v>1.4417823663002087E-2</v>
      </c>
    </row>
    <row r="70" spans="1:9" x14ac:dyDescent="0.2">
      <c r="A70" s="38">
        <f t="shared" si="2"/>
        <v>1942.99999999993</v>
      </c>
      <c r="F70" s="38">
        <f>+Source!R74</f>
        <v>3.0353838409917949E-3</v>
      </c>
      <c r="G70" s="38">
        <f>+Source!S74</f>
        <v>0.44289833623366381</v>
      </c>
      <c r="H70" s="39">
        <f>+Source!O75</f>
        <v>87036.914137454209</v>
      </c>
      <c r="I70" s="38">
        <f>+LN(Source!O75/Source!O74)</f>
        <v>9.9316627444585078E-4</v>
      </c>
    </row>
    <row r="71" spans="1:9" x14ac:dyDescent="0.2">
      <c r="A71" s="38">
        <f t="shared" si="2"/>
        <v>1943.99999999993</v>
      </c>
      <c r="F71" s="38">
        <f>+Source!R75</f>
        <v>-3.3709831311577065E-2</v>
      </c>
      <c r="G71" s="38">
        <f>+Source!S75</f>
        <v>0.46258790991483756</v>
      </c>
      <c r="H71" s="39">
        <f>+Source!O76</f>
        <v>95606.84629462898</v>
      </c>
      <c r="I71" s="38">
        <f>+LN(Source!O76/Source!O75)</f>
        <v>9.3912102358634064E-2</v>
      </c>
    </row>
    <row r="72" spans="1:9" x14ac:dyDescent="0.2">
      <c r="A72" s="38">
        <f t="shared" si="2"/>
        <v>1944.99999999993</v>
      </c>
      <c r="F72" s="38">
        <f>+Source!R76</f>
        <v>0.14775285360539467</v>
      </c>
      <c r="G72" s="38">
        <f>+Source!S76</f>
        <v>0.55595414230048235</v>
      </c>
      <c r="H72" s="39">
        <f>+Source!O77</f>
        <v>94211.077414274288</v>
      </c>
      <c r="I72" s="38">
        <f>+LN(Source!O77/Source!O76)</f>
        <v>-1.4706662153779953E-2</v>
      </c>
    </row>
    <row r="73" spans="1:9" x14ac:dyDescent="0.2">
      <c r="A73" s="38">
        <f t="shared" si="2"/>
        <v>1945.99999999993</v>
      </c>
      <c r="F73" s="38">
        <f>+Source!R77</f>
        <v>-8.6684882532719082E-2</v>
      </c>
      <c r="G73" s="38">
        <f>+Source!S77</f>
        <v>0.43863309807596501</v>
      </c>
      <c r="H73" s="39">
        <f>+Source!O78</f>
        <v>102087.20200634121</v>
      </c>
      <c r="I73" s="38">
        <f>+LN(Source!O78/Source!O77)</f>
        <v>8.0289600377748557E-2</v>
      </c>
    </row>
    <row r="74" spans="1:9" x14ac:dyDescent="0.2">
      <c r="A74" s="38">
        <f t="shared" si="2"/>
        <v>1946.99999999993</v>
      </c>
      <c r="F74" s="38">
        <f>+Source!R78</f>
        <v>8.488121981197988E-2</v>
      </c>
      <c r="G74" s="38">
        <f>+Source!S78</f>
        <v>0.6028822937744136</v>
      </c>
      <c r="H74" s="39">
        <f>+Source!O79</f>
        <v>112860.93512421296</v>
      </c>
      <c r="I74" s="38">
        <f>+LN(Source!O79/Source!O78)</f>
        <v>0.10032902852992975</v>
      </c>
    </row>
    <row r="75" spans="1:9" x14ac:dyDescent="0.2">
      <c r="A75" s="38">
        <f t="shared" si="2"/>
        <v>1947.99999999993</v>
      </c>
      <c r="F75" s="38">
        <f>+Source!R79</f>
        <v>0.11438053866981969</v>
      </c>
      <c r="G75" s="38">
        <f>+Source!S79</f>
        <v>0.60986465805225232</v>
      </c>
      <c r="H75" s="39">
        <f>+Source!O80</f>
        <v>118676.69907875551</v>
      </c>
      <c r="I75" s="38">
        <f>+LN(Source!O80/Source!O79)</f>
        <v>5.0246583201230231E-2</v>
      </c>
    </row>
    <row r="76" spans="1:9" x14ac:dyDescent="0.2">
      <c r="A76" s="38">
        <f t="shared" si="2"/>
        <v>1948.99999999993</v>
      </c>
      <c r="F76" s="38">
        <f>+Source!R80</f>
        <v>7.931650571029545E-3</v>
      </c>
      <c r="G76" s="38">
        <f>+Source!S80</f>
        <v>0.57066095538117845</v>
      </c>
      <c r="H76" s="39">
        <f>+Source!O81</f>
        <v>117407.14748314755</v>
      </c>
      <c r="I76" s="38">
        <f>+LN(Source!O81/Source!O80)</f>
        <v>-1.0755194410270357E-2</v>
      </c>
    </row>
    <row r="77" spans="1:9" x14ac:dyDescent="0.2">
      <c r="A77" s="38">
        <f t="shared" si="2"/>
        <v>1949.99999999993</v>
      </c>
      <c r="F77" s="38">
        <f>+Source!R81</f>
        <v>-4.789963287829662E-2</v>
      </c>
      <c r="G77" s="38">
        <f>+Source!S81</f>
        <v>0.57253258348303615</v>
      </c>
      <c r="H77" s="39">
        <f>+Source!O82</f>
        <v>119255.05396495658</v>
      </c>
      <c r="I77" s="38">
        <f>+LN(Source!O82/Source!O81)</f>
        <v>1.5616723129277053E-2</v>
      </c>
    </row>
    <row r="78" spans="1:9" x14ac:dyDescent="0.2">
      <c r="A78" s="38">
        <f t="shared" si="2"/>
        <v>1950.99999999993</v>
      </c>
      <c r="F78" s="38">
        <f>+Source!R82</f>
        <v>-7.5071092003977736E-4</v>
      </c>
      <c r="G78" s="38">
        <f>+Source!S82</f>
        <v>0.64474039125928606</v>
      </c>
      <c r="H78" s="39">
        <f>+Source!O83</f>
        <v>123613.43008584315</v>
      </c>
      <c r="I78" s="38">
        <f>+LN(Source!O83/Source!O82)</f>
        <v>3.5894686645340061E-2</v>
      </c>
    </row>
    <row r="79" spans="1:9" x14ac:dyDescent="0.2">
      <c r="A79" s="38">
        <f t="shared" si="2"/>
        <v>1951.99999999993</v>
      </c>
      <c r="F79" s="38">
        <f>+Source!R83</f>
        <v>4.3587404023123479E-2</v>
      </c>
      <c r="G79" s="38">
        <f>+Source!S83</f>
        <v>0.67732791129432368</v>
      </c>
      <c r="H79" s="39">
        <f>+Source!O84</f>
        <v>119468.05240745547</v>
      </c>
      <c r="I79" s="38">
        <f>+LN(Source!O84/Source!O83)</f>
        <v>-3.4110205015071199E-2</v>
      </c>
    </row>
    <row r="80" spans="1:9" x14ac:dyDescent="0.2">
      <c r="A80" s="38">
        <f t="shared" si="2"/>
        <v>1952.99999999993</v>
      </c>
      <c r="F80" s="38">
        <f>+Source!R84</f>
        <v>-5.7157584681889514E-2</v>
      </c>
      <c r="G80" s="38">
        <f>+Source!S84</f>
        <v>0.61164698197703027</v>
      </c>
      <c r="H80" s="39">
        <f>+Source!O85</f>
        <v>123831.62845089698</v>
      </c>
      <c r="I80" s="38">
        <f>+LN(Source!O85/Source!O84)</f>
        <v>3.5873816080087335E-2</v>
      </c>
    </row>
    <row r="81" spans="1:9" x14ac:dyDescent="0.2">
      <c r="A81" s="38">
        <f t="shared" si="2"/>
        <v>1953.99999999993</v>
      </c>
      <c r="F81" s="38">
        <f>+Source!R85</f>
        <v>8.6060902179854015E-2</v>
      </c>
      <c r="G81" s="38">
        <f>+Source!S85</f>
        <v>0.67795649871236052</v>
      </c>
      <c r="H81" s="39">
        <f>+Source!O86</f>
        <v>128698.62336909912</v>
      </c>
      <c r="I81" s="38">
        <f>+LN(Source!O86/Source!O85)</f>
        <v>3.8550610273833621E-2</v>
      </c>
    </row>
    <row r="82" spans="1:9" x14ac:dyDescent="0.2">
      <c r="A82" s="38">
        <f t="shared" si="2"/>
        <v>1954.99999999993</v>
      </c>
      <c r="F82" s="38">
        <f>+Source!R86</f>
        <v>4.7113387162535998E-2</v>
      </c>
      <c r="G82" s="38">
        <f>+Source!S86</f>
        <v>0.62567691853802831</v>
      </c>
      <c r="H82" s="39">
        <f>+Source!O87</f>
        <v>136902.1717015274</v>
      </c>
      <c r="I82" s="38">
        <f>+LN(Source!O87/Source!O86)</f>
        <v>6.1793177471604753E-2</v>
      </c>
    </row>
    <row r="83" spans="1:9" x14ac:dyDescent="0.2">
      <c r="A83" s="38">
        <f t="shared" si="2"/>
        <v>1955.99999999993</v>
      </c>
      <c r="F83" s="38">
        <f>+Source!R87</f>
        <v>8.7488702197289422E-2</v>
      </c>
      <c r="G83" s="38">
        <f>+Source!S87</f>
        <v>0.6256549008196709</v>
      </c>
      <c r="H83" s="39">
        <f>+Source!O88</f>
        <v>141074.65247006912</v>
      </c>
      <c r="I83" s="38">
        <f>+LN(Source!O88/Source!O87)</f>
        <v>3.0022604827545464E-2</v>
      </c>
    </row>
    <row r="84" spans="1:9" x14ac:dyDescent="0.2">
      <c r="A84" s="38">
        <f t="shared" si="2"/>
        <v>1956.99999999993</v>
      </c>
      <c r="F84" s="38">
        <f>+Source!R88</f>
        <v>3.0318316279773369E-2</v>
      </c>
      <c r="G84" s="38">
        <f>+Source!S88</f>
        <v>0.56801612138031499</v>
      </c>
      <c r="H84" s="39">
        <f>+Source!O89</f>
        <v>148105.19911613275</v>
      </c>
      <c r="I84" s="38">
        <f>+LN(Source!O89/Source!O88)</f>
        <v>4.8633625689508839E-2</v>
      </c>
    </row>
    <row r="85" spans="1:9" x14ac:dyDescent="0.2">
      <c r="A85" s="38">
        <f t="shared" si="2"/>
        <v>1957.99999999993</v>
      </c>
      <c r="F85" s="38">
        <f>+Source!R89</f>
        <v>5.2369123777401765E-2</v>
      </c>
      <c r="G85" s="38">
        <f>+Source!S89</f>
        <v>0.58414308553919636</v>
      </c>
      <c r="H85" s="39">
        <f>+Source!O90</f>
        <v>156555.33426561637</v>
      </c>
      <c r="I85" s="38">
        <f>+LN(Source!O90/Source!O89)</f>
        <v>5.5486694969275642E-2</v>
      </c>
    </row>
    <row r="86" spans="1:9" x14ac:dyDescent="0.2">
      <c r="A86" s="38">
        <f t="shared" si="2"/>
        <v>1958.99999999993</v>
      </c>
      <c r="F86" s="38">
        <f>+Source!R90</f>
        <v>6.9325799464900723E-2</v>
      </c>
      <c r="G86" s="38">
        <f>+Source!S90</f>
        <v>0.57903909833238798</v>
      </c>
      <c r="H86" s="39">
        <f>+Source!O91</f>
        <v>147765.72063410346</v>
      </c>
      <c r="I86" s="38">
        <f>+LN(Source!O91/Source!O90)</f>
        <v>-5.7781470213088972E-2</v>
      </c>
    </row>
    <row r="87" spans="1:9" x14ac:dyDescent="0.2">
      <c r="A87" s="38">
        <f t="shared" si="2"/>
        <v>1959.99999999993</v>
      </c>
      <c r="F87" s="38">
        <f>+Source!R91</f>
        <v>-6.9445089712564662E-2</v>
      </c>
      <c r="G87" s="38">
        <f>+Source!S91</f>
        <v>0.45887294450698995</v>
      </c>
      <c r="H87" s="39">
        <f>+Source!O92</f>
        <v>158827.1329309828</v>
      </c>
      <c r="I87" s="38">
        <f>+LN(Source!O92/Source!O91)</f>
        <v>7.2188345646600191E-2</v>
      </c>
    </row>
    <row r="88" spans="1:9" x14ac:dyDescent="0.2">
      <c r="A88" s="38">
        <f t="shared" si="2"/>
        <v>1960.99999999993</v>
      </c>
      <c r="F88" s="38">
        <f>+Source!R92</f>
        <v>8.7138139641925405E-2</v>
      </c>
      <c r="G88" s="38">
        <f>+Source!S92</f>
        <v>0.59158616094244276</v>
      </c>
      <c r="H88" s="39">
        <f>+Source!O93</f>
        <v>169624.1072109573</v>
      </c>
      <c r="I88" s="38">
        <f>+LN(Source!O93/Source!O92)</f>
        <v>6.5768458327163659E-2</v>
      </c>
    </row>
    <row r="89" spans="1:9" x14ac:dyDescent="0.2">
      <c r="A89" s="38">
        <f t="shared" si="2"/>
        <v>1961.99999999993</v>
      </c>
      <c r="F89" s="38">
        <f>+Source!R93</f>
        <v>8.1645292638402367E-2</v>
      </c>
      <c r="G89" s="38">
        <f>+Source!S93</f>
        <v>0.560505925657235</v>
      </c>
      <c r="H89" s="39">
        <f>+Source!O94</f>
        <v>167556.62727610514</v>
      </c>
      <c r="I89" s="38">
        <f>+LN(Source!O94/Source!O93)</f>
        <v>-1.2263487409284193E-2</v>
      </c>
    </row>
    <row r="90" spans="1:9" x14ac:dyDescent="0.2">
      <c r="A90" s="38">
        <f t="shared" si="2"/>
        <v>1962.99999999993</v>
      </c>
      <c r="F90" s="38">
        <f>+Source!R94</f>
        <v>-1.7408267369438662E-2</v>
      </c>
      <c r="G90" s="38">
        <f>+Source!S94</f>
        <v>0.46977105256577695</v>
      </c>
      <c r="H90" s="39">
        <f>+Source!O95</f>
        <v>163992.32756269153</v>
      </c>
      <c r="I90" s="38">
        <f>+LN(Source!O95/Source!O94)</f>
        <v>-2.1501723845890313E-2</v>
      </c>
    </row>
    <row r="91" spans="1:9" x14ac:dyDescent="0.2">
      <c r="A91" s="38">
        <f t="shared" si="2"/>
        <v>1963.99999999993</v>
      </c>
      <c r="F91" s="38">
        <f>+Source!R95</f>
        <v>-2.1453035871713814E-2</v>
      </c>
      <c r="G91" s="38">
        <f>+Source!S95</f>
        <v>0.46564768312298183</v>
      </c>
      <c r="H91" s="39">
        <f>+Source!O96</f>
        <v>178076.27604215575</v>
      </c>
      <c r="I91" s="38">
        <f>+LN(Source!O96/Source!O95)</f>
        <v>8.2392332020107401E-2</v>
      </c>
    </row>
    <row r="92" spans="1:9" x14ac:dyDescent="0.2">
      <c r="A92" s="38">
        <f t="shared" si="2"/>
        <v>1964.99999999993</v>
      </c>
      <c r="F92" s="38">
        <f>+Source!R96</f>
        <v>0.13139452713176589</v>
      </c>
      <c r="G92" s="38">
        <f>+Source!S96</f>
        <v>0.53814988756647775</v>
      </c>
      <c r="H92" s="39">
        <f>+Source!O97</f>
        <v>192367.62381522905</v>
      </c>
      <c r="I92" s="38">
        <f>+LN(Source!O97/Source!O96)</f>
        <v>7.7196273087471998E-2</v>
      </c>
    </row>
    <row r="93" spans="1:9" x14ac:dyDescent="0.2">
      <c r="A93" s="38">
        <f t="shared" si="2"/>
        <v>1965.99999999993</v>
      </c>
      <c r="F93" s="38">
        <f>+Source!R97</f>
        <v>0.10396098089425268</v>
      </c>
      <c r="G93" s="38">
        <f>+Source!S97</f>
        <v>0.46572579904426281</v>
      </c>
      <c r="H93" s="39">
        <f>+Source!O98</f>
        <v>194799.24933591342</v>
      </c>
      <c r="I93" s="38">
        <f>+LN(Source!O98/Source!O97)</f>
        <v>1.2561289006179879E-2</v>
      </c>
    </row>
    <row r="94" spans="1:9" x14ac:dyDescent="0.2">
      <c r="A94" s="38">
        <f t="shared" si="2"/>
        <v>1966.99999999993</v>
      </c>
      <c r="F94" s="38">
        <f>+Source!R98</f>
        <v>-2.2751717941300387E-4</v>
      </c>
      <c r="G94" s="38">
        <f>+Source!S98</f>
        <v>0.38313717899651417</v>
      </c>
      <c r="H94" s="39">
        <f>+Source!O99</f>
        <v>200541.55515408822</v>
      </c>
      <c r="I94" s="38">
        <f>+LN(Source!O99/Source!O98)</f>
        <v>2.9051945208832374E-2</v>
      </c>
    </row>
    <row r="95" spans="1:9" x14ac:dyDescent="0.2">
      <c r="A95" s="38">
        <f t="shared" si="2"/>
        <v>1967.99999999993</v>
      </c>
      <c r="F95" s="38">
        <f>+Source!R99</f>
        <v>2.9927876557331912E-2</v>
      </c>
      <c r="G95" s="38">
        <f>+Source!S99</f>
        <v>0.4118191978798279</v>
      </c>
      <c r="H95" s="39">
        <f>+Source!O100</f>
        <v>210144.1517611852</v>
      </c>
      <c r="I95" s="38">
        <f>+LN(Source!O100/Source!O99)</f>
        <v>4.6772249287300338E-2</v>
      </c>
    </row>
    <row r="96" spans="1:9" x14ac:dyDescent="0.2">
      <c r="A96" s="38">
        <f t="shared" si="2"/>
        <v>1968.99999999993</v>
      </c>
      <c r="F96" s="38">
        <f>+Source!R100</f>
        <v>4.1257636869895406E-2</v>
      </c>
      <c r="G96" s="38">
        <f>+Source!S100</f>
        <v>0.43241028790391939</v>
      </c>
      <c r="H96" s="39">
        <f>+Source!O101</f>
        <v>227150.14241928334</v>
      </c>
      <c r="I96" s="38">
        <f>+LN(Source!O101/Source!O100)</f>
        <v>7.7817487003228894E-2</v>
      </c>
    </row>
    <row r="97" spans="1:9" x14ac:dyDescent="0.2">
      <c r="A97" s="38">
        <f t="shared" si="2"/>
        <v>1969.99999999993</v>
      </c>
      <c r="F97" s="38">
        <f>+Source!R101</f>
        <v>9.1289033153411595E-2</v>
      </c>
      <c r="G97" s="38">
        <f>+Source!S101</f>
        <v>0.45975567659960559</v>
      </c>
      <c r="H97" s="39">
        <f>+Source!O102</f>
        <v>238524.54372049918</v>
      </c>
      <c r="I97" s="38">
        <f>+LN(Source!O102/Source!O101)</f>
        <v>4.8860994526365664E-2</v>
      </c>
    </row>
    <row r="98" spans="1:9" x14ac:dyDescent="0.2">
      <c r="A98" s="38">
        <f t="shared" si="2"/>
        <v>1970.99999999993</v>
      </c>
      <c r="F98" s="38">
        <f>+Source!R102</f>
        <v>6.0340372879125248E-2</v>
      </c>
      <c r="G98" s="38">
        <f>+Source!S102</f>
        <v>0.40930844578563491</v>
      </c>
      <c r="H98" s="39">
        <f>+Source!O103</f>
        <v>247827.36852979776</v>
      </c>
      <c r="I98" s="38">
        <f>+LN(Source!O103/Source!O102)</f>
        <v>3.8260195425709256E-2</v>
      </c>
    </row>
    <row r="99" spans="1:9" x14ac:dyDescent="0.2">
      <c r="A99" s="38">
        <f t="shared" si="2"/>
        <v>1971.99999999993</v>
      </c>
      <c r="F99" s="38">
        <f>+Source!R103</f>
        <v>5.2307593512522475E-2</v>
      </c>
      <c r="G99" s="38">
        <f>+Source!S103</f>
        <v>0.37719896140505166</v>
      </c>
      <c r="H99" s="39">
        <f>+Source!O104</f>
        <v>253022.73634256067</v>
      </c>
      <c r="I99" s="38">
        <f>+LN(Source!O104/Source!O103)</f>
        <v>2.0746942515660921E-2</v>
      </c>
    </row>
    <row r="100" spans="1:9" x14ac:dyDescent="0.2">
      <c r="A100" s="38">
        <f t="shared" si="2"/>
        <v>1972.99999999993</v>
      </c>
      <c r="F100" s="38">
        <f>+Source!R104</f>
        <v>3.4253891794910556E-2</v>
      </c>
      <c r="G100" s="38">
        <f>+Source!S104</f>
        <v>0.33576329900761892</v>
      </c>
      <c r="H100" s="39">
        <f>+Source!O105</f>
        <v>260329.40550254393</v>
      </c>
      <c r="I100" s="38">
        <f>+LN(Source!O105/Source!O104)</f>
        <v>2.8468421703091763E-2</v>
      </c>
    </row>
    <row r="101" spans="1:9" x14ac:dyDescent="0.2">
      <c r="A101" s="38">
        <f t="shared" si="2"/>
        <v>1973.99999999993</v>
      </c>
      <c r="F101" s="38">
        <f>+Source!R105</f>
        <v>4.5313708465199116E-2</v>
      </c>
      <c r="G101" s="38">
        <f>+Source!S105</f>
        <v>0.31733219368568794</v>
      </c>
      <c r="H101" s="39">
        <f>+Source!O106</f>
        <v>274323.49819253164</v>
      </c>
      <c r="I101" s="38">
        <f>+LN(Source!O106/Source!O105)</f>
        <v>5.2360286946803981E-2</v>
      </c>
    </row>
    <row r="102" spans="1:9" x14ac:dyDescent="0.2">
      <c r="A102" s="38">
        <f t="shared" si="2"/>
        <v>1974.99999999993</v>
      </c>
      <c r="F102" s="38">
        <f>+Source!R106</f>
        <v>4.7782581427744691E-2</v>
      </c>
      <c r="G102" s="38">
        <f>+Source!S106</f>
        <v>0.32785224250496725</v>
      </c>
      <c r="H102" s="39">
        <f>+Source!O107</f>
        <v>272548.32000992884</v>
      </c>
      <c r="I102" s="38">
        <f>+LN(Source!O107/Source!O106)</f>
        <v>-6.492140785147313E-3</v>
      </c>
    </row>
    <row r="103" spans="1:9" x14ac:dyDescent="0.2">
      <c r="A103" s="38">
        <f t="shared" si="2"/>
        <v>1975.99999999993</v>
      </c>
      <c r="F103" s="38">
        <f>+Source!R107</f>
        <v>-2.544109619860313E-2</v>
      </c>
      <c r="G103" s="38">
        <f>+Source!S107</f>
        <v>0.28766333797239108</v>
      </c>
      <c r="H103" s="39">
        <f>+Source!O108</f>
        <v>272372.60867901111</v>
      </c>
      <c r="I103" s="38">
        <f>+LN(Source!O108/Source!O107)</f>
        <v>-6.4490581204286999E-4</v>
      </c>
    </row>
    <row r="104" spans="1:9" x14ac:dyDescent="0.2">
      <c r="A104" s="38">
        <f t="shared" si="2"/>
        <v>1976.99999999993</v>
      </c>
      <c r="F104" s="38">
        <f>+Source!R108</f>
        <v>-9.7609239901576602E-3</v>
      </c>
      <c r="G104" s="38">
        <f>+Source!S108</f>
        <v>0.31907271551118099</v>
      </c>
      <c r="H104" s="39">
        <f>+Source!O109</f>
        <v>290716.70928146585</v>
      </c>
      <c r="I104" s="38">
        <f>+LN(Source!O109/Source!O108)</f>
        <v>6.5178271672280838E-2</v>
      </c>
    </row>
    <row r="105" spans="1:9" x14ac:dyDescent="0.2">
      <c r="A105" s="38">
        <f t="shared" si="2"/>
        <v>1977.99999999993</v>
      </c>
      <c r="F105" s="38">
        <f>+Source!R109</f>
        <v>6.5593672497070793E-2</v>
      </c>
      <c r="G105" s="38">
        <f>+Source!S109</f>
        <v>0.39371281430094912</v>
      </c>
      <c r="H105" s="39">
        <f>+Source!O110</f>
        <v>281207.75684686191</v>
      </c>
      <c r="I105" s="38">
        <f>+LN(Source!O110/Source!O109)</f>
        <v>-3.3255541021380883E-2</v>
      </c>
    </row>
    <row r="106" spans="1:9" x14ac:dyDescent="0.2">
      <c r="A106" s="38">
        <f t="shared" si="2"/>
        <v>1978.99999999993</v>
      </c>
      <c r="F106" s="38">
        <f>+Source!R110</f>
        <v>-6.7342600420014706E-2</v>
      </c>
      <c r="G106" s="38">
        <f>+Source!S110</f>
        <v>0.31871526581348764</v>
      </c>
      <c r="H106" s="39">
        <f>+Source!O111</f>
        <v>301064.58245011617</v>
      </c>
      <c r="I106" s="38">
        <f>+LN(Source!O111/Source!O110)</f>
        <v>6.8231057009211976E-2</v>
      </c>
    </row>
    <row r="107" spans="1:9" x14ac:dyDescent="0.2">
      <c r="A107" s="38">
        <f t="shared" si="2"/>
        <v>1979.99999999993</v>
      </c>
      <c r="F107" s="38">
        <f>+Source!R111</f>
        <v>7.8187398054722107E-2</v>
      </c>
      <c r="G107" s="38">
        <f>+Source!S111</f>
        <v>0.44746424995623157</v>
      </c>
      <c r="H107" s="39">
        <f>+Source!O112</f>
        <v>307473.94273574179</v>
      </c>
      <c r="I107" s="38">
        <f>+LN(Source!O112/Source!O111)</f>
        <v>2.1065543216069696E-2</v>
      </c>
    </row>
    <row r="108" spans="1:9" x14ac:dyDescent="0.2">
      <c r="A108" s="38">
        <f t="shared" si="2"/>
        <v>1980.99999999993</v>
      </c>
      <c r="F108" s="38">
        <f>+Source!R112</f>
        <v>-3.3364341899356373E-2</v>
      </c>
      <c r="G108" s="38">
        <f>+Source!S112</f>
        <v>0.42630606577862351</v>
      </c>
      <c r="H108" s="39">
        <f>+Source!O113</f>
        <v>293186.86851944926</v>
      </c>
      <c r="I108" s="38">
        <f>+LN(Source!O113/Source!O112)</f>
        <v>-4.7580162344307571E-2</v>
      </c>
    </row>
    <row r="109" spans="1:9" x14ac:dyDescent="0.2">
      <c r="A109" s="38">
        <f t="shared" si="2"/>
        <v>1981.99999999993</v>
      </c>
      <c r="F109" s="38">
        <f>+Source!R113</f>
        <v>-7.7352073210773878E-2</v>
      </c>
      <c r="G109" s="38">
        <f>+Source!S113</f>
        <v>0.43044437916207617</v>
      </c>
      <c r="H109" s="39">
        <f>+Source!O114</f>
        <v>285602.69147170783</v>
      </c>
      <c r="I109" s="38">
        <f>+LN(Source!O114/Source!O113)</f>
        <v>-2.6208527899378487E-2</v>
      </c>
    </row>
    <row r="110" spans="1:9" x14ac:dyDescent="0.2">
      <c r="A110" s="38">
        <f t="shared" si="2"/>
        <v>1982.99999999993</v>
      </c>
      <c r="F110" s="38">
        <f>+Source!R114</f>
        <v>-7.070392356967257E-3</v>
      </c>
      <c r="G110" s="38">
        <f>+Source!S114</f>
        <v>0.46989114511614605</v>
      </c>
      <c r="H110" s="39">
        <f>+Source!O115</f>
        <v>296888.2862666056</v>
      </c>
      <c r="I110" s="38">
        <f>+LN(Source!O115/Source!O114)</f>
        <v>3.875427318606206E-2</v>
      </c>
    </row>
    <row r="111" spans="1:9" x14ac:dyDescent="0.2">
      <c r="A111" s="38">
        <f t="shared" si="2"/>
        <v>1983.99999999993</v>
      </c>
      <c r="F111" s="38">
        <f>+Source!R115</f>
        <v>5.2195978415372393E-2</v>
      </c>
      <c r="G111" s="38">
        <f>+Source!S115</f>
        <v>0.50728120142670663</v>
      </c>
      <c r="H111" s="39">
        <f>+Source!O116</f>
        <v>302165.11842002621</v>
      </c>
      <c r="I111" s="38">
        <f>+LN(Source!O116/Source!O115)</f>
        <v>1.7617690169245703E-2</v>
      </c>
    </row>
    <row r="112" spans="1:9" x14ac:dyDescent="0.2">
      <c r="A112" s="38">
        <f t="shared" si="2"/>
        <v>1984.99999999993</v>
      </c>
      <c r="F112" s="38">
        <f>+Source!R116</f>
        <v>1.6508519077573065E-2</v>
      </c>
      <c r="G112" s="38">
        <f>+Source!S116</f>
        <v>0.47340592729297148</v>
      </c>
      <c r="H112" s="39">
        <f>+Source!O117</f>
        <v>283074.87671830895</v>
      </c>
      <c r="I112" s="38">
        <f>+LN(Source!O117/Source!O116)</f>
        <v>-6.5262173005801949E-2</v>
      </c>
    </row>
    <row r="113" spans="1:9" x14ac:dyDescent="0.2">
      <c r="A113" s="38">
        <f t="shared" si="2"/>
        <v>1985.99999999993</v>
      </c>
      <c r="F113" s="38">
        <f>+Source!R117</f>
        <v>-7.5356611927225314E-2</v>
      </c>
      <c r="G113" s="38">
        <f>+Source!S117</f>
        <v>0.39797519631148953</v>
      </c>
      <c r="H113" s="39">
        <f>+Source!O118</f>
        <v>300270.82670386188</v>
      </c>
      <c r="I113" s="38">
        <f>+LN(Source!O118/Source!O117)</f>
        <v>5.8973378405829197E-2</v>
      </c>
    </row>
    <row r="114" spans="1:9" x14ac:dyDescent="0.2">
      <c r="A114" s="38">
        <f t="shared" si="2"/>
        <v>1986.99999999993</v>
      </c>
      <c r="F114" s="38">
        <f>+Source!R118</f>
        <v>6.1021078589001854E-2</v>
      </c>
      <c r="G114" s="38">
        <f>+Source!S118</f>
        <v>0.5310275036315022</v>
      </c>
      <c r="H114" s="39">
        <f>+Source!O119</f>
        <v>305900.86317745189</v>
      </c>
      <c r="I114" s="38">
        <f>+LN(Source!O119/Source!O118)</f>
        <v>1.8576249819462421E-2</v>
      </c>
    </row>
    <row r="115" spans="1:9" x14ac:dyDescent="0.2">
      <c r="A115" s="38">
        <f t="shared" si="2"/>
        <v>1987.99999999993</v>
      </c>
      <c r="F115" s="38">
        <f>+Source!R119</f>
        <v>7.8069908619217785E-3</v>
      </c>
      <c r="G115" s="38">
        <f>+Source!S119</f>
        <v>0.49525502026507368</v>
      </c>
      <c r="H115" s="39">
        <f>+Source!O120</f>
        <v>302161.66740598518</v>
      </c>
      <c r="I115" s="38">
        <f>+LN(Source!O120/Source!O119)</f>
        <v>-1.2298876239116801E-2</v>
      </c>
    </row>
    <row r="116" spans="1:9" x14ac:dyDescent="0.2">
      <c r="A116" s="38">
        <f t="shared" si="2"/>
        <v>1988.99999999993</v>
      </c>
      <c r="F116" s="38">
        <f>+Source!R120</f>
        <v>-2.4300396272760216E-3</v>
      </c>
      <c r="G116" s="38">
        <f>+Source!S120</f>
        <v>0.46903915871878199</v>
      </c>
      <c r="H116" s="39">
        <f>+Source!O121</f>
        <v>282759.4057575739</v>
      </c>
      <c r="I116" s="38">
        <f>+LN(Source!O121/Source!O120)</f>
        <v>-6.6365816955522072E-2</v>
      </c>
    </row>
    <row r="117" spans="1:9" x14ac:dyDescent="0.2">
      <c r="A117" s="38">
        <f t="shared" si="2"/>
        <v>1989.99999999993</v>
      </c>
      <c r="F117" s="38">
        <f>+Source!R121</f>
        <v>-7.4407285013067023E-2</v>
      </c>
      <c r="G117" s="38">
        <f>+Source!S121</f>
        <v>0.41008936349464098</v>
      </c>
      <c r="H117" s="39">
        <f>+Source!O122</f>
        <v>278841.55917227792</v>
      </c>
      <c r="I117" s="38">
        <f>+LN(Source!O122/Source!O121)</f>
        <v>-1.3952647481386173E-2</v>
      </c>
    </row>
    <row r="118" spans="1:9" x14ac:dyDescent="0.2">
      <c r="A118" s="38">
        <f t="shared" si="2"/>
        <v>1990.99999999993</v>
      </c>
      <c r="F118" s="38">
        <f>+Source!R122</f>
        <v>1.7116626249873961E-3</v>
      </c>
      <c r="G118" s="38">
        <f>+Source!S122</f>
        <v>0.46077110264978377</v>
      </c>
      <c r="H118" s="39">
        <f>+Source!O123</f>
        <v>305595.44660225598</v>
      </c>
      <c r="I118" s="38">
        <f>+LN(Source!O123/Source!O122)</f>
        <v>9.1618425079291174E-2</v>
      </c>
    </row>
    <row r="119" spans="1:9" x14ac:dyDescent="0.2">
      <c r="A119" s="38">
        <f t="shared" si="2"/>
        <v>1991.99999999993</v>
      </c>
      <c r="F119" s="38">
        <f>+Source!R123</f>
        <v>7.4018321019691788E-2</v>
      </c>
      <c r="G119" s="38">
        <f>+Source!S123</f>
        <v>0.56164136398504882</v>
      </c>
      <c r="H119" s="39">
        <f>+Source!O124</f>
        <v>332193.90891267045</v>
      </c>
      <c r="I119" s="38">
        <f>+LN(Source!O124/Source!O123)</f>
        <v>8.3456704088422762E-2</v>
      </c>
    </row>
    <row r="120" spans="1:9" x14ac:dyDescent="0.2">
      <c r="A120" s="38">
        <f t="shared" si="2"/>
        <v>1992.99999999993</v>
      </c>
      <c r="F120" s="38">
        <f>+Source!R124</f>
        <v>8.4752741336478629E-2</v>
      </c>
      <c r="G120" s="38">
        <f>+Source!S124</f>
        <v>0.57028303765681165</v>
      </c>
      <c r="H120" s="39">
        <f>+Source!O125</f>
        <v>349714.79319284082</v>
      </c>
      <c r="I120" s="38">
        <f>+LN(Source!O125/Source!O124)</f>
        <v>5.1399084291113575E-2</v>
      </c>
    </row>
    <row r="121" spans="1:9" x14ac:dyDescent="0.2">
      <c r="A121" s="38">
        <f t="shared" si="2"/>
        <v>1993.99999999993</v>
      </c>
      <c r="F121" s="38">
        <f>+Source!R125</f>
        <v>4.6815262959539944E-2</v>
      </c>
      <c r="G121" s="38">
        <f>+Source!S125</f>
        <v>0.53973972257328084</v>
      </c>
      <c r="H121" s="39">
        <f>+Source!O126</f>
        <v>372078.36986346677</v>
      </c>
      <c r="I121" s="38">
        <f>+LN(Source!O126/Source!O125)</f>
        <v>6.1986558061801256E-2</v>
      </c>
    </row>
    <row r="122" spans="1:9" x14ac:dyDescent="0.2">
      <c r="A122" s="38">
        <f t="shared" si="2"/>
        <v>1994.99999999993</v>
      </c>
      <c r="F122" s="38">
        <f>+Source!R126</f>
        <v>6.1661406837298559E-2</v>
      </c>
      <c r="G122" s="38">
        <f>+Source!S126</f>
        <v>0.55510958020622247</v>
      </c>
      <c r="H122" s="39">
        <f>+Source!O127</f>
        <v>364837.56118780351</v>
      </c>
      <c r="I122" s="38">
        <f>+LN(Source!O127/Source!O126)</f>
        <v>-1.9652287078845108E-2</v>
      </c>
    </row>
    <row r="123" spans="1:9" x14ac:dyDescent="0.2">
      <c r="A123" s="38">
        <f t="shared" si="2"/>
        <v>1995.99999999993</v>
      </c>
      <c r="F123" s="38">
        <f>+Source!R127</f>
        <v>-7.1657433390822653E-3</v>
      </c>
      <c r="G123" s="38">
        <f>+Source!S127</f>
        <v>0.46609526511016519</v>
      </c>
      <c r="H123" s="39">
        <f>+Source!O128</f>
        <v>383147.15794267756</v>
      </c>
      <c r="I123" s="38">
        <f>+LN(Source!O128/Source!O127)</f>
        <v>4.8966923096643723E-2</v>
      </c>
    </row>
    <row r="124" spans="1:9" x14ac:dyDescent="0.2">
      <c r="A124" s="38">
        <f t="shared" si="2"/>
        <v>1996.99999999993</v>
      </c>
      <c r="F124" s="38">
        <f>+Source!R128</f>
        <v>3.9850074769170879E-2</v>
      </c>
      <c r="G124" s="38">
        <f>+Source!S128</f>
        <v>0.52786569811775763</v>
      </c>
      <c r="H124" s="39">
        <f>+Source!O129</f>
        <v>411198.15925212804</v>
      </c>
      <c r="I124" s="38">
        <f>+LN(Source!O129/Source!O128)</f>
        <v>7.0656097825239988E-2</v>
      </c>
    </row>
    <row r="125" spans="1:9" x14ac:dyDescent="0.2">
      <c r="A125" s="38">
        <f t="shared" si="2"/>
        <v>1997.99999999993</v>
      </c>
      <c r="F125" s="38">
        <f>+Source!R129</f>
        <v>5.5417228605973673E-2</v>
      </c>
      <c r="G125" s="38">
        <f>+Source!S129</f>
        <v>0.56791225946267332</v>
      </c>
      <c r="H125" s="39">
        <f>+Source!O130</f>
        <v>428397.34512568364</v>
      </c>
      <c r="I125" s="38">
        <f>+LN(Source!O130/Source!O129)</f>
        <v>4.0975903764769006E-2</v>
      </c>
    </row>
    <row r="126" spans="1:9" x14ac:dyDescent="0.2">
      <c r="A126" s="38">
        <f t="shared" si="2"/>
        <v>1998.99999999993</v>
      </c>
      <c r="F126" s="38">
        <f>+Source!R130</f>
        <v>2.7668426816487408E-2</v>
      </c>
      <c r="G126" s="38">
        <f>+Source!S130</f>
        <v>0.56135811324419571</v>
      </c>
      <c r="H126" s="39">
        <f>+Source!O131</f>
        <v>414890.55653011578</v>
      </c>
      <c r="I126" s="38">
        <f>+LN(Source!O131/Source!O130)</f>
        <v>-3.203637512264499E-2</v>
      </c>
    </row>
    <row r="127" spans="1:9" x14ac:dyDescent="0.2">
      <c r="A127" s="38">
        <f t="shared" si="2"/>
        <v>1999.99999999993</v>
      </c>
      <c r="F127" s="38">
        <f>+Source!R131</f>
        <v>-4.8920718755009217E-2</v>
      </c>
      <c r="G127" s="38">
        <f>+Source!S131</f>
        <v>0.51142390786328351</v>
      </c>
      <c r="H127" s="39">
        <f>+Source!O132</f>
        <v>412058.56517199951</v>
      </c>
      <c r="I127" s="38">
        <f>+LN(Source!O132/Source!O131)</f>
        <v>-6.8492785230176061E-3</v>
      </c>
    </row>
    <row r="128" spans="1:9" x14ac:dyDescent="0.2">
      <c r="A128" s="38">
        <f t="shared" si="2"/>
        <v>2000.99999999993</v>
      </c>
      <c r="F128" s="38">
        <f>+Source!R132</f>
        <v>-1.7052363177169624E-2</v>
      </c>
      <c r="G128" s="38">
        <f>+Source!S132</f>
        <v>0.55927507829491718</v>
      </c>
      <c r="H128" s="39">
        <f>+Source!O133</f>
        <v>395803.10792204237</v>
      </c>
      <c r="I128" s="38">
        <f>+LN(Source!O133/Source!O132)</f>
        <v>-4.0248602331709044E-2</v>
      </c>
    </row>
    <row r="129" spans="1:9" x14ac:dyDescent="0.2">
      <c r="A129" s="38">
        <f t="shared" si="2"/>
        <v>2001.99999999993</v>
      </c>
      <c r="F129" s="38">
        <f>+Source!R133</f>
        <v>-3.0430290521915503E-2</v>
      </c>
      <c r="G129" s="38">
        <f>+Source!S133</f>
        <v>0.53051875255876479</v>
      </c>
      <c r="H129" s="39">
        <f>+Source!O134</f>
        <v>357623.37679611181</v>
      </c>
      <c r="I129" s="38">
        <f>+LN(Source!O134/Source!O133)</f>
        <v>-0.1014364728748816</v>
      </c>
    </row>
    <row r="130" spans="1:9" x14ac:dyDescent="0.2">
      <c r="A130" s="38">
        <f t="shared" si="2"/>
        <v>2002.99999999993</v>
      </c>
      <c r="F130" s="38">
        <f>+Source!R134</f>
        <v>-7.6976907772584591E-2</v>
      </c>
      <c r="G130" s="38">
        <f>+Source!S134</f>
        <v>0.44528140687830803</v>
      </c>
      <c r="H130" s="39">
        <f>+Source!O135</f>
        <v>384750.81735596113</v>
      </c>
      <c r="I130" s="38">
        <f>+LN(Source!O135/Source!O134)</f>
        <v>7.3115484582171972E-2</v>
      </c>
    </row>
    <row r="131" spans="1:9" x14ac:dyDescent="0.2">
      <c r="A131" s="38">
        <f t="shared" si="2"/>
        <v>2003.99999999993</v>
      </c>
      <c r="F131" s="38">
        <f>+Source!R135</f>
        <v>0.10613625195127135</v>
      </c>
      <c r="G131" s="38">
        <f>+Source!S135</f>
        <v>0.57525861607432149</v>
      </c>
      <c r="H131" s="39">
        <f>+Source!O136</f>
        <v>412427.45938339259</v>
      </c>
      <c r="I131" s="38">
        <f>+LN(Source!O136/Source!O135)</f>
        <v>6.9464437171291513E-2</v>
      </c>
    </row>
    <row r="132" spans="1:9" x14ac:dyDescent="0.2">
      <c r="A132" s="38">
        <f t="shared" ref="A132:A145" si="3">+A131+1</f>
        <v>2004.99999999993</v>
      </c>
      <c r="F132" s="38">
        <f>+Source!R136</f>
        <v>5.7062691616977523E-2</v>
      </c>
      <c r="G132" s="38">
        <f>+Source!S136</f>
        <v>0.5462672481015306</v>
      </c>
      <c r="H132" s="39">
        <f>+Source!O137</f>
        <v>450303.33233439946</v>
      </c>
      <c r="I132" s="38">
        <f>+LN(Source!O137/Source!O136)</f>
        <v>8.786109326420706E-2</v>
      </c>
    </row>
    <row r="133" spans="1:9" x14ac:dyDescent="0.2">
      <c r="A133" s="38">
        <f t="shared" si="3"/>
        <v>2005.99999999993</v>
      </c>
      <c r="F133" s="38">
        <f>+Source!R137</f>
        <v>8.7686270553473306E-2</v>
      </c>
      <c r="G133" s="38">
        <f>+Source!S137</f>
        <v>0.57717282087057409</v>
      </c>
      <c r="H133" s="39">
        <f>+Source!O138</f>
        <v>484489.08634231641</v>
      </c>
      <c r="I133" s="38">
        <f>+LN(Source!O138/Source!O137)</f>
        <v>7.3173477933665701E-2</v>
      </c>
    </row>
    <row r="134" spans="1:9" x14ac:dyDescent="0.2">
      <c r="A134" s="38">
        <f t="shared" si="3"/>
        <v>2006.99999999993</v>
      </c>
      <c r="F134" s="38">
        <f>+Source!R138</f>
        <v>5.6996514313873405E-2</v>
      </c>
      <c r="G134" s="38">
        <f>+Source!S138</f>
        <v>0.57244772597426896</v>
      </c>
      <c r="H134" s="39">
        <f>+Source!O139</f>
        <v>523313.96210307453</v>
      </c>
      <c r="I134" s="38">
        <f>+LN(Source!O139/Source!O138)</f>
        <v>7.7086688431640751E-2</v>
      </c>
    </row>
    <row r="135" spans="1:9" x14ac:dyDescent="0.2">
      <c r="A135" s="38">
        <f t="shared" si="3"/>
        <v>2007.99999999993</v>
      </c>
      <c r="F135" s="38">
        <f>+Source!R139</f>
        <v>6.1958052258169395E-2</v>
      </c>
      <c r="G135" s="38">
        <f>+Source!S139</f>
        <v>0.60146522161478866</v>
      </c>
      <c r="H135" s="39">
        <f>+Source!O140</f>
        <v>542819.28082321479</v>
      </c>
      <c r="I135" s="38">
        <f>+LN(Source!O140/Source!O139)</f>
        <v>3.6594854475333789E-2</v>
      </c>
    </row>
    <row r="136" spans="1:9" x14ac:dyDescent="0.2">
      <c r="A136" s="38">
        <f t="shared" si="3"/>
        <v>2008.99999999993</v>
      </c>
      <c r="F136" s="38">
        <f>+Source!R140</f>
        <v>1.4281883598948029E-2</v>
      </c>
      <c r="G136" s="38">
        <f>+Source!S140</f>
        <v>0.58888516076842212</v>
      </c>
      <c r="H136" s="39">
        <f>+Source!O141</f>
        <v>511683.81018198712</v>
      </c>
      <c r="I136" s="38">
        <f>+LN(Source!O141/Source!O140)</f>
        <v>-5.9069572341267654E-2</v>
      </c>
    </row>
    <row r="137" spans="1:9" x14ac:dyDescent="0.2">
      <c r="A137" s="38">
        <f t="shared" si="3"/>
        <v>2009.99999999993</v>
      </c>
      <c r="F137" s="38">
        <f>+Source!R141</f>
        <v>-0.11898248709374305</v>
      </c>
      <c r="G137" s="38">
        <f>+Source!S141</f>
        <v>0.54774550276650813</v>
      </c>
      <c r="H137" s="39">
        <f>+Source!O142</f>
        <v>562997.53665260307</v>
      </c>
      <c r="I137" s="38">
        <f>+LN(Source!O142/Source!O141)</f>
        <v>9.5568376701528679E-2</v>
      </c>
    </row>
    <row r="138" spans="1:9" x14ac:dyDescent="0.2">
      <c r="A138" s="38">
        <f t="shared" si="3"/>
        <v>2010.99999999993</v>
      </c>
      <c r="F138" s="38">
        <f>+Source!R142</f>
        <v>0.14651540972520621</v>
      </c>
      <c r="G138" s="38">
        <f>+Source!S142</f>
        <v>0.73509657613410406</v>
      </c>
      <c r="H138" s="39">
        <f>+Source!O143</f>
        <v>593520.27043628821</v>
      </c>
      <c r="I138" s="38">
        <f>+LN(Source!O143/Source!O142)</f>
        <v>5.2796114794216566E-2</v>
      </c>
    </row>
    <row r="139" spans="1:9" x14ac:dyDescent="0.2">
      <c r="A139" s="38">
        <f t="shared" si="3"/>
        <v>2011.99999999993</v>
      </c>
      <c r="F139" s="38">
        <f>+Source!R143</f>
        <v>3.2904591651272623E-2</v>
      </c>
      <c r="G139" s="38">
        <f>+Source!S143</f>
        <v>0.65225092086146774</v>
      </c>
      <c r="H139" s="39">
        <f>+Source!O144</f>
        <v>585086.28899990569</v>
      </c>
      <c r="I139" s="38">
        <f>+LN(Source!O144/Source!O143)</f>
        <v>-1.4312028610949322E-2</v>
      </c>
    </row>
    <row r="140" spans="1:9" x14ac:dyDescent="0.2">
      <c r="A140" s="38">
        <f t="shared" si="3"/>
        <v>2012.99999999993</v>
      </c>
      <c r="F140" s="38">
        <f>+Source!R144</f>
        <v>-5.3135699042679695E-2</v>
      </c>
      <c r="G140" s="38">
        <f>+Source!S144</f>
        <v>0.6253251935017593</v>
      </c>
      <c r="H140" s="39">
        <f>+Source!O145</f>
        <v>597995.54953390593</v>
      </c>
      <c r="I140" s="38">
        <f>+LN(Source!O145/Source!O144)</f>
        <v>2.1823972753580275E-2</v>
      </c>
    </row>
    <row r="141" spans="1:9" x14ac:dyDescent="0.2">
      <c r="A141" s="38">
        <f t="shared" si="3"/>
        <v>2013.99999999993</v>
      </c>
      <c r="F141" s="38">
        <f>+Source!R145</f>
        <v>3.0570455527162404E-2</v>
      </c>
      <c r="G141" s="38">
        <f>+Source!S145</f>
        <v>0.69581749452760866</v>
      </c>
      <c r="H141" s="39">
        <f>+Source!O146</f>
        <v>587117.3385828305</v>
      </c>
      <c r="I141" s="38">
        <f>+LN(Source!O146/Source!O145)</f>
        <v>-1.8358616449174577E-2</v>
      </c>
    </row>
    <row r="142" spans="1:9" x14ac:dyDescent="0.2">
      <c r="A142" s="38">
        <f t="shared" si="3"/>
        <v>2014.99999999993</v>
      </c>
      <c r="F142" s="38">
        <f>+Source!R146</f>
        <v>-2.3537025948103734E-2</v>
      </c>
      <c r="G142" s="38">
        <f>+Source!S146</f>
        <v>0.64954048206553583</v>
      </c>
      <c r="H142" s="39">
        <f>+Source!O147</f>
        <v>602803.28405460576</v>
      </c>
      <c r="I142" s="38">
        <f>+LN(Source!O147/Source!O146)</f>
        <v>2.6366219515071464E-2</v>
      </c>
    </row>
    <row r="143" spans="1:9" x14ac:dyDescent="0.2">
      <c r="A143" s="38">
        <f t="shared" si="3"/>
        <v>2015.99999999993</v>
      </c>
      <c r="F143" s="38">
        <f>+Source!R147</f>
        <v>2.735259095059539E-2</v>
      </c>
      <c r="G143" s="38">
        <f>+Source!S147</f>
        <v>0.69894016873257092</v>
      </c>
      <c r="H143" s="39">
        <f>+Source!O148</f>
        <v>588543.4514392555</v>
      </c>
      <c r="I143" s="38">
        <f>+LN(Source!O148/Source!O147)</f>
        <v>-2.3940156541787279E-2</v>
      </c>
    </row>
    <row r="144" spans="1:9" x14ac:dyDescent="0.2">
      <c r="A144" s="38">
        <f t="shared" si="3"/>
        <v>2016.99999999993</v>
      </c>
      <c r="F144" s="38">
        <f>+Source!R148</f>
        <v>-5.6991364875653074E-2</v>
      </c>
      <c r="G144" s="38">
        <f>+Source!S148</f>
        <v>0.66412074761883444</v>
      </c>
      <c r="H144" s="39">
        <f>+Source!O149</f>
        <v>605602.37364632112</v>
      </c>
      <c r="I144" s="38">
        <f>+LN(Source!O149/Source!O148)</f>
        <v>2.8572863414749929E-2</v>
      </c>
    </row>
    <row r="145" spans="1:9" x14ac:dyDescent="0.2">
      <c r="A145" s="38">
        <f t="shared" si="3"/>
        <v>2017.99999999993</v>
      </c>
      <c r="F145" s="38">
        <f>+Source!R149</f>
        <v>2.9268540564821775E-2</v>
      </c>
      <c r="G145" s="38">
        <f>+Source!S149</f>
        <v>0.74934655492368818</v>
      </c>
      <c r="H145" s="39">
        <f>+Source!O150</f>
        <v>588223.0519525283</v>
      </c>
      <c r="I145" s="38">
        <f>+LN(Source!O150/Source!O149)</f>
        <v>-2.9117405588105383E-2</v>
      </c>
    </row>
  </sheetData>
  <mergeCells count="3">
    <mergeCell ref="L3:T3"/>
    <mergeCell ref="L4:T4"/>
    <mergeCell ref="L5:T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2155-68B1-044A-AA6C-0F732AC890F0}">
  <dimension ref="A1:X925"/>
  <sheetViews>
    <sheetView topLeftCell="A2" workbookViewId="0">
      <selection activeCell="K47" sqref="K47"/>
    </sheetView>
  </sheetViews>
  <sheetFormatPr baseColWidth="10" defaultColWidth="10.1640625" defaultRowHeight="15" x14ac:dyDescent="0.2"/>
  <cols>
    <col min="17" max="17" width="19.33203125" bestFit="1" customWidth="1"/>
    <col min="18" max="18" width="17.33203125" bestFit="1" customWidth="1"/>
    <col min="19" max="19" width="13.6640625" bestFit="1" customWidth="1"/>
  </cols>
  <sheetData>
    <row r="1" spans="1:24" ht="25.5" customHeight="1" thickBot="1" x14ac:dyDescent="0.25">
      <c r="A1" s="1" t="s">
        <v>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2"/>
    </row>
    <row r="2" spans="1:24" ht="12.75" customHeight="1" x14ac:dyDescent="0.2">
      <c r="A2" s="33" t="s">
        <v>10</v>
      </c>
      <c r="B2" s="3"/>
      <c r="C2" s="35" t="s">
        <v>11</v>
      </c>
      <c r="D2" s="37" t="s">
        <v>12</v>
      </c>
      <c r="E2" s="37" t="s">
        <v>13</v>
      </c>
      <c r="F2" s="37" t="s">
        <v>14</v>
      </c>
      <c r="G2" s="37" t="s">
        <v>15</v>
      </c>
      <c r="H2" s="37" t="s">
        <v>16</v>
      </c>
      <c r="I2" s="37" t="s">
        <v>17</v>
      </c>
      <c r="J2" s="35" t="s">
        <v>18</v>
      </c>
      <c r="K2" s="37" t="s">
        <v>19</v>
      </c>
      <c r="L2" s="37" t="s">
        <v>20</v>
      </c>
      <c r="M2" s="37" t="s">
        <v>21</v>
      </c>
      <c r="N2" s="37" t="s">
        <v>22</v>
      </c>
      <c r="O2" s="37" t="s">
        <v>23</v>
      </c>
      <c r="P2" s="37" t="s">
        <v>25</v>
      </c>
      <c r="Q2" s="37" t="s">
        <v>26</v>
      </c>
    </row>
    <row r="3" spans="1:24" ht="12.75" customHeight="1" x14ac:dyDescent="0.2">
      <c r="A3" s="34"/>
      <c r="B3" s="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1:24" ht="12.75" customHeight="1" x14ac:dyDescent="0.2">
      <c r="A4" s="34"/>
      <c r="B4" s="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24" ht="12.75" customHeight="1" x14ac:dyDescent="0.2">
      <c r="A5" s="34"/>
      <c r="B5" s="3"/>
      <c r="C5" s="36"/>
      <c r="D5" s="34"/>
      <c r="E5" s="34"/>
      <c r="F5" s="34"/>
      <c r="G5" s="34"/>
      <c r="H5" s="34"/>
      <c r="I5" s="34"/>
      <c r="J5" s="36"/>
      <c r="K5" s="34"/>
      <c r="L5" s="34"/>
      <c r="M5" s="34"/>
      <c r="N5" s="34"/>
      <c r="O5" s="34"/>
      <c r="P5" s="34"/>
      <c r="Q5" s="34"/>
      <c r="R5" s="24"/>
    </row>
    <row r="6" spans="1:24" ht="13.5" customHeight="1" thickBot="1" x14ac:dyDescent="0.25">
      <c r="A6" s="4"/>
      <c r="B6" s="6"/>
      <c r="C6" s="5" t="s">
        <v>24</v>
      </c>
      <c r="D6" s="5" t="s">
        <v>24</v>
      </c>
      <c r="E6" s="5" t="s">
        <v>24</v>
      </c>
      <c r="F6" s="5" t="s">
        <v>24</v>
      </c>
      <c r="G6" s="5" t="s">
        <v>24</v>
      </c>
      <c r="H6" s="5" t="s">
        <v>24</v>
      </c>
      <c r="I6" s="5" t="s">
        <v>24</v>
      </c>
      <c r="J6" s="5" t="s">
        <v>24</v>
      </c>
      <c r="K6" s="5" t="s">
        <v>24</v>
      </c>
      <c r="L6" s="5" t="s">
        <v>24</v>
      </c>
      <c r="M6" s="5" t="s">
        <v>24</v>
      </c>
      <c r="N6" s="5" t="s">
        <v>24</v>
      </c>
      <c r="O6" s="5" t="s">
        <v>24</v>
      </c>
      <c r="P6" s="7"/>
    </row>
    <row r="7" spans="1:24" x14ac:dyDescent="0.2">
      <c r="A7" s="12">
        <v>1874.99999999993</v>
      </c>
      <c r="B7" s="11"/>
      <c r="C7" s="9">
        <v>970.73760644166907</v>
      </c>
      <c r="D7" s="10"/>
      <c r="E7" s="10"/>
      <c r="F7" s="9">
        <v>539.38082882116203</v>
      </c>
      <c r="G7" s="13">
        <v>0.36724893872424541</v>
      </c>
      <c r="H7" s="9">
        <v>357.85324490222274</v>
      </c>
      <c r="I7" s="9">
        <v>1029.1686268672152</v>
      </c>
      <c r="J7" s="11">
        <v>29.248137384052097</v>
      </c>
      <c r="K7" s="11">
        <v>66.11963218499092</v>
      </c>
      <c r="L7" s="9">
        <v>1575.9098810393054</v>
      </c>
      <c r="M7" s="9">
        <v>247.11371726704706</v>
      </c>
      <c r="N7" s="9">
        <v>527.24590395981261</v>
      </c>
      <c r="O7" s="9">
        <v>5343.1448278062007</v>
      </c>
      <c r="P7" s="10">
        <f>+C7+E7+F7+D7</f>
        <v>1510.1184352628311</v>
      </c>
      <c r="Q7" s="23">
        <f>+O7-P7</f>
        <v>3833.0263925433696</v>
      </c>
      <c r="R7" s="23"/>
      <c r="S7" s="23"/>
    </row>
    <row r="8" spans="1:24" x14ac:dyDescent="0.2">
      <c r="A8" s="12">
        <v>1875.99999999993</v>
      </c>
      <c r="B8" s="11"/>
      <c r="C8" s="9">
        <v>1138.7520663879941</v>
      </c>
      <c r="D8" s="10"/>
      <c r="E8" s="10"/>
      <c r="F8" s="9">
        <v>504.35609967693063</v>
      </c>
      <c r="G8" s="13">
        <v>0.38806672260242808</v>
      </c>
      <c r="H8" s="9">
        <v>270.10538263879175</v>
      </c>
      <c r="I8" s="9">
        <v>1121.0987220775764</v>
      </c>
      <c r="J8" s="11">
        <v>28.979555116829051</v>
      </c>
      <c r="K8" s="11">
        <v>67.982989255568071</v>
      </c>
      <c r="L8" s="9">
        <v>1620.9348839522968</v>
      </c>
      <c r="M8" s="9">
        <v>218.72049658834698</v>
      </c>
      <c r="N8" s="9">
        <v>518.51739988661166</v>
      </c>
      <c r="O8" s="9">
        <v>5489.835662303547</v>
      </c>
      <c r="P8" s="10">
        <f t="shared" ref="P8:P71" si="0">+C8+E8+F8+D8</f>
        <v>1643.1081660649247</v>
      </c>
      <c r="Q8" s="23">
        <f t="shared" ref="Q8:Q71" si="1">+O8-P8</f>
        <v>3846.7274962386223</v>
      </c>
      <c r="R8">
        <f>+LN(P8/P7)</f>
        <v>8.4401589676884117E-2</v>
      </c>
      <c r="S8">
        <f>+LN(Q8/P7)</f>
        <v>0.93503470416709511</v>
      </c>
      <c r="T8">
        <f>+P8/P7-1</f>
        <v>8.806576205987926E-2</v>
      </c>
      <c r="U8">
        <f>+Q8/Q7-1</f>
        <v>3.5744871785663435E-3</v>
      </c>
      <c r="V8">
        <f>+O8/O7-1</f>
        <v>2.7454025527055448E-2</v>
      </c>
      <c r="W8" s="31">
        <f>+LN(Q8)</f>
        <v>8.254978064849178</v>
      </c>
      <c r="X8">
        <f>+LN(P8)</f>
        <v>7.4043449503589676</v>
      </c>
    </row>
    <row r="9" spans="1:24" x14ac:dyDescent="0.2">
      <c r="A9" s="12">
        <v>1876.99999999993</v>
      </c>
      <c r="B9" s="11"/>
      <c r="C9" s="9">
        <v>1301.5781852157661</v>
      </c>
      <c r="D9" s="10"/>
      <c r="E9" s="10"/>
      <c r="F9" s="9">
        <v>595.420395451932</v>
      </c>
      <c r="G9" s="13">
        <v>0.44211927932089701</v>
      </c>
      <c r="H9" s="9">
        <v>215.44864468001217</v>
      </c>
      <c r="I9" s="9">
        <v>1233.2085942853341</v>
      </c>
      <c r="J9" s="11">
        <v>29.257398472458238</v>
      </c>
      <c r="K9" s="11">
        <v>79.524074310303689</v>
      </c>
      <c r="L9" s="9">
        <v>1665.9598868652888</v>
      </c>
      <c r="M9" s="9">
        <v>156.09481540422473</v>
      </c>
      <c r="N9" s="9">
        <v>370.05163705124596</v>
      </c>
      <c r="O9" s="9">
        <v>5646.9857510158863</v>
      </c>
      <c r="P9" s="10">
        <f t="shared" si="0"/>
        <v>1896.9985806676982</v>
      </c>
      <c r="Q9" s="23">
        <f t="shared" si="1"/>
        <v>3749.9871703481881</v>
      </c>
      <c r="R9">
        <f>+LN(P9/P8)</f>
        <v>0.14368327137740006</v>
      </c>
      <c r="S9">
        <f t="shared" ref="S9:S72" si="2">+LN(Q9/P8)</f>
        <v>0.8251627473591534</v>
      </c>
      <c r="T9">
        <f t="shared" ref="T9:T72" si="3">+P9/P8-1</f>
        <v>0.15451838159310904</v>
      </c>
      <c r="U9">
        <f t="shared" ref="U9:U72" si="4">+Q9/Q8-1</f>
        <v>-2.5148733822457636E-2</v>
      </c>
      <c r="V9">
        <f t="shared" ref="V9:V72" si="5">+O9/O8-1</f>
        <v>2.8625645352450935E-2</v>
      </c>
      <c r="W9" s="31">
        <f t="shared" ref="W9:W72" si="6">+LN(Q9)</f>
        <v>8.2295076977181214</v>
      </c>
      <c r="X9">
        <f t="shared" ref="X9:X72" si="7">+LN(P9)</f>
        <v>7.5480282217363674</v>
      </c>
    </row>
    <row r="10" spans="1:24" x14ac:dyDescent="0.2">
      <c r="A10" s="12">
        <v>1877.99999999993</v>
      </c>
      <c r="B10" s="11"/>
      <c r="C10" s="9">
        <v>1237.1898993947516</v>
      </c>
      <c r="D10" s="10"/>
      <c r="E10" s="10"/>
      <c r="F10" s="9">
        <v>553.39072047885429</v>
      </c>
      <c r="G10" s="13">
        <v>0.44529746887408667</v>
      </c>
      <c r="H10" s="9">
        <v>214.69719505852029</v>
      </c>
      <c r="I10" s="9">
        <v>1165.9426709606794</v>
      </c>
      <c r="J10" s="11">
        <v>29.357132227989567</v>
      </c>
      <c r="K10" s="11">
        <v>72.136451534771837</v>
      </c>
      <c r="L10" s="9">
        <v>1710.9848897782804</v>
      </c>
      <c r="M10" s="9">
        <v>166.24831888425288</v>
      </c>
      <c r="N10" s="9">
        <v>394.12239542243168</v>
      </c>
      <c r="O10" s="9">
        <v>5544.5149712094053</v>
      </c>
      <c r="P10" s="10">
        <f t="shared" si="0"/>
        <v>1790.5806198736059</v>
      </c>
      <c r="Q10" s="23">
        <f t="shared" si="1"/>
        <v>3753.9343513357994</v>
      </c>
      <c r="R10">
        <f t="shared" ref="R10:R73" si="8">+LN(P10/P9)</f>
        <v>-5.7733006853229601E-2</v>
      </c>
      <c r="S10">
        <f t="shared" si="2"/>
        <v>0.68253150760022308</v>
      </c>
      <c r="T10">
        <f t="shared" si="3"/>
        <v>-5.6098070857088178E-2</v>
      </c>
      <c r="U10">
        <f t="shared" si="4"/>
        <v>1.0525851978433476E-3</v>
      </c>
      <c r="V10">
        <f t="shared" si="5"/>
        <v>-1.814610206658418E-2</v>
      </c>
      <c r="W10" s="31">
        <f t="shared" si="6"/>
        <v>8.2305597293365906</v>
      </c>
      <c r="X10">
        <f t="shared" si="7"/>
        <v>7.4902952148831377</v>
      </c>
    </row>
    <row r="11" spans="1:24" x14ac:dyDescent="0.2">
      <c r="A11" s="12">
        <v>1878.99999999993</v>
      </c>
      <c r="B11" s="11"/>
      <c r="C11" s="9">
        <v>1329.5419071478268</v>
      </c>
      <c r="D11" s="10"/>
      <c r="E11" s="10"/>
      <c r="F11" s="9">
        <v>511.36104550577681</v>
      </c>
      <c r="G11" s="13">
        <v>0.65755539372147775</v>
      </c>
      <c r="H11" s="9">
        <v>208.70888280808856</v>
      </c>
      <c r="I11" s="9">
        <v>1199.5756326230069</v>
      </c>
      <c r="J11" s="11">
        <v>34.306746360499254</v>
      </c>
      <c r="K11" s="11">
        <v>77.643291968615983</v>
      </c>
      <c r="L11" s="9">
        <v>1756.0098926912726</v>
      </c>
      <c r="M11" s="9">
        <v>210.12152915332922</v>
      </c>
      <c r="N11" s="9">
        <v>498.13195679525501</v>
      </c>
      <c r="O11" s="9">
        <v>5826.0584404473921</v>
      </c>
      <c r="P11" s="10">
        <f t="shared" si="0"/>
        <v>1840.9029526536037</v>
      </c>
      <c r="Q11" s="23">
        <f t="shared" si="1"/>
        <v>3985.1554877937883</v>
      </c>
      <c r="R11">
        <f t="shared" si="8"/>
        <v>2.7716250486612415E-2</v>
      </c>
      <c r="S11">
        <f t="shared" si="2"/>
        <v>0.80003639384693293</v>
      </c>
      <c r="T11">
        <f t="shared" si="3"/>
        <v>2.8103919042500314E-2</v>
      </c>
      <c r="U11">
        <f t="shared" si="4"/>
        <v>6.1594347374698044E-2</v>
      </c>
      <c r="V11">
        <f t="shared" si="5"/>
        <v>5.0778737310646083E-2</v>
      </c>
      <c r="W11" s="31">
        <f t="shared" si="6"/>
        <v>8.2903316087300709</v>
      </c>
      <c r="X11">
        <f t="shared" si="7"/>
        <v>7.5180114653697503</v>
      </c>
    </row>
    <row r="12" spans="1:24" x14ac:dyDescent="0.2">
      <c r="A12" s="8">
        <v>1879.99999999993</v>
      </c>
      <c r="B12" s="11"/>
      <c r="C12" s="9">
        <v>1221.903286075725</v>
      </c>
      <c r="D12" s="10"/>
      <c r="E12" s="10"/>
      <c r="F12" s="9">
        <v>434.30664138846794</v>
      </c>
      <c r="G12" s="13">
        <v>0.78003824794942</v>
      </c>
      <c r="H12" s="9">
        <v>244.84259903527098</v>
      </c>
      <c r="I12" s="9">
        <v>1188.364645402231</v>
      </c>
      <c r="J12" s="11">
        <v>34.625071816132937</v>
      </c>
      <c r="K12" s="11">
        <v>74.426494999174182</v>
      </c>
      <c r="L12" s="9">
        <v>1801.0348956042637</v>
      </c>
      <c r="M12" s="9">
        <v>219.48069456021307</v>
      </c>
      <c r="N12" s="9">
        <v>520.31958981357127</v>
      </c>
      <c r="O12" s="9">
        <v>5740.0839569429991</v>
      </c>
      <c r="P12" s="10">
        <f t="shared" si="0"/>
        <v>1656.2099274641928</v>
      </c>
      <c r="Q12" s="23">
        <f t="shared" si="1"/>
        <v>4083.8740294788063</v>
      </c>
      <c r="R12">
        <f t="shared" si="8"/>
        <v>-0.1057243706665159</v>
      </c>
      <c r="S12">
        <f t="shared" si="2"/>
        <v>0.79678986855143497</v>
      </c>
      <c r="T12">
        <f t="shared" si="3"/>
        <v>-0.10032740993933531</v>
      </c>
      <c r="U12">
        <f t="shared" si="4"/>
        <v>2.4771565874251333E-2</v>
      </c>
      <c r="V12">
        <f t="shared" si="5"/>
        <v>-1.4756886561163807E-2</v>
      </c>
      <c r="W12" s="31">
        <f t="shared" si="6"/>
        <v>8.314801333921185</v>
      </c>
      <c r="X12">
        <f t="shared" si="7"/>
        <v>7.4122870947032347</v>
      </c>
    </row>
    <row r="13" spans="1:24" x14ac:dyDescent="0.2">
      <c r="A13" s="12">
        <v>1880.99999999993</v>
      </c>
      <c r="B13" s="11"/>
      <c r="C13" s="9">
        <v>1292.9568596204676</v>
      </c>
      <c r="D13" s="10"/>
      <c r="E13" s="10"/>
      <c r="F13" s="9">
        <v>434.30664138846794</v>
      </c>
      <c r="G13" s="13">
        <v>0.83107787468348704</v>
      </c>
      <c r="H13" s="9">
        <v>176.28667130539509</v>
      </c>
      <c r="I13" s="9">
        <v>1210.7866198437825</v>
      </c>
      <c r="J13" s="11">
        <v>39.53893390855152</v>
      </c>
      <c r="K13" s="11">
        <v>69.770374200836358</v>
      </c>
      <c r="L13" s="9">
        <v>1846.059898517256</v>
      </c>
      <c r="M13" s="9">
        <v>241.0814549364286</v>
      </c>
      <c r="N13" s="9">
        <v>571.52818836997085</v>
      </c>
      <c r="O13" s="9">
        <v>5883.14671996584</v>
      </c>
      <c r="P13" s="10">
        <f t="shared" si="0"/>
        <v>1727.2635010089357</v>
      </c>
      <c r="Q13" s="23">
        <f t="shared" si="1"/>
        <v>4155.8832189569039</v>
      </c>
      <c r="R13">
        <f t="shared" si="8"/>
        <v>4.2006549111564102E-2</v>
      </c>
      <c r="S13">
        <f t="shared" si="2"/>
        <v>0.91999315773632051</v>
      </c>
      <c r="T13">
        <f t="shared" si="3"/>
        <v>4.2901308805419536E-2</v>
      </c>
      <c r="U13">
        <f t="shared" si="4"/>
        <v>1.7632568722323549E-2</v>
      </c>
      <c r="V13">
        <f t="shared" si="5"/>
        <v>2.492346176396909E-2</v>
      </c>
      <c r="W13" s="31">
        <f t="shared" si="6"/>
        <v>8.3322802524395545</v>
      </c>
      <c r="X13">
        <f t="shared" si="7"/>
        <v>7.4542936438147986</v>
      </c>
    </row>
    <row r="14" spans="1:24" x14ac:dyDescent="0.2">
      <c r="A14" s="12">
        <v>1881.99999999993</v>
      </c>
      <c r="B14" s="11"/>
      <c r="C14" s="9">
        <v>1790.4368184821315</v>
      </c>
      <c r="D14" s="10"/>
      <c r="E14" s="10"/>
      <c r="F14" s="9">
        <v>511.36104550577681</v>
      </c>
      <c r="G14" s="13">
        <v>0.73294614165035432</v>
      </c>
      <c r="H14" s="9">
        <v>352.57334261079018</v>
      </c>
      <c r="I14" s="9">
        <v>1378.9514281554189</v>
      </c>
      <c r="J14" s="11">
        <v>50.697826627337214</v>
      </c>
      <c r="K14" s="11">
        <v>72.981140505575183</v>
      </c>
      <c r="L14" s="9">
        <v>1891.0849014302473</v>
      </c>
      <c r="M14" s="9">
        <v>383.07057697146098</v>
      </c>
      <c r="N14" s="9">
        <v>908.13966977289999</v>
      </c>
      <c r="O14" s="9">
        <v>7340.029696203288</v>
      </c>
      <c r="P14" s="10">
        <f t="shared" si="0"/>
        <v>2301.7978639879084</v>
      </c>
      <c r="Q14" s="23">
        <f t="shared" si="1"/>
        <v>5038.2318322153797</v>
      </c>
      <c r="R14">
        <f t="shared" si="8"/>
        <v>0.2871521327444933</v>
      </c>
      <c r="S14">
        <f t="shared" si="2"/>
        <v>1.0705168287550546</v>
      </c>
      <c r="T14">
        <f t="shared" si="3"/>
        <v>0.33262693424794398</v>
      </c>
      <c r="U14">
        <f t="shared" si="4"/>
        <v>0.21231313941490848</v>
      </c>
      <c r="V14">
        <f t="shared" si="5"/>
        <v>0.24763668927262583</v>
      </c>
      <c r="W14" s="31">
        <f t="shared" si="6"/>
        <v>8.5248104725698521</v>
      </c>
      <c r="X14">
        <f t="shared" si="7"/>
        <v>7.7414457765592921</v>
      </c>
    </row>
    <row r="15" spans="1:24" x14ac:dyDescent="0.2">
      <c r="A15" s="12">
        <v>1882.99999999993</v>
      </c>
      <c r="B15" s="11"/>
      <c r="C15" s="9">
        <v>2003.3609926263302</v>
      </c>
      <c r="D15" s="10"/>
      <c r="E15" s="10"/>
      <c r="F15" s="9">
        <v>589.89017506073753</v>
      </c>
      <c r="G15" s="13">
        <v>0.79214908337955392</v>
      </c>
      <c r="H15" s="9">
        <v>678.56377446917952</v>
      </c>
      <c r="I15" s="9">
        <v>1535.9052492462797</v>
      </c>
      <c r="J15" s="11">
        <v>64.771804723611282</v>
      </c>
      <c r="K15" s="11">
        <v>86.356920476097272</v>
      </c>
      <c r="L15" s="9">
        <v>1936.1099043432391</v>
      </c>
      <c r="M15" s="9">
        <v>441.3255495062914</v>
      </c>
      <c r="N15" s="9">
        <v>732.3707014297579</v>
      </c>
      <c r="O15" s="9">
        <v>8069.447220964903</v>
      </c>
      <c r="P15" s="10">
        <f t="shared" si="0"/>
        <v>2593.2511676870677</v>
      </c>
      <c r="Q15" s="23">
        <f t="shared" si="1"/>
        <v>5476.1960532778357</v>
      </c>
      <c r="R15">
        <f t="shared" si="8"/>
        <v>0.11922186803194955</v>
      </c>
      <c r="S15">
        <f t="shared" si="2"/>
        <v>0.86672021148680201</v>
      </c>
      <c r="T15">
        <f t="shared" si="3"/>
        <v>0.12661985149043931</v>
      </c>
      <c r="U15">
        <f t="shared" si="4"/>
        <v>8.6928159649588332E-2</v>
      </c>
      <c r="V15">
        <f t="shared" si="5"/>
        <v>9.9375282519485575E-2</v>
      </c>
      <c r="W15" s="31">
        <f t="shared" si="6"/>
        <v>8.6081659880460943</v>
      </c>
      <c r="X15">
        <f t="shared" si="7"/>
        <v>7.8606676445912411</v>
      </c>
    </row>
    <row r="16" spans="1:24" x14ac:dyDescent="0.2">
      <c r="A16" s="12">
        <v>1883.99999999992</v>
      </c>
      <c r="B16" s="11"/>
      <c r="C16" s="9">
        <v>2026.8684340038967</v>
      </c>
      <c r="D16" s="10"/>
      <c r="E16" s="10"/>
      <c r="F16" s="9">
        <v>619.38468381377436</v>
      </c>
      <c r="G16" s="11">
        <v>1.0048872944118241</v>
      </c>
      <c r="H16" s="9">
        <v>853.45134520865872</v>
      </c>
      <c r="I16" s="9">
        <v>1603.1711725709345</v>
      </c>
      <c r="J16" s="11">
        <v>76.761958011293643</v>
      </c>
      <c r="K16" s="9">
        <v>108.47916190491955</v>
      </c>
      <c r="L16" s="9">
        <v>1981.1349072562314</v>
      </c>
      <c r="M16" s="9">
        <v>529.59065940754965</v>
      </c>
      <c r="N16" s="9">
        <v>878.84484171570932</v>
      </c>
      <c r="O16" s="9">
        <v>8678.6920511873795</v>
      </c>
      <c r="P16" s="10">
        <f t="shared" si="0"/>
        <v>2646.253117817671</v>
      </c>
      <c r="Q16" s="23">
        <f t="shared" si="1"/>
        <v>6032.438933369709</v>
      </c>
      <c r="R16">
        <f t="shared" si="8"/>
        <v>2.0232356059377093E-2</v>
      </c>
      <c r="S16">
        <f t="shared" si="2"/>
        <v>0.84423902991758004</v>
      </c>
      <c r="T16">
        <f t="shared" si="3"/>
        <v>2.0438417532026465E-2</v>
      </c>
      <c r="U16">
        <f t="shared" si="4"/>
        <v>0.10157468335322428</v>
      </c>
      <c r="V16">
        <f t="shared" si="5"/>
        <v>7.5500193946324234E-2</v>
      </c>
      <c r="W16" s="31">
        <f t="shared" si="6"/>
        <v>8.7049066745088215</v>
      </c>
      <c r="X16">
        <f t="shared" si="7"/>
        <v>7.8809000006506187</v>
      </c>
    </row>
    <row r="17" spans="1:24" x14ac:dyDescent="0.2">
      <c r="A17" s="12">
        <v>1884.99999999992</v>
      </c>
      <c r="B17" s="11"/>
      <c r="C17" s="9">
        <v>2228.2857209746685</v>
      </c>
      <c r="D17" s="10"/>
      <c r="E17" s="10"/>
      <c r="F17" s="9">
        <v>693.12095569636654</v>
      </c>
      <c r="G17" s="11">
        <v>1.7666961838615975</v>
      </c>
      <c r="H17" s="9">
        <v>1266.1860121538298</v>
      </c>
      <c r="I17" s="9">
        <v>1905.8678275318803</v>
      </c>
      <c r="J17" s="11">
        <v>94.343636378177735</v>
      </c>
      <c r="K17" s="9">
        <v>171.11411277851511</v>
      </c>
      <c r="L17" s="9">
        <v>2026.1599101692229</v>
      </c>
      <c r="M17" s="9">
        <v>609.02925831868208</v>
      </c>
      <c r="N17" s="9">
        <v>1010.6715679730657</v>
      </c>
      <c r="O17" s="9">
        <v>10006.54569815827</v>
      </c>
      <c r="P17" s="10">
        <f t="shared" si="0"/>
        <v>2921.4066766710348</v>
      </c>
      <c r="Q17" s="23">
        <f t="shared" si="1"/>
        <v>7085.1390214872354</v>
      </c>
      <c r="R17">
        <f t="shared" si="8"/>
        <v>9.8920517198899924E-2</v>
      </c>
      <c r="S17">
        <f t="shared" si="2"/>
        <v>0.98485477322763004</v>
      </c>
      <c r="T17">
        <f t="shared" si="3"/>
        <v>0.10397854876417845</v>
      </c>
      <c r="U17">
        <f t="shared" si="4"/>
        <v>0.17450654697792189</v>
      </c>
      <c r="V17">
        <f t="shared" si="5"/>
        <v>0.15300158585408274</v>
      </c>
      <c r="W17" s="31">
        <f t="shared" si="6"/>
        <v>8.8657547738782476</v>
      </c>
      <c r="X17">
        <f t="shared" si="7"/>
        <v>7.9798205178495181</v>
      </c>
    </row>
    <row r="18" spans="1:24" x14ac:dyDescent="0.2">
      <c r="A18" s="12">
        <v>1885.99999999992</v>
      </c>
      <c r="B18" s="11"/>
      <c r="C18" s="9">
        <v>2349.6865516250741</v>
      </c>
      <c r="D18" s="10"/>
      <c r="E18" s="10"/>
      <c r="F18" s="9">
        <v>774.23085476721803</v>
      </c>
      <c r="G18" s="11">
        <v>1.5041882898701622</v>
      </c>
      <c r="H18" s="9">
        <v>1007.3524074594005</v>
      </c>
      <c r="I18" s="9">
        <v>1950.7117764149832</v>
      </c>
      <c r="J18" s="9">
        <v>100.5824660936665</v>
      </c>
      <c r="K18" s="9">
        <v>187.22417493646483</v>
      </c>
      <c r="L18" s="9">
        <v>2071.1849130822152</v>
      </c>
      <c r="M18" s="9">
        <v>600.20274732855626</v>
      </c>
      <c r="N18" s="9">
        <v>996.02415394447041</v>
      </c>
      <c r="O18" s="9">
        <v>10038.704233941919</v>
      </c>
      <c r="P18" s="10">
        <f t="shared" si="0"/>
        <v>3123.9174063922919</v>
      </c>
      <c r="Q18" s="23">
        <f t="shared" si="1"/>
        <v>6914.7868275496267</v>
      </c>
      <c r="R18">
        <f t="shared" si="8"/>
        <v>6.7022554345798027E-2</v>
      </c>
      <c r="S18">
        <f t="shared" si="2"/>
        <v>0.86159689823253172</v>
      </c>
      <c r="T18">
        <f t="shared" si="3"/>
        <v>6.9319595706551773E-2</v>
      </c>
      <c r="U18">
        <f t="shared" si="4"/>
        <v>-2.4043592288165216E-2</v>
      </c>
      <c r="V18">
        <f t="shared" si="5"/>
        <v>3.213749954648959E-3</v>
      </c>
      <c r="W18" s="31">
        <f t="shared" si="6"/>
        <v>8.8414174160820505</v>
      </c>
      <c r="X18">
        <f t="shared" si="7"/>
        <v>8.0468430721953155</v>
      </c>
    </row>
    <row r="19" spans="1:24" x14ac:dyDescent="0.2">
      <c r="A19" s="12">
        <v>1886.99999999992</v>
      </c>
      <c r="B19" s="11"/>
      <c r="C19" s="9">
        <v>2485.9819069688269</v>
      </c>
      <c r="D19" s="10"/>
      <c r="E19" s="10"/>
      <c r="F19" s="9">
        <v>936.4506529089208</v>
      </c>
      <c r="G19" s="11">
        <v>2.6325680717744286</v>
      </c>
      <c r="H19" s="9">
        <v>937.39737916360878</v>
      </c>
      <c r="I19" s="9">
        <v>2174.9315208304979</v>
      </c>
      <c r="J19" s="9">
        <v>121.54619295238879</v>
      </c>
      <c r="K19" s="9">
        <v>175.59052746971329</v>
      </c>
      <c r="L19" s="9">
        <v>2116.2099159952063</v>
      </c>
      <c r="M19" s="9">
        <v>503.11112643717212</v>
      </c>
      <c r="N19" s="9">
        <v>834.90259962992377</v>
      </c>
      <c r="O19" s="9">
        <v>10288.754390428034</v>
      </c>
      <c r="P19" s="10">
        <f t="shared" si="0"/>
        <v>3422.4325598777477</v>
      </c>
      <c r="Q19" s="23">
        <f t="shared" si="1"/>
        <v>6866.321830550286</v>
      </c>
      <c r="R19">
        <f t="shared" si="8"/>
        <v>9.1263779843339665E-2</v>
      </c>
      <c r="S19">
        <f t="shared" si="2"/>
        <v>0.78754077380133769</v>
      </c>
      <c r="T19">
        <f t="shared" si="3"/>
        <v>9.5557953252740191E-2</v>
      </c>
      <c r="U19">
        <f t="shared" si="4"/>
        <v>-7.008892422575963E-3</v>
      </c>
      <c r="V19">
        <f t="shared" si="5"/>
        <v>2.4908608786447628E-2</v>
      </c>
      <c r="W19" s="31">
        <f t="shared" si="6"/>
        <v>8.8343838459966531</v>
      </c>
      <c r="X19">
        <f t="shared" si="7"/>
        <v>8.1381068520386552</v>
      </c>
    </row>
    <row r="20" spans="1:24" x14ac:dyDescent="0.2">
      <c r="A20" s="12">
        <v>1887.99999999992</v>
      </c>
      <c r="B20" s="11"/>
      <c r="C20" s="9">
        <v>2694.1450610036791</v>
      </c>
      <c r="D20" s="10"/>
      <c r="E20" s="10"/>
      <c r="F20" s="9">
        <v>1054.4286879210683</v>
      </c>
      <c r="G20" s="11">
        <v>2.279835773900357</v>
      </c>
      <c r="H20" s="9">
        <v>1476.0510970412049</v>
      </c>
      <c r="I20" s="9">
        <v>2387.9402780252376</v>
      </c>
      <c r="J20" s="9">
        <v>144.30545938574372</v>
      </c>
      <c r="K20" s="9">
        <v>229.62340517643329</v>
      </c>
      <c r="L20" s="9">
        <v>2280.4706630467954</v>
      </c>
      <c r="M20" s="9">
        <v>591.37623633843043</v>
      </c>
      <c r="N20" s="9">
        <v>981.37673991587531</v>
      </c>
      <c r="O20" s="9">
        <v>11841.99746362837</v>
      </c>
      <c r="P20" s="10">
        <f t="shared" si="0"/>
        <v>3748.5737489247476</v>
      </c>
      <c r="Q20" s="23">
        <f t="shared" si="1"/>
        <v>8093.423714703622</v>
      </c>
      <c r="R20">
        <f t="shared" si="8"/>
        <v>9.1023860960557992E-2</v>
      </c>
      <c r="S20">
        <f t="shared" si="2"/>
        <v>0.86070027178944042</v>
      </c>
      <c r="T20">
        <f t="shared" si="3"/>
        <v>9.5295139740795953E-2</v>
      </c>
      <c r="U20">
        <f t="shared" si="4"/>
        <v>0.17871313265474953</v>
      </c>
      <c r="V20">
        <f t="shared" si="5"/>
        <v>0.15096512311007926</v>
      </c>
      <c r="W20" s="31">
        <f t="shared" si="6"/>
        <v>8.9988071238280956</v>
      </c>
      <c r="X20">
        <f t="shared" si="7"/>
        <v>8.2291307129992131</v>
      </c>
    </row>
    <row r="21" spans="1:24" x14ac:dyDescent="0.2">
      <c r="A21" s="12">
        <v>1888.99999999992</v>
      </c>
      <c r="B21" s="11"/>
      <c r="C21" s="9">
        <v>2509.8877143750819</v>
      </c>
      <c r="D21" s="10"/>
      <c r="E21" s="10"/>
      <c r="F21" s="9">
        <v>1135.5385869919198</v>
      </c>
      <c r="G21" s="11">
        <v>4.2062381623909069</v>
      </c>
      <c r="H21" s="9">
        <v>2238.5609054653346</v>
      </c>
      <c r="I21" s="9">
        <v>2544.8940991160985</v>
      </c>
      <c r="J21" s="9">
        <v>191.31920077878857</v>
      </c>
      <c r="K21" s="9">
        <v>293.82697665923729</v>
      </c>
      <c r="L21" s="9">
        <v>2444.7314100983849</v>
      </c>
      <c r="M21" s="9">
        <v>776.73296713107288</v>
      </c>
      <c r="N21" s="9">
        <v>1288.9724345163734</v>
      </c>
      <c r="O21" s="9">
        <v>13428.670533294684</v>
      </c>
      <c r="P21" s="10">
        <f t="shared" si="0"/>
        <v>3645.4263013670015</v>
      </c>
      <c r="Q21" s="23">
        <f t="shared" si="1"/>
        <v>9783.2442319276815</v>
      </c>
      <c r="R21">
        <f t="shared" si="8"/>
        <v>-2.7902120287625686E-2</v>
      </c>
      <c r="S21">
        <f t="shared" si="2"/>
        <v>0.95929571607838438</v>
      </c>
      <c r="T21">
        <f t="shared" si="3"/>
        <v>-2.7516451446989221E-2</v>
      </c>
      <c r="U21">
        <f t="shared" si="4"/>
        <v>0.20878933029962332</v>
      </c>
      <c r="V21">
        <f t="shared" si="5"/>
        <v>0.13398694557566304</v>
      </c>
      <c r="W21" s="31">
        <f t="shared" si="6"/>
        <v>9.1884264290775981</v>
      </c>
      <c r="X21">
        <f t="shared" si="7"/>
        <v>8.2012285927115887</v>
      </c>
    </row>
    <row r="22" spans="1:24" x14ac:dyDescent="0.2">
      <c r="A22" s="8">
        <v>1889.99999999992</v>
      </c>
      <c r="B22" s="11"/>
      <c r="C22" s="9">
        <v>2308.8032857392354</v>
      </c>
      <c r="D22" s="10"/>
      <c r="E22" s="10"/>
      <c r="F22" s="9">
        <v>1231.3957404392895</v>
      </c>
      <c r="G22" s="11">
        <v>3.4837478562405169</v>
      </c>
      <c r="H22" s="9">
        <v>1573.9881366553132</v>
      </c>
      <c r="I22" s="9">
        <v>2690.6369329861832</v>
      </c>
      <c r="J22" s="9">
        <v>169.51714474118506</v>
      </c>
      <c r="K22" s="9">
        <v>219.12816187434404</v>
      </c>
      <c r="L22" s="9">
        <v>2608.9921571499744</v>
      </c>
      <c r="M22" s="9">
        <v>582.54972534830461</v>
      </c>
      <c r="N22" s="9">
        <v>966.72932588727997</v>
      </c>
      <c r="O22" s="9">
        <v>12355.224358677347</v>
      </c>
      <c r="P22" s="10">
        <f t="shared" si="0"/>
        <v>3540.1990261785249</v>
      </c>
      <c r="Q22" s="23">
        <f t="shared" si="1"/>
        <v>8815.0253324988225</v>
      </c>
      <c r="R22">
        <f t="shared" si="8"/>
        <v>-2.9290366079841108E-2</v>
      </c>
      <c r="S22">
        <f t="shared" si="2"/>
        <v>0.8829843759107876</v>
      </c>
      <c r="T22">
        <f t="shared" si="3"/>
        <v>-2.8865560976782723E-2</v>
      </c>
      <c r="U22">
        <f t="shared" si="4"/>
        <v>-9.8967058010171138E-2</v>
      </c>
      <c r="V22">
        <f t="shared" si="5"/>
        <v>-7.9936891143159938E-2</v>
      </c>
      <c r="W22" s="31">
        <f t="shared" si="6"/>
        <v>9.084212968622376</v>
      </c>
      <c r="X22">
        <f t="shared" si="7"/>
        <v>8.1719382266317471</v>
      </c>
    </row>
    <row r="23" spans="1:24" x14ac:dyDescent="0.2">
      <c r="A23" s="12">
        <v>1890.99999999992</v>
      </c>
      <c r="B23" s="11"/>
      <c r="C23" s="9">
        <v>2578.4891947442916</v>
      </c>
      <c r="D23" s="10"/>
      <c r="E23" s="10"/>
      <c r="F23" s="9">
        <v>1268.2638763805858</v>
      </c>
      <c r="G23" s="11">
        <v>2.7484304266575403</v>
      </c>
      <c r="H23" s="9">
        <v>657.57726598044189</v>
      </c>
      <c r="I23" s="9">
        <v>2556.1050863368737</v>
      </c>
      <c r="J23" s="9">
        <v>161.01071330323626</v>
      </c>
      <c r="K23" s="9">
        <v>179.11525824831241</v>
      </c>
      <c r="L23" s="9">
        <v>2773.2529042015635</v>
      </c>
      <c r="M23" s="9">
        <v>653.16181326931132</v>
      </c>
      <c r="N23" s="9">
        <v>1083.9086381160414</v>
      </c>
      <c r="O23" s="9">
        <v>11913.633181007315</v>
      </c>
      <c r="P23" s="10">
        <f t="shared" si="0"/>
        <v>3846.7530711248774</v>
      </c>
      <c r="Q23" s="23">
        <f t="shared" si="1"/>
        <v>8066.8801098824379</v>
      </c>
      <c r="R23">
        <f t="shared" si="8"/>
        <v>8.3046486674142786E-2</v>
      </c>
      <c r="S23">
        <f t="shared" si="2"/>
        <v>0.82358385639764553</v>
      </c>
      <c r="T23">
        <f t="shared" si="3"/>
        <v>8.6592319437267085E-2</v>
      </c>
      <c r="U23">
        <f t="shared" si="4"/>
        <v>-8.4871590766524285E-2</v>
      </c>
      <c r="V23">
        <f t="shared" si="5"/>
        <v>-3.574125121895444E-2</v>
      </c>
      <c r="W23" s="31">
        <f t="shared" si="6"/>
        <v>8.9955220830293925</v>
      </c>
      <c r="X23">
        <f t="shared" si="7"/>
        <v>8.2549847133058893</v>
      </c>
    </row>
    <row r="24" spans="1:24" x14ac:dyDescent="0.2">
      <c r="A24" s="12">
        <v>1891.99999999992</v>
      </c>
      <c r="B24" s="11"/>
      <c r="C24" s="9">
        <v>2866.4538529693186</v>
      </c>
      <c r="D24" s="10"/>
      <c r="E24" s="10"/>
      <c r="F24" s="9">
        <v>1459.9781832753258</v>
      </c>
      <c r="G24" s="11">
        <v>3.9359803082370521</v>
      </c>
      <c r="H24" s="9">
        <v>1189.2354810284587</v>
      </c>
      <c r="I24" s="9">
        <v>2993.3335879471279</v>
      </c>
      <c r="J24" s="9">
        <v>193.33687379819284</v>
      </c>
      <c r="K24" s="9">
        <v>164.66652828881331</v>
      </c>
      <c r="L24" s="9">
        <v>2937.5136512531526</v>
      </c>
      <c r="M24" s="9">
        <v>759.07994515082112</v>
      </c>
      <c r="N24" s="9">
        <v>1259.6776064591832</v>
      </c>
      <c r="O24" s="9">
        <v>13827.211690478631</v>
      </c>
      <c r="P24" s="10">
        <f t="shared" si="0"/>
        <v>4326.4320362446442</v>
      </c>
      <c r="Q24" s="23">
        <f t="shared" si="1"/>
        <v>9500.7796542339856</v>
      </c>
      <c r="R24">
        <f t="shared" si="8"/>
        <v>0.11751375790254179</v>
      </c>
      <c r="S24">
        <f t="shared" si="2"/>
        <v>0.90414442978201259</v>
      </c>
      <c r="T24">
        <f t="shared" si="3"/>
        <v>0.12469710331042849</v>
      </c>
      <c r="U24">
        <f t="shared" si="4"/>
        <v>0.17775143857597819</v>
      </c>
      <c r="V24">
        <f t="shared" si="5"/>
        <v>0.1606209021545113</v>
      </c>
      <c r="W24" s="31">
        <f t="shared" si="6"/>
        <v>9.1591291430879025</v>
      </c>
      <c r="X24">
        <f t="shared" si="7"/>
        <v>8.3724984712084307</v>
      </c>
    </row>
    <row r="25" spans="1:24" x14ac:dyDescent="0.2">
      <c r="A25" s="12">
        <v>1892.99999999992</v>
      </c>
      <c r="B25" s="11"/>
      <c r="C25" s="9">
        <v>2915.930285641874</v>
      </c>
      <c r="D25" s="10"/>
      <c r="E25" s="10"/>
      <c r="F25" s="9">
        <v>1482.0990648401034</v>
      </c>
      <c r="G25" s="11">
        <v>4.5906263164577608</v>
      </c>
      <c r="H25" s="9">
        <v>1420.0870744045712</v>
      </c>
      <c r="I25" s="9">
        <v>3094.2324729341099</v>
      </c>
      <c r="J25" s="9">
        <v>218.09915595730459</v>
      </c>
      <c r="K25" s="9">
        <v>183.37961062701058</v>
      </c>
      <c r="L25" s="9">
        <v>3101.7743983047412</v>
      </c>
      <c r="M25" s="9">
        <v>803.21250010145025</v>
      </c>
      <c r="N25" s="9">
        <v>1332.9146766021588</v>
      </c>
      <c r="O25" s="9">
        <v>14556.319865729783</v>
      </c>
      <c r="P25" s="10">
        <f t="shared" si="0"/>
        <v>4398.0293504819774</v>
      </c>
      <c r="Q25" s="23">
        <f t="shared" si="1"/>
        <v>10158.290515247805</v>
      </c>
      <c r="R25">
        <f t="shared" si="8"/>
        <v>1.6413373481545895E-2</v>
      </c>
      <c r="S25">
        <f t="shared" si="2"/>
        <v>0.85354697939410229</v>
      </c>
      <c r="T25">
        <f t="shared" si="3"/>
        <v>1.6548812887277053E-2</v>
      </c>
      <c r="U25">
        <f t="shared" si="4"/>
        <v>6.9205989923237787E-2</v>
      </c>
      <c r="V25">
        <f t="shared" si="5"/>
        <v>5.2729949578570023E-2</v>
      </c>
      <c r="W25" s="31">
        <f t="shared" si="6"/>
        <v>9.226045450602534</v>
      </c>
      <c r="X25">
        <f t="shared" si="7"/>
        <v>8.3889118446899769</v>
      </c>
    </row>
    <row r="26" spans="1:24" x14ac:dyDescent="0.2">
      <c r="A26" s="12">
        <v>1893.99999999992</v>
      </c>
      <c r="B26" s="11"/>
      <c r="C26" s="9">
        <v>3651.1618056597058</v>
      </c>
      <c r="D26" s="10"/>
      <c r="E26" s="10"/>
      <c r="F26" s="9">
        <v>1659.0661173583246</v>
      </c>
      <c r="G26" s="11">
        <v>5.7761173338519312</v>
      </c>
      <c r="H26" s="9">
        <v>1182.2399781988797</v>
      </c>
      <c r="I26" s="9">
        <v>3722.0477572975528</v>
      </c>
      <c r="J26" s="9">
        <v>243.6985743445332</v>
      </c>
      <c r="K26" s="9">
        <v>190.13636023752008</v>
      </c>
      <c r="L26" s="9">
        <v>3266.0351453563308</v>
      </c>
      <c r="M26" s="9">
        <v>785.55947812119859</v>
      </c>
      <c r="N26" s="9">
        <v>1303.6198485449686</v>
      </c>
      <c r="O26" s="9">
        <v>16009.341182452867</v>
      </c>
      <c r="P26" s="10">
        <f t="shared" si="0"/>
        <v>5310.2279230180302</v>
      </c>
      <c r="Q26" s="23">
        <f t="shared" si="1"/>
        <v>10699.113259434836</v>
      </c>
      <c r="R26">
        <f t="shared" si="8"/>
        <v>0.18847819198038765</v>
      </c>
      <c r="S26">
        <f t="shared" si="2"/>
        <v>0.88900429937585224</v>
      </c>
      <c r="T26">
        <f t="shared" si="3"/>
        <v>0.20741075146214882</v>
      </c>
      <c r="U26">
        <f t="shared" si="4"/>
        <v>5.3239542950188845E-2</v>
      </c>
      <c r="V26">
        <f t="shared" si="5"/>
        <v>9.9820650420300083E-2</v>
      </c>
      <c r="W26" s="31">
        <f t="shared" si="6"/>
        <v>9.2779161440658289</v>
      </c>
      <c r="X26">
        <f t="shared" si="7"/>
        <v>8.5773900366703657</v>
      </c>
    </row>
    <row r="27" spans="1:24" s="30" customFormat="1" x14ac:dyDescent="0.2">
      <c r="A27" s="25">
        <v>1894.99999999991</v>
      </c>
      <c r="B27" s="26"/>
      <c r="C27" s="27">
        <v>4471.6287094978343</v>
      </c>
      <c r="D27" s="28"/>
      <c r="E27" s="28"/>
      <c r="F27" s="27">
        <v>1836.0331698765458</v>
      </c>
      <c r="G27" s="26">
        <v>6.5410829897143605</v>
      </c>
      <c r="H27" s="27">
        <v>762.50980842412946</v>
      </c>
      <c r="I27" s="27">
        <v>4035.9553994792741</v>
      </c>
      <c r="J27" s="27">
        <v>273.30917364625185</v>
      </c>
      <c r="K27" s="27">
        <v>201.94067328569599</v>
      </c>
      <c r="L27" s="27">
        <v>3430.2958924079212</v>
      </c>
      <c r="M27" s="27">
        <v>829.69203307182784</v>
      </c>
      <c r="N27" s="27">
        <v>1376.8569186879445</v>
      </c>
      <c r="O27" s="27">
        <v>17224.762861367137</v>
      </c>
      <c r="P27" s="28">
        <f t="shared" si="0"/>
        <v>6307.6618793743801</v>
      </c>
      <c r="Q27" s="29">
        <f t="shared" si="1"/>
        <v>10917.100981992757</v>
      </c>
      <c r="R27" s="30">
        <f t="shared" si="8"/>
        <v>0.17213030810123028</v>
      </c>
      <c r="S27" s="30">
        <f t="shared" si="2"/>
        <v>0.72069569954356039</v>
      </c>
      <c r="T27">
        <f t="shared" si="3"/>
        <v>0.18783260734116758</v>
      </c>
      <c r="U27">
        <f t="shared" si="4"/>
        <v>2.0374372835589183E-2</v>
      </c>
      <c r="V27">
        <f t="shared" si="5"/>
        <v>7.5919531295044251E-2</v>
      </c>
      <c r="W27" s="31">
        <f t="shared" si="6"/>
        <v>9.2980857362139258</v>
      </c>
      <c r="X27">
        <f t="shared" si="7"/>
        <v>8.7495203447715948</v>
      </c>
    </row>
    <row r="28" spans="1:24" x14ac:dyDescent="0.2">
      <c r="A28" s="12">
        <v>1895.99999999991</v>
      </c>
      <c r="B28" s="11"/>
      <c r="C28" s="9">
        <v>4094.2095412621361</v>
      </c>
      <c r="D28" s="10"/>
      <c r="E28" s="10"/>
      <c r="F28" s="9">
        <v>2145.7255117834329</v>
      </c>
      <c r="G28" s="11">
        <v>6.8114917228831331</v>
      </c>
      <c r="H28" s="9">
        <v>2203.5833913174383</v>
      </c>
      <c r="I28" s="9">
        <v>4125.6432972454804</v>
      </c>
      <c r="J28" s="9">
        <v>312.48333719780766</v>
      </c>
      <c r="K28" s="9">
        <v>197.5052620097797</v>
      </c>
      <c r="L28" s="9">
        <v>3623.2850328097379</v>
      </c>
      <c r="M28" s="9">
        <v>1050.3548078249735</v>
      </c>
      <c r="N28" s="9">
        <v>1743.0422694028232</v>
      </c>
      <c r="O28" s="9">
        <v>19502.643942576495</v>
      </c>
      <c r="P28" s="10">
        <f t="shared" si="0"/>
        <v>6239.9350530455686</v>
      </c>
      <c r="Q28" s="23">
        <f t="shared" si="1"/>
        <v>13262.708889530926</v>
      </c>
      <c r="R28">
        <f t="shared" si="8"/>
        <v>-1.0795291628061462E-2</v>
      </c>
      <c r="S28">
        <f t="shared" si="2"/>
        <v>0.74319118841536713</v>
      </c>
      <c r="T28">
        <f t="shared" si="3"/>
        <v>-1.0737231580258522E-2</v>
      </c>
      <c r="U28">
        <f t="shared" si="4"/>
        <v>0.21485629851799848</v>
      </c>
      <c r="V28">
        <f t="shared" si="5"/>
        <v>0.13224455393335743</v>
      </c>
      <c r="W28" s="31">
        <f t="shared" si="6"/>
        <v>9.4927115331869629</v>
      </c>
      <c r="X28">
        <f t="shared" si="7"/>
        <v>8.7387250531435345</v>
      </c>
    </row>
    <row r="29" spans="1:24" x14ac:dyDescent="0.2">
      <c r="A29" s="12">
        <v>1896.99999999991</v>
      </c>
      <c r="B29" s="11"/>
      <c r="C29" s="9">
        <v>3705.9661392617386</v>
      </c>
      <c r="D29" s="10"/>
      <c r="E29" s="10"/>
      <c r="F29" s="9">
        <v>1895.0221873826192</v>
      </c>
      <c r="G29" s="11">
        <v>6.3623033976345775</v>
      </c>
      <c r="H29" s="9">
        <v>1035.3344187777172</v>
      </c>
      <c r="I29" s="9">
        <v>3621.1488723105708</v>
      </c>
      <c r="J29" s="9">
        <v>281.32571103679976</v>
      </c>
      <c r="K29" s="9">
        <v>222.15345787024572</v>
      </c>
      <c r="L29" s="9">
        <v>3816.2741732115551</v>
      </c>
      <c r="M29" s="9">
        <v>900.30412099283444</v>
      </c>
      <c r="N29" s="9">
        <v>1494.0362309167056</v>
      </c>
      <c r="O29" s="9">
        <v>16977.92761515842</v>
      </c>
      <c r="P29" s="10">
        <f t="shared" si="0"/>
        <v>5600.9883266443576</v>
      </c>
      <c r="Q29" s="23">
        <f t="shared" si="1"/>
        <v>11376.939288514062</v>
      </c>
      <c r="R29">
        <f t="shared" si="8"/>
        <v>-0.10802670509149592</v>
      </c>
      <c r="S29">
        <f t="shared" si="2"/>
        <v>0.60061866304671219</v>
      </c>
      <c r="T29">
        <f t="shared" si="3"/>
        <v>-0.10239637447658301</v>
      </c>
      <c r="U29">
        <f t="shared" si="4"/>
        <v>-0.14218585484488899</v>
      </c>
      <c r="V29">
        <f t="shared" si="5"/>
        <v>-0.12945507977543147</v>
      </c>
      <c r="W29" s="31">
        <f t="shared" si="6"/>
        <v>9.3393437161902462</v>
      </c>
      <c r="X29">
        <f t="shared" si="7"/>
        <v>8.6306983480520376</v>
      </c>
    </row>
    <row r="30" spans="1:24" s="30" customFormat="1" x14ac:dyDescent="0.2">
      <c r="A30" s="25">
        <v>1897.99999999991</v>
      </c>
      <c r="B30" s="26"/>
      <c r="C30" s="27">
        <v>3795.6337695569605</v>
      </c>
      <c r="D30" s="28"/>
      <c r="E30" s="28"/>
      <c r="F30" s="27">
        <v>1931.8903233239157</v>
      </c>
      <c r="G30" s="26">
        <v>6.8669734235612312</v>
      </c>
      <c r="H30" s="27">
        <v>1664.9296734398426</v>
      </c>
      <c r="I30" s="27">
        <v>3766.8917061806555</v>
      </c>
      <c r="J30" s="27">
        <v>298.0337198768986</v>
      </c>
      <c r="K30" s="27">
        <v>252.32385772814311</v>
      </c>
      <c r="L30" s="27">
        <v>4009.2633136133718</v>
      </c>
      <c r="M30" s="27">
        <v>1085.6608517854768</v>
      </c>
      <c r="N30" s="27">
        <v>1801.6319255172041</v>
      </c>
      <c r="O30" s="27">
        <v>18613.126114446033</v>
      </c>
      <c r="P30" s="28">
        <f t="shared" si="0"/>
        <v>5727.5240928808762</v>
      </c>
      <c r="Q30" s="29">
        <f t="shared" si="1"/>
        <v>12885.602021565157</v>
      </c>
      <c r="R30" s="30">
        <f t="shared" si="8"/>
        <v>2.2340272793326066E-2</v>
      </c>
      <c r="S30" s="30">
        <f t="shared" si="2"/>
        <v>0.83316749661002465</v>
      </c>
      <c r="T30" s="30">
        <f t="shared" si="3"/>
        <v>2.2591685405694895E-2</v>
      </c>
      <c r="U30" s="30">
        <f t="shared" si="4"/>
        <v>0.1326070830468622</v>
      </c>
      <c r="V30" s="30">
        <f t="shared" si="5"/>
        <v>9.6313197720766519E-2</v>
      </c>
      <c r="W30" s="31">
        <f t="shared" si="6"/>
        <v>9.4638658446620632</v>
      </c>
      <c r="X30">
        <f t="shared" si="7"/>
        <v>8.6530386208453631</v>
      </c>
    </row>
    <row r="31" spans="1:24" x14ac:dyDescent="0.2">
      <c r="A31" s="12">
        <v>1898.99999999991</v>
      </c>
      <c r="B31" s="11"/>
      <c r="C31" s="9">
        <v>4538.2902659615775</v>
      </c>
      <c r="D31" s="10"/>
      <c r="E31" s="10"/>
      <c r="F31" s="9">
        <v>2573.3958887024683</v>
      </c>
      <c r="G31" s="11">
        <v>8.3514457650648595</v>
      </c>
      <c r="H31" s="9">
        <v>1273.181514983409</v>
      </c>
      <c r="I31" s="9">
        <v>4562.8717988557346</v>
      </c>
      <c r="J31" s="9">
        <v>352.68255985455806</v>
      </c>
      <c r="K31" s="9">
        <v>300.27687209098423</v>
      </c>
      <c r="L31" s="9">
        <v>4202.2524540151881</v>
      </c>
      <c r="M31" s="9">
        <v>1279.8440935682452</v>
      </c>
      <c r="N31" s="9">
        <v>2123.8750341462974</v>
      </c>
      <c r="O31" s="9">
        <v>21215.02192794353</v>
      </c>
      <c r="P31" s="10">
        <f t="shared" si="0"/>
        <v>7111.6861546640457</v>
      </c>
      <c r="Q31" s="23">
        <f t="shared" si="1"/>
        <v>14103.335773279483</v>
      </c>
      <c r="R31">
        <f t="shared" si="8"/>
        <v>0.2164560263904188</v>
      </c>
      <c r="S31">
        <f t="shared" si="2"/>
        <v>0.90112800720555131</v>
      </c>
      <c r="T31">
        <f t="shared" si="3"/>
        <v>0.24166848350819459</v>
      </c>
      <c r="U31">
        <f t="shared" si="4"/>
        <v>9.4503442654549241E-2</v>
      </c>
      <c r="V31">
        <f t="shared" si="5"/>
        <v>0.13978822243503264</v>
      </c>
      <c r="W31" s="31">
        <f t="shared" si="6"/>
        <v>9.5541666280509148</v>
      </c>
      <c r="X31">
        <f t="shared" si="7"/>
        <v>8.8694946472357827</v>
      </c>
    </row>
    <row r="32" spans="1:24" x14ac:dyDescent="0.2">
      <c r="A32" s="8">
        <v>1900</v>
      </c>
      <c r="B32" s="11"/>
      <c r="C32" s="9">
        <v>3830.6150468383389</v>
      </c>
      <c r="D32" s="11">
        <v>18.822434323077136</v>
      </c>
      <c r="E32" s="14">
        <v>48.984164614677972</v>
      </c>
      <c r="F32" s="9">
        <v>2455.4178536903205</v>
      </c>
      <c r="G32" s="11">
        <v>6.58299990256425</v>
      </c>
      <c r="H32" s="9">
        <v>993.36140180024222</v>
      </c>
      <c r="I32" s="9">
        <v>3991.1114505961718</v>
      </c>
      <c r="J32" s="9">
        <v>375.76577684734315</v>
      </c>
      <c r="K32" s="9">
        <v>286.01478569934153</v>
      </c>
      <c r="L32" s="9">
        <v>4395.2415944170043</v>
      </c>
      <c r="M32" s="9">
        <v>1032.7017858447221</v>
      </c>
      <c r="N32" s="9">
        <v>1713.7474413456332</v>
      </c>
      <c r="O32" s="9">
        <v>19148.366735919437</v>
      </c>
      <c r="P32" s="10">
        <f t="shared" si="0"/>
        <v>6353.8394994664141</v>
      </c>
      <c r="Q32" s="23">
        <f t="shared" si="1"/>
        <v>12794.527236453023</v>
      </c>
      <c r="R32">
        <f t="shared" si="8"/>
        <v>-0.1126800924882732</v>
      </c>
      <c r="S32">
        <f t="shared" si="2"/>
        <v>0.58727815159012819</v>
      </c>
      <c r="T32">
        <f t="shared" si="3"/>
        <v>-0.10656356857095195</v>
      </c>
      <c r="U32">
        <f t="shared" si="4"/>
        <v>-9.2801345572879335E-2</v>
      </c>
      <c r="V32">
        <f t="shared" si="5"/>
        <v>-9.7414709211399941E-2</v>
      </c>
      <c r="W32" s="31">
        <f t="shared" si="6"/>
        <v>9.4567727988259112</v>
      </c>
      <c r="X32">
        <f t="shared" si="7"/>
        <v>8.7568145547475087</v>
      </c>
    </row>
    <row r="33" spans="1:24" x14ac:dyDescent="0.2">
      <c r="A33" s="12">
        <v>1901</v>
      </c>
      <c r="B33" s="11"/>
      <c r="C33" s="9">
        <v>4736.4747781682554</v>
      </c>
      <c r="D33" s="11">
        <v>19.718740719414143</v>
      </c>
      <c r="E33" s="14">
        <v>48.984164614677972</v>
      </c>
      <c r="F33" s="9">
        <v>2455.4178536903205</v>
      </c>
      <c r="G33" s="11">
        <v>7.4607332229061498</v>
      </c>
      <c r="H33" s="9">
        <v>957.45677281951032</v>
      </c>
      <c r="I33" s="9">
        <v>4035.3020785456624</v>
      </c>
      <c r="J33" s="9">
        <v>395.65310208438916</v>
      </c>
      <c r="K33" s="9">
        <v>305.08243807929762</v>
      </c>
      <c r="L33" s="9">
        <v>4516.3967991635673</v>
      </c>
      <c r="M33" s="9">
        <v>1090.7653400689233</v>
      </c>
      <c r="N33" s="9">
        <v>1803.8369125752724</v>
      </c>
      <c r="O33" s="9">
        <v>20372.549713752196</v>
      </c>
      <c r="P33" s="10">
        <f t="shared" si="0"/>
        <v>7260.5955371926684</v>
      </c>
      <c r="Q33" s="23">
        <f t="shared" si="1"/>
        <v>13111.954176559528</v>
      </c>
      <c r="R33">
        <f t="shared" si="8"/>
        <v>0.1334025796234081</v>
      </c>
      <c r="S33">
        <f t="shared" si="2"/>
        <v>0.7244650708988114</v>
      </c>
      <c r="T33">
        <f t="shared" si="3"/>
        <v>0.14270993747991301</v>
      </c>
      <c r="U33">
        <f t="shared" si="4"/>
        <v>2.4809587274324585E-2</v>
      </c>
      <c r="V33">
        <f t="shared" si="5"/>
        <v>6.3931456646711071E-2</v>
      </c>
      <c r="W33" s="31">
        <f t="shared" si="6"/>
        <v>9.4812796256463212</v>
      </c>
      <c r="X33">
        <f t="shared" si="7"/>
        <v>8.8902171343709178</v>
      </c>
    </row>
    <row r="34" spans="1:24" x14ac:dyDescent="0.2">
      <c r="A34" s="12">
        <v>1902</v>
      </c>
      <c r="B34" s="11"/>
      <c r="C34" s="9">
        <v>4323.5513359689721</v>
      </c>
      <c r="D34" s="11">
        <v>19.718740719414143</v>
      </c>
      <c r="E34" s="14">
        <v>48.984164614677972</v>
      </c>
      <c r="F34" s="9">
        <v>2598.8282097858873</v>
      </c>
      <c r="G34" s="11">
        <v>8.3384665432480496</v>
      </c>
      <c r="H34" s="9">
        <v>864.70314795262027</v>
      </c>
      <c r="I34" s="9">
        <v>3991.1114505961718</v>
      </c>
      <c r="J34" s="9">
        <v>399.83990739745144</v>
      </c>
      <c r="K34" s="9">
        <v>326.26871850147103</v>
      </c>
      <c r="L34" s="9">
        <v>4637.5520039101302</v>
      </c>
      <c r="M34" s="9">
        <v>1150.9025926582744</v>
      </c>
      <c r="N34" s="9">
        <v>1891.8788958224193</v>
      </c>
      <c r="O34" s="9">
        <v>20261.67763447074</v>
      </c>
      <c r="P34" s="10">
        <f t="shared" si="0"/>
        <v>6991.0824510889515</v>
      </c>
      <c r="Q34" s="23">
        <f t="shared" si="1"/>
        <v>13270.595183381789</v>
      </c>
      <c r="R34">
        <f t="shared" si="8"/>
        <v>-3.7826454037913224E-2</v>
      </c>
      <c r="S34">
        <f t="shared" si="2"/>
        <v>0.60308884374920624</v>
      </c>
      <c r="T34">
        <f t="shared" si="3"/>
        <v>-3.711996966683051E-2</v>
      </c>
      <c r="U34">
        <f t="shared" si="4"/>
        <v>1.2098959825978195E-2</v>
      </c>
      <c r="V34">
        <f t="shared" si="5"/>
        <v>-5.4422289227064047E-3</v>
      </c>
      <c r="W34" s="31">
        <f t="shared" si="6"/>
        <v>9.4933059781201248</v>
      </c>
      <c r="X34">
        <f t="shared" si="7"/>
        <v>8.8523906803330039</v>
      </c>
    </row>
    <row r="35" spans="1:24" x14ac:dyDescent="0.2">
      <c r="A35" s="12">
        <v>1903</v>
      </c>
      <c r="B35" s="11"/>
      <c r="C35" s="9">
        <v>5363.71834607651</v>
      </c>
      <c r="D35" s="11">
        <v>20.61504711575115</v>
      </c>
      <c r="E35" s="14">
        <v>51.56227854176629</v>
      </c>
      <c r="F35" s="9">
        <v>2864.3311663411946</v>
      </c>
      <c r="G35" s="11">
        <v>9.2161998635899511</v>
      </c>
      <c r="H35" s="9">
        <v>896.11969831076044</v>
      </c>
      <c r="I35" s="9">
        <v>4684.2065626460881</v>
      </c>
      <c r="J35" s="9">
        <v>457.40848045205837</v>
      </c>
      <c r="K35" s="9">
        <v>351.6922550080792</v>
      </c>
      <c r="L35" s="9">
        <v>4745.2455192404095</v>
      </c>
      <c r="M35" s="9">
        <v>1206.8924485173256</v>
      </c>
      <c r="N35" s="9">
        <v>1994.2532949470092</v>
      </c>
      <c r="O35" s="9">
        <v>22645.261297060541</v>
      </c>
      <c r="P35" s="10">
        <f t="shared" si="0"/>
        <v>8300.2268380752212</v>
      </c>
      <c r="Q35" s="23">
        <f t="shared" si="1"/>
        <v>14345.034458985319</v>
      </c>
      <c r="R35">
        <f t="shared" si="8"/>
        <v>0.17164744296681117</v>
      </c>
      <c r="S35">
        <f t="shared" si="2"/>
        <v>0.7187684502395838</v>
      </c>
      <c r="T35">
        <f t="shared" si="3"/>
        <v>0.18725918284404641</v>
      </c>
      <c r="U35">
        <f t="shared" si="4"/>
        <v>8.0963910115275484E-2</v>
      </c>
      <c r="V35">
        <f t="shared" si="5"/>
        <v>0.1176399953444458</v>
      </c>
      <c r="W35" s="31">
        <f t="shared" si="6"/>
        <v>9.5711591305725889</v>
      </c>
      <c r="X35">
        <f t="shared" si="7"/>
        <v>9.0240381232998157</v>
      </c>
    </row>
    <row r="36" spans="1:24" x14ac:dyDescent="0.2">
      <c r="A36" s="12">
        <v>1904</v>
      </c>
      <c r="B36" s="11"/>
      <c r="C36" s="9">
        <v>5636.6193061459326</v>
      </c>
      <c r="D36" s="11">
        <v>21.511353512088156</v>
      </c>
      <c r="E36" s="14">
        <v>56.718506395942931</v>
      </c>
      <c r="F36" s="9">
        <v>3141.4619896069526</v>
      </c>
      <c r="G36" s="11">
        <v>10.093933183931851</v>
      </c>
      <c r="H36" s="9">
        <v>1313.5110102117658</v>
      </c>
      <c r="I36" s="9">
        <v>5609.8839270617509</v>
      </c>
      <c r="J36" s="9">
        <v>502.41663756747835</v>
      </c>
      <c r="K36" s="9">
        <v>377.11579151468732</v>
      </c>
      <c r="L36" s="9">
        <v>4839.4773451544042</v>
      </c>
      <c r="M36" s="9">
        <v>1260.8086060112269</v>
      </c>
      <c r="N36" s="9">
        <v>2065.9153743342222</v>
      </c>
      <c r="O36" s="9">
        <v>24835.533780700385</v>
      </c>
      <c r="P36" s="10">
        <f t="shared" si="0"/>
        <v>8856.3111556609165</v>
      </c>
      <c r="Q36" s="23">
        <f t="shared" si="1"/>
        <v>15979.222625039469</v>
      </c>
      <c r="R36">
        <f t="shared" si="8"/>
        <v>6.4847485482832423E-2</v>
      </c>
      <c r="S36">
        <f t="shared" si="2"/>
        <v>0.65500644809369646</v>
      </c>
      <c r="T36">
        <f t="shared" si="3"/>
        <v>6.6996279551637894E-2</v>
      </c>
      <c r="U36">
        <f t="shared" si="4"/>
        <v>0.11392012830129805</v>
      </c>
      <c r="V36">
        <f t="shared" si="5"/>
        <v>9.6721007318389951E-2</v>
      </c>
      <c r="W36" s="31">
        <f t="shared" si="6"/>
        <v>9.6790445713935114</v>
      </c>
      <c r="X36">
        <f t="shared" si="7"/>
        <v>9.0888856087826486</v>
      </c>
    </row>
    <row r="37" spans="1:24" x14ac:dyDescent="0.2">
      <c r="A37" s="12">
        <v>1905</v>
      </c>
      <c r="B37" s="11"/>
      <c r="C37" s="9">
        <v>5810.9330083892301</v>
      </c>
      <c r="D37" s="11">
        <v>22.407659908425167</v>
      </c>
      <c r="E37" s="14">
        <v>64.452848177207869</v>
      </c>
      <c r="F37" s="9">
        <v>3668.5919471474162</v>
      </c>
      <c r="G37" s="11">
        <v>10.971666504273749</v>
      </c>
      <c r="H37" s="9">
        <v>2360.7293554831049</v>
      </c>
      <c r="I37" s="9">
        <v>6261.1142336858347</v>
      </c>
      <c r="J37" s="9">
        <v>593.4796531265838</v>
      </c>
      <c r="K37" s="9">
        <v>419.48835235903425</v>
      </c>
      <c r="L37" s="9">
        <v>4960.6325499009681</v>
      </c>
      <c r="M37" s="9">
        <v>1325.0932553308783</v>
      </c>
      <c r="N37" s="9">
        <v>2156.0048455638612</v>
      </c>
      <c r="O37" s="9">
        <v>27653.899375576813</v>
      </c>
      <c r="P37" s="10">
        <f t="shared" si="0"/>
        <v>9566.3854636222786</v>
      </c>
      <c r="Q37" s="23">
        <f t="shared" si="1"/>
        <v>18087.513911954535</v>
      </c>
      <c r="R37">
        <f t="shared" si="8"/>
        <v>7.7125109818489523E-2</v>
      </c>
      <c r="S37">
        <f t="shared" si="2"/>
        <v>0.71409153130424741</v>
      </c>
      <c r="T37">
        <f t="shared" si="3"/>
        <v>8.0177208713752668E-2</v>
      </c>
      <c r="U37">
        <f t="shared" si="4"/>
        <v>0.13193954026345245</v>
      </c>
      <c r="V37">
        <f t="shared" si="5"/>
        <v>0.11348117659812784</v>
      </c>
      <c r="W37" s="31">
        <f t="shared" si="6"/>
        <v>9.8029771400868952</v>
      </c>
      <c r="X37">
        <f t="shared" si="7"/>
        <v>9.1660107186011377</v>
      </c>
    </row>
    <row r="38" spans="1:24" x14ac:dyDescent="0.2">
      <c r="A38" s="12">
        <v>1906</v>
      </c>
      <c r="B38" s="11"/>
      <c r="C38" s="9">
        <v>5958.0994947093905</v>
      </c>
      <c r="D38" s="11">
        <v>24.200272701099173</v>
      </c>
      <c r="E38" s="14">
        <v>61.874734250119552</v>
      </c>
      <c r="F38" s="9">
        <v>3852.6998367295632</v>
      </c>
      <c r="G38" s="11">
        <v>11.849399824615649</v>
      </c>
      <c r="H38" s="9">
        <v>2206.6386561074651</v>
      </c>
      <c r="I38" s="9">
        <v>7084.4554070605691</v>
      </c>
      <c r="J38" s="9">
        <v>702.33659126620421</v>
      </c>
      <c r="K38" s="9">
        <v>455.5050290767291</v>
      </c>
      <c r="L38" s="9">
        <v>5142.3653570208135</v>
      </c>
      <c r="M38" s="9">
        <v>1401.8200948414299</v>
      </c>
      <c r="N38" s="9">
        <v>2246.0943167935002</v>
      </c>
      <c r="O38" s="9">
        <v>29147.939190381501</v>
      </c>
      <c r="P38" s="10">
        <f t="shared" si="0"/>
        <v>9896.874338390171</v>
      </c>
      <c r="Q38" s="23">
        <f t="shared" si="1"/>
        <v>19251.06485199133</v>
      </c>
      <c r="R38">
        <f t="shared" si="8"/>
        <v>3.3963544275487256E-2</v>
      </c>
      <c r="S38">
        <f t="shared" si="2"/>
        <v>0.69931093657142718</v>
      </c>
      <c r="T38">
        <f t="shared" si="3"/>
        <v>3.4546890884193271E-2</v>
      </c>
      <c r="U38">
        <f t="shared" si="4"/>
        <v>6.4328958954816384E-2</v>
      </c>
      <c r="V38">
        <f t="shared" si="5"/>
        <v>5.4026370549542957E-2</v>
      </c>
      <c r="W38" s="31">
        <f t="shared" si="6"/>
        <v>9.8653216551725649</v>
      </c>
      <c r="X38">
        <f t="shared" si="7"/>
        <v>9.1999742628766246</v>
      </c>
    </row>
    <row r="39" spans="1:24" x14ac:dyDescent="0.2">
      <c r="A39" s="12">
        <v>1907</v>
      </c>
      <c r="B39" s="11"/>
      <c r="C39" s="9">
        <v>5133.6814111488829</v>
      </c>
      <c r="D39" s="11">
        <v>25.09657909743618</v>
      </c>
      <c r="E39" s="14">
        <v>67.030962104296179</v>
      </c>
      <c r="F39" s="9">
        <v>4275.178993875963</v>
      </c>
      <c r="G39" s="11">
        <v>12.72713314495755</v>
      </c>
      <c r="H39" s="9">
        <v>2606.0776535181049</v>
      </c>
      <c r="I39" s="9">
        <v>7519.3842189845091</v>
      </c>
      <c r="J39" s="9">
        <v>758.85846299254536</v>
      </c>
      <c r="K39" s="9">
        <v>502.11484600551074</v>
      </c>
      <c r="L39" s="9">
        <v>5371.2140770976557</v>
      </c>
      <c r="M39" s="9">
        <v>1495.1365212731821</v>
      </c>
      <c r="N39" s="9">
        <v>2340.278763988123</v>
      </c>
      <c r="O39" s="9">
        <v>30106.77962323117</v>
      </c>
      <c r="P39" s="10">
        <f t="shared" si="0"/>
        <v>9500.9879462265781</v>
      </c>
      <c r="Q39" s="23">
        <f t="shared" si="1"/>
        <v>20605.791677004592</v>
      </c>
      <c r="R39">
        <f t="shared" si="8"/>
        <v>-4.0823196355389453E-2</v>
      </c>
      <c r="S39">
        <f t="shared" si="2"/>
        <v>0.73335320175512475</v>
      </c>
      <c r="T39">
        <f t="shared" si="3"/>
        <v>-4.0001153761035635E-2</v>
      </c>
      <c r="U39">
        <f t="shared" si="4"/>
        <v>7.0371526740409251E-2</v>
      </c>
      <c r="V39">
        <f t="shared" si="5"/>
        <v>3.2895650927049935E-2</v>
      </c>
      <c r="W39" s="31">
        <f t="shared" si="6"/>
        <v>9.9333274646317502</v>
      </c>
      <c r="X39">
        <f t="shared" si="7"/>
        <v>9.1591510665212361</v>
      </c>
    </row>
    <row r="40" spans="1:24" x14ac:dyDescent="0.2">
      <c r="A40" s="12">
        <v>1908</v>
      </c>
      <c r="B40" s="11"/>
      <c r="C40" s="9">
        <v>6423.888567916887</v>
      </c>
      <c r="D40" s="11">
        <v>25.992885493773183</v>
      </c>
      <c r="E40" s="14">
        <v>69.60907603138449</v>
      </c>
      <c r="F40" s="9">
        <v>4538.7439726461944</v>
      </c>
      <c r="G40" s="11">
        <v>14.0437331254704</v>
      </c>
      <c r="H40" s="9">
        <v>2573.165076952434</v>
      </c>
      <c r="I40" s="9">
        <v>7821.7411470599773</v>
      </c>
      <c r="J40" s="9">
        <v>872.94890777349372</v>
      </c>
      <c r="K40" s="9">
        <v>525.41975446990148</v>
      </c>
      <c r="L40" s="9">
        <v>5687.5637783803495</v>
      </c>
      <c r="M40" s="9">
        <v>1600.8951378958343</v>
      </c>
      <c r="N40" s="9">
        <v>2436.5106991652378</v>
      </c>
      <c r="O40" s="9">
        <v>32590.522736910938</v>
      </c>
      <c r="P40" s="10">
        <f t="shared" si="0"/>
        <v>11058.23450208824</v>
      </c>
      <c r="Q40" s="23">
        <f t="shared" si="1"/>
        <v>21532.288234822699</v>
      </c>
      <c r="R40">
        <f t="shared" si="8"/>
        <v>0.15177956670706286</v>
      </c>
      <c r="S40">
        <f t="shared" si="2"/>
        <v>0.81815779941697397</v>
      </c>
      <c r="T40">
        <f t="shared" si="3"/>
        <v>0.16390364503937094</v>
      </c>
      <c r="U40">
        <f t="shared" si="4"/>
        <v>4.4962919762604692E-2</v>
      </c>
      <c r="V40">
        <f t="shared" si="5"/>
        <v>8.2497800985770198E-2</v>
      </c>
      <c r="W40" s="31">
        <f t="shared" si="6"/>
        <v>9.977308865938209</v>
      </c>
      <c r="X40">
        <f t="shared" si="7"/>
        <v>9.3109306332282991</v>
      </c>
    </row>
    <row r="41" spans="1:24" x14ac:dyDescent="0.2">
      <c r="A41" s="12">
        <v>1909</v>
      </c>
      <c r="B41" s="11"/>
      <c r="C41" s="9">
        <v>6196.709234665379</v>
      </c>
      <c r="D41" s="11">
        <v>27.785498286447197</v>
      </c>
      <c r="E41" s="14">
        <v>95.390215302267634</v>
      </c>
      <c r="F41" s="9">
        <v>4486.4185724491626</v>
      </c>
      <c r="G41" s="11">
        <v>15.36033310598325</v>
      </c>
      <c r="H41" s="9">
        <v>3470.7808014707239</v>
      </c>
      <c r="I41" s="9">
        <v>8212.4793310344285</v>
      </c>
      <c r="J41" s="9">
        <v>906.44335027799218</v>
      </c>
      <c r="K41" s="9">
        <v>559.317803145379</v>
      </c>
      <c r="L41" s="9">
        <v>6017.3751690793288</v>
      </c>
      <c r="M41" s="9">
        <v>1704.5800561533363</v>
      </c>
      <c r="N41" s="9">
        <v>2528.6476583773688</v>
      </c>
      <c r="O41" s="9">
        <v>34221.288023347799</v>
      </c>
      <c r="P41" s="10">
        <f t="shared" si="0"/>
        <v>10806.303520703255</v>
      </c>
      <c r="Q41" s="23">
        <f t="shared" si="1"/>
        <v>23414.984502644544</v>
      </c>
      <c r="R41">
        <f t="shared" si="8"/>
        <v>-2.3045731054468135E-2</v>
      </c>
      <c r="S41">
        <f t="shared" si="2"/>
        <v>0.75020082653324371</v>
      </c>
      <c r="T41">
        <f t="shared" si="3"/>
        <v>-2.2782206448724751E-2</v>
      </c>
      <c r="U41">
        <f t="shared" si="4"/>
        <v>8.7435958839576111E-2</v>
      </c>
      <c r="V41">
        <f t="shared" si="5"/>
        <v>5.0038021777107256E-2</v>
      </c>
      <c r="W41" s="31">
        <f t="shared" si="6"/>
        <v>10.061131459761542</v>
      </c>
      <c r="X41">
        <f t="shared" si="7"/>
        <v>9.2878849021738308</v>
      </c>
    </row>
    <row r="42" spans="1:24" x14ac:dyDescent="0.2">
      <c r="A42" s="8">
        <v>1910</v>
      </c>
      <c r="B42" s="11"/>
      <c r="C42" s="9">
        <v>5950.9554905190935</v>
      </c>
      <c r="D42" s="11">
        <v>29.578111079121207</v>
      </c>
      <c r="E42" s="14">
        <v>126.32758242732743</v>
      </c>
      <c r="F42" s="9">
        <v>5490.2910651181328</v>
      </c>
      <c r="G42" s="11">
        <v>17.115799746667047</v>
      </c>
      <c r="H42" s="9">
        <v>3880.6919823340759</v>
      </c>
      <c r="I42" s="9">
        <v>8966.0458286994381</v>
      </c>
      <c r="J42" s="9">
        <v>983.8992485696449</v>
      </c>
      <c r="K42" s="9">
        <v>601.69036398972582</v>
      </c>
      <c r="L42" s="9">
        <v>6340.4557150701639</v>
      </c>
      <c r="M42" s="9">
        <v>1814.4860695062887</v>
      </c>
      <c r="N42" s="9">
        <v>2639.2120094319257</v>
      </c>
      <c r="O42" s="9">
        <v>36840.749266491599</v>
      </c>
      <c r="P42" s="10">
        <f t="shared" si="0"/>
        <v>11597.152249143675</v>
      </c>
      <c r="Q42" s="23">
        <f t="shared" si="1"/>
        <v>25243.597017347922</v>
      </c>
      <c r="R42">
        <f t="shared" si="8"/>
        <v>7.0629949018131827E-2</v>
      </c>
      <c r="S42">
        <f t="shared" si="2"/>
        <v>0.84844291690058116</v>
      </c>
      <c r="T42">
        <f t="shared" si="3"/>
        <v>7.3184019579430881E-2</v>
      </c>
      <c r="U42">
        <f t="shared" si="4"/>
        <v>7.8095824257190971E-2</v>
      </c>
      <c r="V42">
        <f t="shared" si="5"/>
        <v>7.6544788184379486E-2</v>
      </c>
      <c r="W42" s="31">
        <f t="shared" si="6"/>
        <v>10.136327819074411</v>
      </c>
      <c r="X42">
        <f t="shared" si="7"/>
        <v>9.3585148511919627</v>
      </c>
    </row>
    <row r="43" spans="1:24" x14ac:dyDescent="0.2">
      <c r="A43" s="12">
        <v>1911</v>
      </c>
      <c r="B43" s="11"/>
      <c r="C43" s="9">
        <v>5373.7199519429314</v>
      </c>
      <c r="D43" s="11">
        <v>31.370723871795221</v>
      </c>
      <c r="E43" s="14">
        <v>131.48381028150405</v>
      </c>
      <c r="F43" s="9">
        <v>5885.638533273479</v>
      </c>
      <c r="G43" s="11">
        <v>24.576532969573197</v>
      </c>
      <c r="H43" s="9">
        <v>3956.9893189181303</v>
      </c>
      <c r="I43" s="9">
        <v>9398.6488180997239</v>
      </c>
      <c r="J43" s="9">
        <v>1065.5419521743602</v>
      </c>
      <c r="K43" s="9">
        <v>652.53743700294194</v>
      </c>
      <c r="L43" s="9">
        <v>6751.0372422668515</v>
      </c>
      <c r="M43" s="9">
        <v>1926.4657812243909</v>
      </c>
      <c r="N43" s="9">
        <v>2735.44394460904</v>
      </c>
      <c r="O43" s="9">
        <v>37933.454046634717</v>
      </c>
      <c r="P43" s="10">
        <f t="shared" si="0"/>
        <v>11422.213019369708</v>
      </c>
      <c r="Q43" s="23">
        <f t="shared" si="1"/>
        <v>26511.241027265009</v>
      </c>
      <c r="R43">
        <f t="shared" si="8"/>
        <v>-1.519960222250877E-2</v>
      </c>
      <c r="S43">
        <f t="shared" si="2"/>
        <v>0.82680926054744519</v>
      </c>
      <c r="T43">
        <f t="shared" si="3"/>
        <v>-1.5084671306861974E-2</v>
      </c>
      <c r="U43">
        <f t="shared" si="4"/>
        <v>5.0216457228577038E-2</v>
      </c>
      <c r="V43">
        <f t="shared" si="5"/>
        <v>2.9660221409692822E-2</v>
      </c>
      <c r="W43" s="31">
        <f t="shared" si="6"/>
        <v>10.185324111739407</v>
      </c>
      <c r="X43">
        <f t="shared" si="7"/>
        <v>9.3433152489694535</v>
      </c>
    </row>
    <row r="44" spans="1:24" x14ac:dyDescent="0.2">
      <c r="A44" s="12">
        <v>1912</v>
      </c>
      <c r="B44" s="11"/>
      <c r="C44" s="9">
        <v>7838.401397596097</v>
      </c>
      <c r="D44" s="11">
        <v>33.163336664469227</v>
      </c>
      <c r="E44" s="14">
        <v>149.53060777112228</v>
      </c>
      <c r="F44" s="9">
        <v>5581.3760210166674</v>
      </c>
      <c r="G44" s="11">
        <v>32.037266192479343</v>
      </c>
      <c r="H44" s="9">
        <v>2938.1954715898701</v>
      </c>
      <c r="I44" s="9">
        <v>9919.633063398991</v>
      </c>
      <c r="J44" s="9">
        <v>1242.4344766512429</v>
      </c>
      <c r="K44" s="9">
        <v>701.26588197394096</v>
      </c>
      <c r="L44" s="9">
        <v>7175.0804588798237</v>
      </c>
      <c r="M44" s="9">
        <v>2040.519191307643</v>
      </c>
      <c r="N44" s="9">
        <v>2819.3909518912046</v>
      </c>
      <c r="O44" s="9">
        <v>40471.028124933553</v>
      </c>
      <c r="P44" s="10">
        <f t="shared" si="0"/>
        <v>13602.471363048355</v>
      </c>
      <c r="Q44" s="23">
        <f t="shared" si="1"/>
        <v>26868.5567618852</v>
      </c>
      <c r="R44">
        <f t="shared" si="8"/>
        <v>0.17469152411720018</v>
      </c>
      <c r="S44">
        <f t="shared" si="2"/>
        <v>0.85539673932130056</v>
      </c>
      <c r="T44">
        <f t="shared" si="3"/>
        <v>0.19087880255615786</v>
      </c>
      <c r="U44">
        <f t="shared" si="4"/>
        <v>1.3477895442643328E-2</v>
      </c>
      <c r="V44">
        <f t="shared" si="5"/>
        <v>6.689541308785607E-2</v>
      </c>
      <c r="W44" s="31">
        <f t="shared" si="6"/>
        <v>10.198711988290754</v>
      </c>
      <c r="X44">
        <f t="shared" si="7"/>
        <v>9.518006773086654</v>
      </c>
    </row>
    <row r="45" spans="1:24" x14ac:dyDescent="0.2">
      <c r="A45" s="12">
        <v>1913</v>
      </c>
      <c r="B45" s="11"/>
      <c r="C45" s="9">
        <v>7198.2986221453029</v>
      </c>
      <c r="D45" s="11">
        <v>34.955949457143241</v>
      </c>
      <c r="E45" s="14">
        <v>193.35854453162361</v>
      </c>
      <c r="F45" s="9">
        <v>5910.8322444794567</v>
      </c>
      <c r="G45" s="11">
        <v>39.936866075556445</v>
      </c>
      <c r="H45" s="9">
        <v>2755.6802742711516</v>
      </c>
      <c r="I45" s="9">
        <v>10468.527178982147</v>
      </c>
      <c r="J45" s="9">
        <v>1408.85998784547</v>
      </c>
      <c r="K45" s="9">
        <v>737.28255869163581</v>
      </c>
      <c r="L45" s="9">
        <v>7491.4301601625175</v>
      </c>
      <c r="M45" s="9">
        <v>2171.1621883120956</v>
      </c>
      <c r="N45" s="9">
        <v>2915.622887068319</v>
      </c>
      <c r="O45" s="9">
        <v>41325.947462022421</v>
      </c>
      <c r="P45" s="10">
        <f t="shared" si="0"/>
        <v>13337.445360613528</v>
      </c>
      <c r="Q45" s="23">
        <f t="shared" si="1"/>
        <v>27988.502101408892</v>
      </c>
      <c r="R45">
        <f t="shared" si="8"/>
        <v>-1.9675974158810915E-2</v>
      </c>
      <c r="S45">
        <f t="shared" si="2"/>
        <v>0.72154229249991164</v>
      </c>
      <c r="T45">
        <f t="shared" si="3"/>
        <v>-1.9483665531160765E-2</v>
      </c>
      <c r="U45">
        <f t="shared" si="4"/>
        <v>4.1682378009689325E-2</v>
      </c>
      <c r="V45">
        <f t="shared" si="5"/>
        <v>2.1124230757116891E-2</v>
      </c>
      <c r="W45" s="31">
        <f t="shared" si="6"/>
        <v>10.239549065586566</v>
      </c>
      <c r="X45">
        <f t="shared" si="7"/>
        <v>9.4983307989278423</v>
      </c>
    </row>
    <row r="46" spans="1:24" x14ac:dyDescent="0.2">
      <c r="A46" s="12">
        <v>1914</v>
      </c>
      <c r="B46" s="11"/>
      <c r="C46" s="9">
        <v>7061.1337416915603</v>
      </c>
      <c r="D46" s="11">
        <v>34.955949457143241</v>
      </c>
      <c r="E46" s="14">
        <v>159.84306347947552</v>
      </c>
      <c r="F46" s="9">
        <v>5397.2681314345209</v>
      </c>
      <c r="G46" s="11">
        <v>43.447799356924037</v>
      </c>
      <c r="H46" s="9">
        <v>1579.8036751521909</v>
      </c>
      <c r="I46" s="9">
        <v>8517.1620816335526</v>
      </c>
      <c r="J46" s="9">
        <v>1228.8273593837903</v>
      </c>
      <c r="K46" s="9">
        <v>656.77469308737682</v>
      </c>
      <c r="L46" s="9">
        <v>7821.2415508614959</v>
      </c>
      <c r="M46" s="9">
        <v>2258.2575196483976</v>
      </c>
      <c r="N46" s="9">
        <v>3007.7598462804499</v>
      </c>
      <c r="O46" s="9">
        <v>37766.475411466876</v>
      </c>
      <c r="P46" s="10">
        <f t="shared" si="0"/>
        <v>12653.200886062701</v>
      </c>
      <c r="Q46" s="23">
        <f t="shared" si="1"/>
        <v>25113.274525404173</v>
      </c>
      <c r="R46">
        <f t="shared" si="8"/>
        <v>-5.2665302308639111E-2</v>
      </c>
      <c r="S46">
        <f t="shared" si="2"/>
        <v>0.63282105194588478</v>
      </c>
      <c r="T46">
        <f t="shared" si="3"/>
        <v>-5.1302513791093185E-2</v>
      </c>
      <c r="U46">
        <f t="shared" si="4"/>
        <v>-0.10272888365326227</v>
      </c>
      <c r="V46">
        <f t="shared" si="5"/>
        <v>-8.6131650189668729E-2</v>
      </c>
      <c r="W46" s="31">
        <f t="shared" si="6"/>
        <v>10.131151850873728</v>
      </c>
      <c r="X46">
        <f t="shared" si="7"/>
        <v>9.4456654966192026</v>
      </c>
    </row>
    <row r="47" spans="1:24" x14ac:dyDescent="0.2">
      <c r="A47" s="12">
        <v>1915</v>
      </c>
      <c r="B47" s="11"/>
      <c r="C47" s="9">
        <v>8472.7889696946477</v>
      </c>
      <c r="D47" s="11">
        <v>34.955949457143241</v>
      </c>
      <c r="E47" s="14">
        <v>131.48381028150408</v>
      </c>
      <c r="F47" s="9">
        <v>4843.0064849030041</v>
      </c>
      <c r="G47" s="11">
        <v>47.39759929846258</v>
      </c>
      <c r="H47" s="9">
        <v>896.11969831075987</v>
      </c>
      <c r="I47" s="9">
        <v>7924.0773381009039</v>
      </c>
      <c r="J47" s="9">
        <v>1243.4811779795084</v>
      </c>
      <c r="K47" s="9">
        <v>593.21585182085641</v>
      </c>
      <c r="L47" s="9">
        <v>7949.127600316202</v>
      </c>
      <c r="M47" s="9">
        <v>2343.2791526195492</v>
      </c>
      <c r="N47" s="9">
        <v>3138.7990771599243</v>
      </c>
      <c r="O47" s="9">
        <v>37617.732709942466</v>
      </c>
      <c r="P47" s="10">
        <f t="shared" si="0"/>
        <v>13482.2352143363</v>
      </c>
      <c r="Q47" s="23">
        <f t="shared" si="1"/>
        <v>24135.497495606163</v>
      </c>
      <c r="R47">
        <f t="shared" si="8"/>
        <v>6.3462691188223563E-2</v>
      </c>
      <c r="S47">
        <f t="shared" si="2"/>
        <v>0.64577346429821092</v>
      </c>
      <c r="T47">
        <f t="shared" si="3"/>
        <v>6.5519731784766666E-2</v>
      </c>
      <c r="U47">
        <f t="shared" si="4"/>
        <v>-3.8934668946055018E-2</v>
      </c>
      <c r="V47">
        <f t="shared" si="5"/>
        <v>-3.9384851221579975E-3</v>
      </c>
      <c r="W47" s="31">
        <f t="shared" si="6"/>
        <v>10.091438960917415</v>
      </c>
      <c r="X47">
        <f t="shared" si="7"/>
        <v>9.509128187807427</v>
      </c>
    </row>
    <row r="48" spans="1:24" x14ac:dyDescent="0.2">
      <c r="A48" s="12">
        <v>1916</v>
      </c>
      <c r="B48" s="11"/>
      <c r="C48" s="9">
        <v>7549.7836283080123</v>
      </c>
      <c r="D48" s="11">
        <v>35.852255853480251</v>
      </c>
      <c r="E48" s="14">
        <v>136.6400381356807</v>
      </c>
      <c r="F48" s="9">
        <v>4961.2231297925928</v>
      </c>
      <c r="G48" s="11">
        <v>50.908532579830172</v>
      </c>
      <c r="H48" s="9">
        <v>743.52502514265063</v>
      </c>
      <c r="I48" s="9">
        <v>7779.8763416341435</v>
      </c>
      <c r="J48" s="9">
        <v>1308.3766603319743</v>
      </c>
      <c r="K48" s="9">
        <v>614.40213224303</v>
      </c>
      <c r="L48" s="9">
        <v>8023.1668921057681</v>
      </c>
      <c r="M48" s="9">
        <v>2417.9322937649508</v>
      </c>
      <c r="N48" s="9">
        <v>3349.690339356579</v>
      </c>
      <c r="O48" s="9">
        <v>36971.377269248696</v>
      </c>
      <c r="P48" s="10">
        <f t="shared" si="0"/>
        <v>12683.499052089766</v>
      </c>
      <c r="Q48" s="23">
        <f t="shared" si="1"/>
        <v>24287.87821715893</v>
      </c>
      <c r="R48">
        <f t="shared" si="8"/>
        <v>-6.1071047403275389E-2</v>
      </c>
      <c r="S48">
        <f t="shared" si="2"/>
        <v>0.58860447825970208</v>
      </c>
      <c r="T48">
        <f t="shared" si="3"/>
        <v>-5.924360089766123E-2</v>
      </c>
      <c r="U48">
        <f t="shared" si="4"/>
        <v>6.3135521271318051E-3</v>
      </c>
      <c r="V48">
        <f t="shared" si="5"/>
        <v>-1.7182200896518562E-2</v>
      </c>
      <c r="W48" s="31">
        <f t="shared" si="6"/>
        <v>10.097732666067129</v>
      </c>
      <c r="X48">
        <f t="shared" si="7"/>
        <v>9.4480571404041509</v>
      </c>
    </row>
    <row r="49" spans="1:24" x14ac:dyDescent="0.2">
      <c r="A49" s="12">
        <v>1917</v>
      </c>
      <c r="B49" s="11"/>
      <c r="C49" s="9">
        <v>6218.1412472362736</v>
      </c>
      <c r="D49" s="11">
        <v>35.852255853480251</v>
      </c>
      <c r="E49" s="14">
        <v>144.37437991694566</v>
      </c>
      <c r="F49" s="9">
        <v>4922.463574091088</v>
      </c>
      <c r="G49" s="11">
        <v>53.980599201026813</v>
      </c>
      <c r="H49" s="9">
        <v>486.20851744740736</v>
      </c>
      <c r="I49" s="9">
        <v>7156.5559052939479</v>
      </c>
      <c r="J49" s="9">
        <v>1203.7065275054165</v>
      </c>
      <c r="K49" s="9">
        <v>622.87664441189941</v>
      </c>
      <c r="L49" s="9">
        <v>8083.7444944790504</v>
      </c>
      <c r="M49" s="9">
        <v>2490.5117365452024</v>
      </c>
      <c r="N49" s="9">
        <v>3388.5926110239229</v>
      </c>
      <c r="O49" s="9">
        <v>34807.008493005662</v>
      </c>
      <c r="P49" s="10">
        <f t="shared" si="0"/>
        <v>11320.831457097787</v>
      </c>
      <c r="Q49" s="23">
        <f t="shared" si="1"/>
        <v>23486.177035907873</v>
      </c>
      <c r="R49">
        <f t="shared" si="8"/>
        <v>-0.11365734107066083</v>
      </c>
      <c r="S49">
        <f t="shared" si="2"/>
        <v>0.61611017542603685</v>
      </c>
      <c r="T49">
        <f t="shared" si="3"/>
        <v>-0.10743625157345382</v>
      </c>
      <c r="U49">
        <f t="shared" si="4"/>
        <v>-3.3008283971247443E-2</v>
      </c>
      <c r="V49">
        <f t="shared" si="5"/>
        <v>-5.8541740560021482E-2</v>
      </c>
      <c r="W49" s="31">
        <f t="shared" si="6"/>
        <v>10.064167315830188</v>
      </c>
      <c r="X49">
        <f t="shared" si="7"/>
        <v>9.3343997993334913</v>
      </c>
    </row>
    <row r="50" spans="1:24" x14ac:dyDescent="0.2">
      <c r="A50" s="12">
        <v>1918</v>
      </c>
      <c r="B50" s="11"/>
      <c r="C50" s="9">
        <v>8717.1139130028751</v>
      </c>
      <c r="D50" s="11">
        <v>35.852255853480251</v>
      </c>
      <c r="E50" s="14">
        <v>134.06192420859239</v>
      </c>
      <c r="F50" s="9">
        <v>5858.506844282424</v>
      </c>
      <c r="G50" s="11">
        <v>57.491532482394412</v>
      </c>
      <c r="H50" s="9">
        <v>519.12109401307805</v>
      </c>
      <c r="I50" s="9">
        <v>8068.2783345676662</v>
      </c>
      <c r="J50" s="9">
        <v>1349.1980121343322</v>
      </c>
      <c r="K50" s="9">
        <v>692.79136980507178</v>
      </c>
      <c r="L50" s="9">
        <v>8130.8604074360474</v>
      </c>
      <c r="M50" s="9">
        <v>2561.0174809603036</v>
      </c>
      <c r="N50" s="9">
        <v>3540.1067217283162</v>
      </c>
      <c r="O50" s="9">
        <v>39664.399890474582</v>
      </c>
      <c r="P50" s="10">
        <f t="shared" si="0"/>
        <v>14745.534937347371</v>
      </c>
      <c r="Q50" s="23">
        <f t="shared" si="1"/>
        <v>24918.864953127209</v>
      </c>
      <c r="R50">
        <f t="shared" si="8"/>
        <v>0.2642958004946615</v>
      </c>
      <c r="S50">
        <f t="shared" si="2"/>
        <v>0.78898062490325493</v>
      </c>
      <c r="T50">
        <f t="shared" si="3"/>
        <v>0.30251342343785259</v>
      </c>
      <c r="U50">
        <f t="shared" si="4"/>
        <v>6.100132495079591E-2</v>
      </c>
      <c r="V50">
        <f t="shared" si="5"/>
        <v>0.13955210768673187</v>
      </c>
      <c r="W50" s="31">
        <f t="shared" si="6"/>
        <v>10.123380424236746</v>
      </c>
      <c r="X50">
        <f t="shared" si="7"/>
        <v>9.5986955998281527</v>
      </c>
    </row>
    <row r="51" spans="1:24" x14ac:dyDescent="0.2">
      <c r="A51" s="12">
        <v>1919</v>
      </c>
      <c r="B51" s="11"/>
      <c r="C51" s="9">
        <v>8662.8194811566045</v>
      </c>
      <c r="D51" s="11">
        <v>36.748562249817255</v>
      </c>
      <c r="E51" s="14">
        <v>126.32758242732744</v>
      </c>
      <c r="F51" s="9">
        <v>6096.8781118466777</v>
      </c>
      <c r="G51" s="11">
        <v>61.002465763762004</v>
      </c>
      <c r="H51" s="9">
        <v>564.00188023899261</v>
      </c>
      <c r="I51" s="9">
        <v>8949.7650710338366</v>
      </c>
      <c r="J51" s="9">
        <v>1360.7117267452536</v>
      </c>
      <c r="K51" s="9">
        <v>862.28161318245941</v>
      </c>
      <c r="L51" s="9">
        <v>8191.4380098093297</v>
      </c>
      <c r="M51" s="9">
        <v>2637.7443204708552</v>
      </c>
      <c r="N51" s="9">
        <v>3669.0984646252996</v>
      </c>
      <c r="O51" s="9">
        <v>41218.817289550214</v>
      </c>
      <c r="P51" s="10">
        <f t="shared" si="0"/>
        <v>14922.773737680427</v>
      </c>
      <c r="Q51" s="23">
        <f t="shared" si="1"/>
        <v>26296.043551869785</v>
      </c>
      <c r="R51">
        <f t="shared" si="8"/>
        <v>1.1948164002204499E-2</v>
      </c>
      <c r="S51">
        <f t="shared" si="2"/>
        <v>0.57847817173105831</v>
      </c>
      <c r="T51">
        <f t="shared" si="3"/>
        <v>1.2019828448823988E-2</v>
      </c>
      <c r="U51">
        <f t="shared" si="4"/>
        <v>5.5266505971803825E-2</v>
      </c>
      <c r="V51">
        <f t="shared" si="5"/>
        <v>3.918923274694297E-2</v>
      </c>
      <c r="W51" s="31">
        <f t="shared" si="6"/>
        <v>10.177173771559211</v>
      </c>
      <c r="X51">
        <f t="shared" si="7"/>
        <v>9.6106437638303568</v>
      </c>
    </row>
    <row r="52" spans="1:24" x14ac:dyDescent="0.2">
      <c r="A52" s="8">
        <v>1920</v>
      </c>
      <c r="B52" s="11"/>
      <c r="C52" s="9">
        <v>9004.3028814528971</v>
      </c>
      <c r="D52" s="11">
        <v>37.644868646154265</v>
      </c>
      <c r="E52" s="14">
        <v>146.95249384403397</v>
      </c>
      <c r="F52" s="9">
        <v>6333.3114016258569</v>
      </c>
      <c r="G52" s="11">
        <v>64.513399045129603</v>
      </c>
      <c r="H52" s="9">
        <v>1087.6110528746619</v>
      </c>
      <c r="I52" s="9">
        <v>9961.4978688248229</v>
      </c>
      <c r="J52" s="9">
        <v>1537.6042512221366</v>
      </c>
      <c r="K52" s="9">
        <v>855.92572905580744</v>
      </c>
      <c r="L52" s="9">
        <v>8252.0156121826112</v>
      </c>
      <c r="M52" s="9">
        <v>2720.6922550768572</v>
      </c>
      <c r="N52" s="9">
        <v>3773.5203517323807</v>
      </c>
      <c r="O52" s="9">
        <v>43775.592165583352</v>
      </c>
      <c r="P52" s="10">
        <f t="shared" si="0"/>
        <v>15522.211645568941</v>
      </c>
      <c r="Q52" s="23">
        <f t="shared" si="1"/>
        <v>28253.380520014412</v>
      </c>
      <c r="R52">
        <f t="shared" si="8"/>
        <v>3.9383522690417283E-2</v>
      </c>
      <c r="S52">
        <f t="shared" si="2"/>
        <v>0.63832463001030304</v>
      </c>
      <c r="T52">
        <f t="shared" si="3"/>
        <v>4.016933570298109E-2</v>
      </c>
      <c r="U52">
        <f t="shared" si="4"/>
        <v>7.4434656463955085E-2</v>
      </c>
      <c r="V52">
        <f t="shared" si="5"/>
        <v>6.2029311954113986E-2</v>
      </c>
      <c r="W52" s="31">
        <f t="shared" si="6"/>
        <v>10.248968393840659</v>
      </c>
      <c r="X52">
        <f t="shared" si="7"/>
        <v>9.6500272865207748</v>
      </c>
    </row>
    <row r="53" spans="1:24" x14ac:dyDescent="0.2">
      <c r="A53" s="12">
        <v>1921</v>
      </c>
      <c r="B53" s="11"/>
      <c r="C53" s="9">
        <v>9095.7461350887243</v>
      </c>
      <c r="D53" s="11">
        <v>39.437481438828279</v>
      </c>
      <c r="E53" s="14">
        <v>113.43701279188588</v>
      </c>
      <c r="F53" s="9">
        <v>6664.7056028737215</v>
      </c>
      <c r="G53" s="11">
        <v>68.024332326497202</v>
      </c>
      <c r="H53" s="9">
        <v>1367.3679536828624</v>
      </c>
      <c r="I53" s="9">
        <v>9961.4978688248229</v>
      </c>
      <c r="J53" s="9">
        <v>1477.9422755109988</v>
      </c>
      <c r="K53" s="9">
        <v>940.67085074450131</v>
      </c>
      <c r="L53" s="9">
        <v>8400.0941957617451</v>
      </c>
      <c r="M53" s="9">
        <v>2818.1560782389092</v>
      </c>
      <c r="N53" s="9">
        <v>3912.7495345418238</v>
      </c>
      <c r="O53" s="9">
        <v>44859.829321825317</v>
      </c>
      <c r="P53" s="10">
        <f t="shared" si="0"/>
        <v>15913.326232193162</v>
      </c>
      <c r="Q53" s="23">
        <f t="shared" si="1"/>
        <v>28946.503089632155</v>
      </c>
      <c r="R53">
        <f t="shared" si="8"/>
        <v>2.4884878465452624E-2</v>
      </c>
      <c r="S53">
        <f t="shared" si="2"/>
        <v>0.6231773978073738</v>
      </c>
      <c r="T53">
        <f t="shared" si="3"/>
        <v>2.5197091468332822E-2</v>
      </c>
      <c r="U53">
        <f t="shared" si="4"/>
        <v>2.453237654611784E-2</v>
      </c>
      <c r="V53">
        <f t="shared" si="5"/>
        <v>2.4768075144267154E-2</v>
      </c>
      <c r="W53" s="31">
        <f t="shared" si="6"/>
        <v>10.273204684328148</v>
      </c>
      <c r="X53">
        <f t="shared" si="7"/>
        <v>9.6749121649862264</v>
      </c>
    </row>
    <row r="54" spans="1:24" x14ac:dyDescent="0.2">
      <c r="A54" s="12">
        <v>1922</v>
      </c>
      <c r="B54" s="11"/>
      <c r="C54" s="9">
        <v>9420.0839253283011</v>
      </c>
      <c r="D54" s="11">
        <v>39.437481438828279</v>
      </c>
      <c r="E54" s="14">
        <v>146.952493844034</v>
      </c>
      <c r="F54" s="9">
        <v>7403.075138987384</v>
      </c>
      <c r="G54" s="11">
        <v>71.535265607864801</v>
      </c>
      <c r="H54" s="9">
        <v>1750.3506628106663</v>
      </c>
      <c r="I54" s="9">
        <v>11061.611922514794</v>
      </c>
      <c r="J54" s="9">
        <v>1640.1809813921636</v>
      </c>
      <c r="K54" s="9">
        <v>1095.3306978263674</v>
      </c>
      <c r="L54" s="9">
        <v>8554.9036240490223</v>
      </c>
      <c r="M54" s="9">
        <v>2928.0620915918616</v>
      </c>
      <c r="N54" s="9">
        <v>4045.8362534037906</v>
      </c>
      <c r="O54" s="9">
        <v>48157.360538795074</v>
      </c>
      <c r="P54" s="10">
        <f t="shared" si="0"/>
        <v>17009.549039598547</v>
      </c>
      <c r="Q54" s="23">
        <f t="shared" si="1"/>
        <v>31147.811499196527</v>
      </c>
      <c r="R54">
        <f t="shared" si="8"/>
        <v>6.6618008564799436E-2</v>
      </c>
      <c r="S54">
        <f t="shared" si="2"/>
        <v>0.6715870999136212</v>
      </c>
      <c r="T54">
        <f t="shared" si="3"/>
        <v>6.8887094464744392E-2</v>
      </c>
      <c r="U54">
        <f t="shared" si="4"/>
        <v>7.6047472910564462E-2</v>
      </c>
      <c r="V54">
        <f t="shared" si="5"/>
        <v>7.3507440104446209E-2</v>
      </c>
      <c r="W54" s="31">
        <f t="shared" si="6"/>
        <v>10.346499264899848</v>
      </c>
      <c r="X54">
        <f t="shared" si="7"/>
        <v>9.7415301735510251</v>
      </c>
    </row>
    <row r="55" spans="1:24" x14ac:dyDescent="0.2">
      <c r="A55" s="12">
        <v>1923</v>
      </c>
      <c r="B55" s="11"/>
      <c r="C55" s="9">
        <v>9598.6840300857766</v>
      </c>
      <c r="D55" s="11">
        <v>40.333787835165282</v>
      </c>
      <c r="E55" s="14">
        <v>188.20231667744702</v>
      </c>
      <c r="F55" s="9">
        <v>8656.9467659310594</v>
      </c>
      <c r="G55" s="11">
        <v>75.485065549403345</v>
      </c>
      <c r="H55" s="9">
        <v>2662.9266494042618</v>
      </c>
      <c r="I55" s="9">
        <v>12796.675525163244</v>
      </c>
      <c r="J55" s="9">
        <v>1850.5679483735455</v>
      </c>
      <c r="K55" s="9">
        <v>1199.1434718950172</v>
      </c>
      <c r="L55" s="9">
        <v>8777.021499417724</v>
      </c>
      <c r="M55" s="9">
        <v>3056.6313902311645</v>
      </c>
      <c r="N55" s="9">
        <v>4197.3503641081834</v>
      </c>
      <c r="O55" s="9">
        <v>53099.968814671993</v>
      </c>
      <c r="P55" s="10">
        <f t="shared" si="0"/>
        <v>18484.16690052945</v>
      </c>
      <c r="Q55" s="23">
        <f t="shared" si="1"/>
        <v>34615.801914142547</v>
      </c>
      <c r="R55">
        <f t="shared" si="8"/>
        <v>8.3139627857868492E-2</v>
      </c>
      <c r="S55">
        <f t="shared" si="2"/>
        <v>0.71053538595872667</v>
      </c>
      <c r="T55">
        <f t="shared" si="3"/>
        <v>8.6693530645519434E-2</v>
      </c>
      <c r="U55">
        <f t="shared" si="4"/>
        <v>0.11133977791779937</v>
      </c>
      <c r="V55">
        <f t="shared" si="5"/>
        <v>0.10263453438016401</v>
      </c>
      <c r="W55" s="31">
        <f t="shared" si="6"/>
        <v>10.452065559509753</v>
      </c>
      <c r="X55">
        <f t="shared" si="7"/>
        <v>9.8246698014088949</v>
      </c>
    </row>
    <row r="56" spans="1:24" x14ac:dyDescent="0.2">
      <c r="A56" s="12">
        <v>1924</v>
      </c>
      <c r="B56" s="11"/>
      <c r="C56" s="9">
        <v>10994.622448870208</v>
      </c>
      <c r="D56" s="11">
        <v>40.333787835165282</v>
      </c>
      <c r="E56" s="14">
        <v>250.0770509275666</v>
      </c>
      <c r="F56" s="9">
        <v>9131.7513232744914</v>
      </c>
      <c r="G56" s="11">
        <v>79.873732151112847</v>
      </c>
      <c r="H56" s="9">
        <v>2704.8153832151161</v>
      </c>
      <c r="I56" s="9">
        <v>13317.659770462513</v>
      </c>
      <c r="J56" s="9">
        <v>2140.5042163031112</v>
      </c>
      <c r="K56" s="9">
        <v>1216.0924962327558</v>
      </c>
      <c r="L56" s="9">
        <v>9086.6403559922746</v>
      </c>
      <c r="M56" s="9">
        <v>3191.4217839659173</v>
      </c>
      <c r="N56" s="9">
        <v>4441.0014340247071</v>
      </c>
      <c r="O56" s="9">
        <v>56594.793783254943</v>
      </c>
      <c r="P56" s="10">
        <f t="shared" si="0"/>
        <v>20416.784610907431</v>
      </c>
      <c r="Q56" s="23">
        <f t="shared" si="1"/>
        <v>36178.009172347513</v>
      </c>
      <c r="R56">
        <f t="shared" si="8"/>
        <v>9.9442815174055468E-2</v>
      </c>
      <c r="S56">
        <f t="shared" si="2"/>
        <v>0.67153693038650053</v>
      </c>
      <c r="T56">
        <f t="shared" si="3"/>
        <v>0.10455530513104305</v>
      </c>
      <c r="U56">
        <f t="shared" si="4"/>
        <v>4.5129887849477024E-2</v>
      </c>
      <c r="V56">
        <f t="shared" si="5"/>
        <v>6.5815951432673936E-2</v>
      </c>
      <c r="W56" s="31">
        <f t="shared" si="6"/>
        <v>10.496206731795395</v>
      </c>
      <c r="X56">
        <f t="shared" si="7"/>
        <v>9.9241126165829492</v>
      </c>
    </row>
    <row r="57" spans="1:24" x14ac:dyDescent="0.2">
      <c r="A57" s="12">
        <v>1925</v>
      </c>
      <c r="B57" s="11"/>
      <c r="C57" s="9">
        <v>9828.7209650134082</v>
      </c>
      <c r="D57" s="11">
        <v>42.126400627839296</v>
      </c>
      <c r="E57" s="14">
        <v>281.01441805262635</v>
      </c>
      <c r="F57" s="9">
        <v>9910.818392874733</v>
      </c>
      <c r="G57" s="11">
        <v>84.262398752822335</v>
      </c>
      <c r="H57" s="9">
        <v>2377.1856437659399</v>
      </c>
      <c r="I57" s="9">
        <v>13910.744513995158</v>
      </c>
      <c r="J57" s="9">
        <v>2213.7733092817016</v>
      </c>
      <c r="K57" s="9">
        <v>1275.4140814148416</v>
      </c>
      <c r="L57" s="9">
        <v>9429.9134361075394</v>
      </c>
      <c r="M57" s="9">
        <v>3311.6962891446196</v>
      </c>
      <c r="N57" s="9">
        <v>4500.378585516969</v>
      </c>
      <c r="O57" s="9">
        <v>57166.048434548196</v>
      </c>
      <c r="P57" s="10">
        <f t="shared" si="0"/>
        <v>20062.680176568607</v>
      </c>
      <c r="Q57" s="23">
        <f t="shared" si="1"/>
        <v>37103.368257979586</v>
      </c>
      <c r="R57">
        <f t="shared" si="8"/>
        <v>-1.7495955987360715E-2</v>
      </c>
      <c r="S57">
        <f t="shared" si="2"/>
        <v>0.59735041651632548</v>
      </c>
      <c r="T57">
        <f t="shared" si="3"/>
        <v>-1.7343790468830611E-2</v>
      </c>
      <c r="U57">
        <f t="shared" si="4"/>
        <v>2.5577943806243786E-2</v>
      </c>
      <c r="V57">
        <f t="shared" si="5"/>
        <v>1.0093766813269456E-2</v>
      </c>
      <c r="W57" s="31">
        <f t="shared" si="6"/>
        <v>10.521463033099275</v>
      </c>
      <c r="X57">
        <f t="shared" si="7"/>
        <v>9.9066166605955885</v>
      </c>
    </row>
    <row r="58" spans="1:24" x14ac:dyDescent="0.2">
      <c r="A58" s="12">
        <v>1926</v>
      </c>
      <c r="B58" s="11"/>
      <c r="C58" s="9">
        <v>11428.977903640392</v>
      </c>
      <c r="D58" s="11">
        <v>45.711626213187323</v>
      </c>
      <c r="E58" s="14">
        <v>340.31103837565757</v>
      </c>
      <c r="F58" s="9">
        <v>9724.7725255075111</v>
      </c>
      <c r="G58" s="11">
        <v>88.651065354531823</v>
      </c>
      <c r="H58" s="9">
        <v>2200.6545512773428</v>
      </c>
      <c r="I58" s="9">
        <v>14243.337134878171</v>
      </c>
      <c r="J58" s="9">
        <v>2284.948999603761</v>
      </c>
      <c r="K58" s="9">
        <v>1305.0748740058843</v>
      </c>
      <c r="L58" s="9">
        <v>9719.3397585576622</v>
      </c>
      <c r="M58" s="9">
        <v>3427.8233975930225</v>
      </c>
      <c r="N58" s="9">
        <v>4649.8452082388703</v>
      </c>
      <c r="O58" s="9">
        <v>59459.448083245989</v>
      </c>
      <c r="P58" s="10">
        <f t="shared" si="0"/>
        <v>21539.773093736749</v>
      </c>
      <c r="Q58" s="23">
        <f t="shared" si="1"/>
        <v>37919.674989509236</v>
      </c>
      <c r="R58">
        <f t="shared" si="8"/>
        <v>7.1039755878096064E-2</v>
      </c>
      <c r="S58">
        <f t="shared" si="2"/>
        <v>0.63660872478487751</v>
      </c>
      <c r="T58">
        <f t="shared" si="3"/>
        <v>7.3623907881124051E-2</v>
      </c>
      <c r="U58">
        <f t="shared" si="4"/>
        <v>2.200087943104978E-2</v>
      </c>
      <c r="V58">
        <f t="shared" si="5"/>
        <v>4.0118211971982065E-2</v>
      </c>
      <c r="W58" s="31">
        <f t="shared" si="6"/>
        <v>10.543225385380467</v>
      </c>
      <c r="X58">
        <f t="shared" si="7"/>
        <v>9.9776564164736854</v>
      </c>
    </row>
    <row r="59" spans="1:24" x14ac:dyDescent="0.2">
      <c r="A59" s="12">
        <v>1927</v>
      </c>
      <c r="B59" s="11"/>
      <c r="C59" s="9">
        <v>11729.026079632951</v>
      </c>
      <c r="D59" s="11">
        <v>49.29685179853535</v>
      </c>
      <c r="E59" s="14">
        <v>355.77972193818749</v>
      </c>
      <c r="F59" s="9">
        <v>10331.359572236059</v>
      </c>
      <c r="G59" s="11">
        <v>92.600865296070367</v>
      </c>
      <c r="H59" s="9">
        <v>3071.341804060085</v>
      </c>
      <c r="I59" s="9">
        <v>15429.506621943465</v>
      </c>
      <c r="J59" s="9">
        <v>2551.8578383114841</v>
      </c>
      <c r="K59" s="9">
        <v>1311.4307581325365</v>
      </c>
      <c r="L59" s="9">
        <v>9961.6501680507899</v>
      </c>
      <c r="M59" s="9">
        <v>3554.3189978671753</v>
      </c>
      <c r="N59" s="9">
        <v>4813.6442468382147</v>
      </c>
      <c r="O59" s="9">
        <v>63251.813526105558</v>
      </c>
      <c r="P59" s="10">
        <f t="shared" si="0"/>
        <v>22465.462225605734</v>
      </c>
      <c r="Q59" s="23">
        <f t="shared" si="1"/>
        <v>40786.351300499824</v>
      </c>
      <c r="R59">
        <f t="shared" si="8"/>
        <v>4.2077980185285503E-2</v>
      </c>
      <c r="S59">
        <f t="shared" si="2"/>
        <v>0.63844636100341257</v>
      </c>
      <c r="T59">
        <f t="shared" si="3"/>
        <v>4.2975807026405244E-2</v>
      </c>
      <c r="U59">
        <f t="shared" si="4"/>
        <v>7.5598651934218219E-2</v>
      </c>
      <c r="V59">
        <f t="shared" si="5"/>
        <v>6.3780703741987077E-2</v>
      </c>
      <c r="W59" s="31">
        <f t="shared" si="6"/>
        <v>10.616102777477098</v>
      </c>
      <c r="X59">
        <f t="shared" si="7"/>
        <v>10.01973439665897</v>
      </c>
    </row>
    <row r="60" spans="1:24" x14ac:dyDescent="0.2">
      <c r="A60" s="12">
        <v>1928</v>
      </c>
      <c r="B60" s="11"/>
      <c r="C60" s="9">
        <v>11933.344599475504</v>
      </c>
      <c r="D60" s="11">
        <v>58.259915761905418</v>
      </c>
      <c r="E60" s="14">
        <v>366.09217764654079</v>
      </c>
      <c r="F60" s="9">
        <v>11532.905798982702</v>
      </c>
      <c r="G60" s="11">
        <v>96.989531897779869</v>
      </c>
      <c r="H60" s="9">
        <v>3372.0430717737127</v>
      </c>
      <c r="I60" s="9">
        <v>16541.249788251724</v>
      </c>
      <c r="J60" s="9">
        <v>2821.9067810040028</v>
      </c>
      <c r="K60" s="9">
        <v>1389.8199956945782</v>
      </c>
      <c r="L60" s="9">
        <v>10237.61480108463</v>
      </c>
      <c r="M60" s="9">
        <v>3678.7408997761781</v>
      </c>
      <c r="N60" s="9">
        <v>4965.1583575426084</v>
      </c>
      <c r="O60" s="9">
        <v>66994.125718891868</v>
      </c>
      <c r="P60" s="10">
        <f t="shared" si="0"/>
        <v>23890.602491866652</v>
      </c>
      <c r="Q60" s="23">
        <f t="shared" si="1"/>
        <v>43103.523227025216</v>
      </c>
      <c r="R60">
        <f t="shared" si="8"/>
        <v>6.1506062759651099E-2</v>
      </c>
      <c r="S60">
        <f t="shared" si="2"/>
        <v>0.65162562149851233</v>
      </c>
      <c r="T60">
        <f t="shared" si="3"/>
        <v>6.343694387185006E-2</v>
      </c>
      <c r="U60">
        <f t="shared" si="4"/>
        <v>5.6812434862173911E-2</v>
      </c>
      <c r="V60">
        <f t="shared" si="5"/>
        <v>5.9165294782287381E-2</v>
      </c>
      <c r="W60" s="31">
        <f t="shared" si="6"/>
        <v>10.671360018157483</v>
      </c>
      <c r="X60">
        <f t="shared" si="7"/>
        <v>10.081240459418622</v>
      </c>
    </row>
    <row r="61" spans="1:24" x14ac:dyDescent="0.2">
      <c r="A61" s="12">
        <v>1929</v>
      </c>
      <c r="B61" s="11"/>
      <c r="C61" s="9">
        <v>11910.483786066548</v>
      </c>
      <c r="D61" s="11">
        <v>51.089464591209371</v>
      </c>
      <c r="E61" s="14">
        <v>412.49822833413043</v>
      </c>
      <c r="F61" s="9">
        <v>12100.733290009744</v>
      </c>
      <c r="G61" s="14">
        <v>101.37819849948934</v>
      </c>
      <c r="H61" s="9">
        <v>4132.0243851991991</v>
      </c>
      <c r="I61" s="9">
        <v>17192.480094875809</v>
      </c>
      <c r="J61" s="9">
        <v>3045.9008652528369</v>
      </c>
      <c r="K61" s="9">
        <v>1461.8533491299679</v>
      </c>
      <c r="L61" s="9">
        <v>10567.426191783608</v>
      </c>
      <c r="M61" s="9">
        <v>3803.162801685181</v>
      </c>
      <c r="N61" s="9">
        <v>5139.194836054412</v>
      </c>
      <c r="O61" s="9">
        <v>69918.225491482139</v>
      </c>
      <c r="P61" s="10">
        <f t="shared" si="0"/>
        <v>24474.804769001632</v>
      </c>
      <c r="Q61" s="23">
        <f t="shared" si="1"/>
        <v>45443.420722480507</v>
      </c>
      <c r="R61">
        <f t="shared" si="8"/>
        <v>2.415903119655408E-2</v>
      </c>
      <c r="S61">
        <f t="shared" si="2"/>
        <v>0.64298287112718155</v>
      </c>
      <c r="T61">
        <f t="shared" si="3"/>
        <v>2.4453224958804087E-2</v>
      </c>
      <c r="U61">
        <f t="shared" si="4"/>
        <v>5.4285527499251307E-2</v>
      </c>
      <c r="V61">
        <f t="shared" si="5"/>
        <v>4.3647106984570971E-2</v>
      </c>
      <c r="W61" s="31">
        <f t="shared" si="6"/>
        <v>10.724223330545803</v>
      </c>
      <c r="X61">
        <f t="shared" si="7"/>
        <v>10.105399490615175</v>
      </c>
    </row>
    <row r="62" spans="1:24" x14ac:dyDescent="0.2">
      <c r="A62" s="8">
        <v>1930</v>
      </c>
      <c r="B62" s="11"/>
      <c r="C62" s="9">
        <v>10630.27823516496</v>
      </c>
      <c r="D62" s="11">
        <v>67.222979725275493</v>
      </c>
      <c r="E62" s="14">
        <v>389.29520299033555</v>
      </c>
      <c r="F62" s="9">
        <v>11968.950800624629</v>
      </c>
      <c r="G62" s="14">
        <v>105.76686510119883</v>
      </c>
      <c r="H62" s="9">
        <v>3985.4138168612117</v>
      </c>
      <c r="I62" s="9">
        <v>15920.255174435188</v>
      </c>
      <c r="J62" s="9">
        <v>2979.958681572105</v>
      </c>
      <c r="K62" s="9">
        <v>1538.1239586497923</v>
      </c>
      <c r="L62" s="9">
        <v>10951.084340147727</v>
      </c>
      <c r="M62" s="9">
        <v>3925.5110052290343</v>
      </c>
      <c r="N62" s="9">
        <v>5280.4715068463465</v>
      </c>
      <c r="O62" s="9">
        <v>67742.332567347796</v>
      </c>
      <c r="P62" s="10">
        <f t="shared" si="0"/>
        <v>23055.747218505199</v>
      </c>
      <c r="Q62" s="23">
        <f t="shared" si="1"/>
        <v>44686.585348842593</v>
      </c>
      <c r="R62">
        <f t="shared" si="8"/>
        <v>-5.9729136241266884E-2</v>
      </c>
      <c r="S62">
        <f t="shared" si="2"/>
        <v>0.60202914089351334</v>
      </c>
      <c r="T62">
        <f t="shared" si="3"/>
        <v>-5.7980341983921657E-2</v>
      </c>
      <c r="U62">
        <f t="shared" si="4"/>
        <v>-1.6654454299553034E-2</v>
      </c>
      <c r="V62">
        <f t="shared" si="5"/>
        <v>-3.1120539871244635E-2</v>
      </c>
      <c r="W62" s="31">
        <f t="shared" si="6"/>
        <v>10.707428631508689</v>
      </c>
      <c r="X62">
        <f t="shared" si="7"/>
        <v>10.045670354373909</v>
      </c>
    </row>
    <row r="63" spans="1:24" x14ac:dyDescent="0.2">
      <c r="A63" s="12">
        <v>1931</v>
      </c>
      <c r="B63" s="11"/>
      <c r="C63" s="9">
        <v>10893.177589367964</v>
      </c>
      <c r="D63" s="11">
        <v>55.570996572894394</v>
      </c>
      <c r="E63" s="14">
        <v>474.37296258424993</v>
      </c>
      <c r="F63" s="9">
        <v>10622.056239997342</v>
      </c>
      <c r="G63" s="14">
        <v>113.66646498427593</v>
      </c>
      <c r="H63" s="9">
        <v>2329.3128051249651</v>
      </c>
      <c r="I63" s="9">
        <v>13808.408322954232</v>
      </c>
      <c r="J63" s="9">
        <v>2997.7526041526194</v>
      </c>
      <c r="K63" s="9">
        <v>1523.2935623542708</v>
      </c>
      <c r="L63" s="9">
        <v>11314.549954387418</v>
      </c>
      <c r="M63" s="9">
        <v>4037.4907169471367</v>
      </c>
      <c r="N63" s="9">
        <v>5405.3682737783456</v>
      </c>
      <c r="O63" s="9">
        <v>63575.020493205717</v>
      </c>
      <c r="P63" s="10">
        <f t="shared" si="0"/>
        <v>22045.177788522447</v>
      </c>
      <c r="Q63" s="23">
        <f t="shared" si="1"/>
        <v>41529.842704683266</v>
      </c>
      <c r="R63">
        <f t="shared" si="8"/>
        <v>-4.4821191814098764E-2</v>
      </c>
      <c r="S63">
        <f t="shared" si="2"/>
        <v>0.58849719473308115</v>
      </c>
      <c r="T63">
        <f t="shared" si="3"/>
        <v>-4.3831562707785099E-2</v>
      </c>
      <c r="U63">
        <f t="shared" si="4"/>
        <v>-7.0641840711623938E-2</v>
      </c>
      <c r="V63">
        <f t="shared" si="5"/>
        <v>-6.1517103356295566E-2</v>
      </c>
      <c r="W63" s="31">
        <f t="shared" si="6"/>
        <v>10.634167549106991</v>
      </c>
      <c r="X63">
        <f t="shared" si="7"/>
        <v>10.00084916255981</v>
      </c>
    </row>
    <row r="64" spans="1:24" x14ac:dyDescent="0.2">
      <c r="A64" s="12">
        <v>1932</v>
      </c>
      <c r="B64" s="11"/>
      <c r="C64" s="9">
        <v>11483.272335486665</v>
      </c>
      <c r="D64" s="11">
        <v>54.674690176557391</v>
      </c>
      <c r="E64" s="14">
        <v>505.31032970930971</v>
      </c>
      <c r="F64" s="9">
        <v>9976.7096375672918</v>
      </c>
      <c r="G64" s="14">
        <v>122.44379818769492</v>
      </c>
      <c r="H64" s="9">
        <v>1677.0453786416738</v>
      </c>
      <c r="I64" s="9">
        <v>12491.992774564118</v>
      </c>
      <c r="J64" s="9">
        <v>2764.3382079493945</v>
      </c>
      <c r="K64" s="9">
        <v>1402.5317639478822</v>
      </c>
      <c r="L64" s="9">
        <v>11556.860363880545</v>
      </c>
      <c r="M64" s="9">
        <v>4134.9545401091891</v>
      </c>
      <c r="N64" s="9">
        <v>5528.2175527278541</v>
      </c>
      <c r="O64" s="9">
        <v>61698.351372948171</v>
      </c>
      <c r="P64" s="10">
        <f t="shared" si="0"/>
        <v>22019.966992939822</v>
      </c>
      <c r="Q64" s="23">
        <f t="shared" si="1"/>
        <v>39678.384380008349</v>
      </c>
      <c r="R64">
        <f t="shared" si="8"/>
        <v>-1.1442512424904858E-3</v>
      </c>
      <c r="S64">
        <f t="shared" si="2"/>
        <v>0.58771268178044245</v>
      </c>
      <c r="T64">
        <f t="shared" si="3"/>
        <v>-1.1435968366628746E-3</v>
      </c>
      <c r="U64">
        <f t="shared" si="4"/>
        <v>-4.4581395066688567E-2</v>
      </c>
      <c r="V64">
        <f t="shared" si="5"/>
        <v>-2.9518969961765174E-2</v>
      </c>
      <c r="W64" s="31">
        <f t="shared" si="6"/>
        <v>10.588561844340253</v>
      </c>
      <c r="X64">
        <f t="shared" si="7"/>
        <v>9.9997049113173198</v>
      </c>
    </row>
    <row r="65" spans="1:24" x14ac:dyDescent="0.2">
      <c r="A65" s="12">
        <v>1933</v>
      </c>
      <c r="B65" s="11"/>
      <c r="C65" s="9">
        <v>11534.709165656817</v>
      </c>
      <c r="D65" s="11">
        <v>49.29685179853535</v>
      </c>
      <c r="E65" s="14">
        <v>559.45072217816426</v>
      </c>
      <c r="F65" s="9">
        <v>11308.100375913978</v>
      </c>
      <c r="G65" s="14">
        <v>127.27133144957537</v>
      </c>
      <c r="H65" s="9">
        <v>1962.7863842799966</v>
      </c>
      <c r="I65" s="9">
        <v>13650.252391345524</v>
      </c>
      <c r="J65" s="9">
        <v>2612.5665153508858</v>
      </c>
      <c r="K65" s="9">
        <v>1372.8709713568392</v>
      </c>
      <c r="L65" s="9">
        <v>11725.131481584109</v>
      </c>
      <c r="M65" s="9">
        <v>4230.3446649060916</v>
      </c>
      <c r="N65" s="9">
        <v>5644.9243677298864</v>
      </c>
      <c r="O65" s="9">
        <v>64777.705223550409</v>
      </c>
      <c r="P65" s="10">
        <f t="shared" si="0"/>
        <v>23451.557115547497</v>
      </c>
      <c r="Q65" s="23">
        <f t="shared" si="1"/>
        <v>41326.148108002912</v>
      </c>
      <c r="R65">
        <f t="shared" si="8"/>
        <v>6.2987261868507463E-2</v>
      </c>
      <c r="S65">
        <f t="shared" si="2"/>
        <v>0.62954579339379524</v>
      </c>
      <c r="T65">
        <f t="shared" si="3"/>
        <v>6.5013272865789506E-2</v>
      </c>
      <c r="U65">
        <f t="shared" si="4"/>
        <v>4.1527994492255083E-2</v>
      </c>
      <c r="V65">
        <f t="shared" si="5"/>
        <v>4.990982387825027E-2</v>
      </c>
      <c r="W65" s="31">
        <f t="shared" si="6"/>
        <v>10.629250704711115</v>
      </c>
      <c r="X65">
        <f t="shared" si="7"/>
        <v>10.062692173185827</v>
      </c>
    </row>
    <row r="66" spans="1:24" x14ac:dyDescent="0.2">
      <c r="A66" s="12">
        <v>1934</v>
      </c>
      <c r="B66" s="11"/>
      <c r="C66" s="9">
        <v>12141.949521832235</v>
      </c>
      <c r="D66" s="11">
        <v>47.504239005861336</v>
      </c>
      <c r="E66" s="14">
        <v>572.34129181360595</v>
      </c>
      <c r="F66" s="9">
        <v>12839.10282612341</v>
      </c>
      <c r="G66" s="14">
        <v>134.29319801231057</v>
      </c>
      <c r="H66" s="9">
        <v>2736.2319335732573</v>
      </c>
      <c r="I66" s="9">
        <v>14734.085687369892</v>
      </c>
      <c r="J66" s="9">
        <v>2726.6569601318338</v>
      </c>
      <c r="K66" s="9">
        <v>1389.8199956945778</v>
      </c>
      <c r="L66" s="9">
        <v>11893.40259928767</v>
      </c>
      <c r="M66" s="9">
        <v>4321.5873929726931</v>
      </c>
      <c r="N66" s="9">
        <v>5788.2485265043115</v>
      </c>
      <c r="O66" s="9">
        <v>69325.224172321658</v>
      </c>
      <c r="P66" s="10">
        <f t="shared" si="0"/>
        <v>25600.897878775115</v>
      </c>
      <c r="Q66" s="23">
        <f t="shared" si="1"/>
        <v>43724.326293546546</v>
      </c>
      <c r="R66">
        <f t="shared" si="8"/>
        <v>8.7690530056422744E-2</v>
      </c>
      <c r="S66">
        <f t="shared" si="2"/>
        <v>0.62296771877316148</v>
      </c>
      <c r="T66">
        <f t="shared" si="3"/>
        <v>9.1650236811042562E-2</v>
      </c>
      <c r="U66">
        <f t="shared" si="4"/>
        <v>5.803052777326756E-2</v>
      </c>
      <c r="V66">
        <f t="shared" si="5"/>
        <v>7.0201914888426309E-2</v>
      </c>
      <c r="W66" s="31">
        <f t="shared" si="6"/>
        <v>10.685659891958988</v>
      </c>
      <c r="X66">
        <f t="shared" si="7"/>
        <v>10.150382703242251</v>
      </c>
    </row>
    <row r="67" spans="1:24" x14ac:dyDescent="0.2">
      <c r="A67" s="12">
        <v>1935</v>
      </c>
      <c r="B67" s="11"/>
      <c r="C67" s="9">
        <v>13855.081726665945</v>
      </c>
      <c r="D67" s="11">
        <v>52.882077383883377</v>
      </c>
      <c r="E67" s="14">
        <v>678.04396282422692</v>
      </c>
      <c r="F67" s="9">
        <v>13195.690738577254</v>
      </c>
      <c r="G67" s="14">
        <v>140.43733125470382</v>
      </c>
      <c r="H67" s="9">
        <v>2514.8200548587456</v>
      </c>
      <c r="I67" s="9">
        <v>14459.638629578312</v>
      </c>
      <c r="J67" s="9">
        <v>2874.2418474172805</v>
      </c>
      <c r="K67" s="9">
        <v>1421.5994163278381</v>
      </c>
      <c r="L67" s="9">
        <v>12102.058785240088</v>
      </c>
      <c r="M67" s="9">
        <v>4410.7564226741461</v>
      </c>
      <c r="N67" s="9">
        <v>5958.1900290511321</v>
      </c>
      <c r="O67" s="9">
        <v>71663.441021853549</v>
      </c>
      <c r="P67" s="10">
        <f t="shared" si="0"/>
        <v>27781.69850545131</v>
      </c>
      <c r="Q67" s="23">
        <f t="shared" si="1"/>
        <v>43881.742516402242</v>
      </c>
      <c r="R67">
        <f t="shared" si="8"/>
        <v>8.1750052501974368E-2</v>
      </c>
      <c r="S67">
        <f t="shared" si="2"/>
        <v>0.53887092130654912</v>
      </c>
      <c r="T67">
        <f t="shared" si="3"/>
        <v>8.5184536769088437E-2</v>
      </c>
      <c r="U67">
        <f t="shared" si="4"/>
        <v>3.6001977891864101E-3</v>
      </c>
      <c r="V67">
        <f t="shared" si="5"/>
        <v>3.3728226305042908E-2</v>
      </c>
      <c r="W67" s="31">
        <f t="shared" si="6"/>
        <v>10.689253624548799</v>
      </c>
      <c r="X67">
        <f t="shared" si="7"/>
        <v>10.232132755744225</v>
      </c>
    </row>
    <row r="68" spans="1:24" x14ac:dyDescent="0.2">
      <c r="A68" s="12">
        <v>1936</v>
      </c>
      <c r="B68" s="11"/>
      <c r="C68" s="9">
        <v>12593.450586659135</v>
      </c>
      <c r="D68" s="11">
        <v>56.467302969231397</v>
      </c>
      <c r="E68" s="14">
        <v>812.10588703281928</v>
      </c>
      <c r="F68" s="9">
        <v>14044.525008440205</v>
      </c>
      <c r="G68" s="14">
        <v>150.9701310988066</v>
      </c>
      <c r="H68" s="9">
        <v>2701.8233308000558</v>
      </c>
      <c r="I68" s="9">
        <v>14764.32138017744</v>
      </c>
      <c r="J68" s="9">
        <v>2992.519097511291</v>
      </c>
      <c r="K68" s="9">
        <v>1459.7347210877501</v>
      </c>
      <c r="L68" s="9">
        <v>12303.98412648436</v>
      </c>
      <c r="M68" s="9">
        <v>4715.590082351202</v>
      </c>
      <c r="N68" s="9">
        <v>6066.7068921231967</v>
      </c>
      <c r="O68" s="9">
        <v>72662.198546735497</v>
      </c>
      <c r="P68" s="10">
        <f t="shared" si="0"/>
        <v>27506.548785101393</v>
      </c>
      <c r="Q68" s="23">
        <f t="shared" si="1"/>
        <v>45155.649761634108</v>
      </c>
      <c r="R68">
        <f t="shared" si="8"/>
        <v>-9.9533627997778658E-3</v>
      </c>
      <c r="S68">
        <f t="shared" si="2"/>
        <v>0.48573792842045033</v>
      </c>
      <c r="T68">
        <f t="shared" si="3"/>
        <v>-9.9039920217954824E-3</v>
      </c>
      <c r="U68">
        <f t="shared" si="4"/>
        <v>2.9030461694990795E-2</v>
      </c>
      <c r="V68">
        <f t="shared" si="5"/>
        <v>1.3936778790420989E-2</v>
      </c>
      <c r="W68" s="31">
        <f t="shared" si="6"/>
        <v>10.717870684164675</v>
      </c>
      <c r="X68">
        <f t="shared" si="7"/>
        <v>10.222179392944446</v>
      </c>
    </row>
    <row r="69" spans="1:24" x14ac:dyDescent="0.2">
      <c r="A69" s="12">
        <v>1937</v>
      </c>
      <c r="B69" s="11"/>
      <c r="C69" s="9">
        <v>13016.375634724838</v>
      </c>
      <c r="D69" s="11">
        <v>60.948834950916428</v>
      </c>
      <c r="E69" s="14">
        <v>948.74592516849998</v>
      </c>
      <c r="F69" s="9">
        <v>14920.490967294209</v>
      </c>
      <c r="G69" s="14">
        <v>159.30859764205462</v>
      </c>
      <c r="H69" s="9">
        <v>3466.2927228481335</v>
      </c>
      <c r="I69" s="9">
        <v>16604.046996390476</v>
      </c>
      <c r="J69" s="9">
        <v>3220.699987073187</v>
      </c>
      <c r="K69" s="9">
        <v>1521.1749343120534</v>
      </c>
      <c r="L69" s="9">
        <v>12566.487070101917</v>
      </c>
      <c r="M69" s="9">
        <v>4925.0336172313564</v>
      </c>
      <c r="N69" s="9">
        <v>6232.5534187050325</v>
      </c>
      <c r="O69" s="9">
        <v>77642.158706442686</v>
      </c>
      <c r="P69" s="10">
        <f t="shared" si="0"/>
        <v>28946.561362138462</v>
      </c>
      <c r="Q69" s="23">
        <f t="shared" si="1"/>
        <v>48695.597344304224</v>
      </c>
      <c r="R69">
        <f t="shared" si="8"/>
        <v>5.1027304492071442E-2</v>
      </c>
      <c r="S69">
        <f t="shared" si="2"/>
        <v>0.57116450843186628</v>
      </c>
      <c r="T69">
        <f t="shared" si="3"/>
        <v>5.2351626817575658E-2</v>
      </c>
      <c r="U69">
        <f t="shared" si="4"/>
        <v>7.8394344923761627E-2</v>
      </c>
      <c r="V69">
        <f t="shared" si="5"/>
        <v>6.8535775951014344E-2</v>
      </c>
      <c r="W69" s="31">
        <f t="shared" si="6"/>
        <v>10.793343901376312</v>
      </c>
      <c r="X69">
        <f t="shared" si="7"/>
        <v>10.273206697436517</v>
      </c>
    </row>
    <row r="70" spans="1:24" x14ac:dyDescent="0.2">
      <c r="A70" s="12">
        <v>1938</v>
      </c>
      <c r="B70" s="11"/>
      <c r="C70" s="9">
        <v>11841.901345839677</v>
      </c>
      <c r="D70" s="11">
        <v>68.119286121612475</v>
      </c>
      <c r="E70" s="14">
        <v>1010.6206594186197</v>
      </c>
      <c r="F70" s="9">
        <v>15505.760258386928</v>
      </c>
      <c r="G70" s="14">
        <v>167.20819752513171</v>
      </c>
      <c r="H70" s="9">
        <v>3861.2436416361811</v>
      </c>
      <c r="I70" s="9">
        <v>16743.596347809926</v>
      </c>
      <c r="J70" s="9">
        <v>3218.6065844166556</v>
      </c>
      <c r="K70" s="9">
        <v>1578.3778914519219</v>
      </c>
      <c r="L70" s="9">
        <v>12876.105926676468</v>
      </c>
      <c r="M70" s="9">
        <v>5211.2039916220629</v>
      </c>
      <c r="N70" s="9">
        <v>6396.3524573043769</v>
      </c>
      <c r="O70" s="9">
        <v>78479.096588209577</v>
      </c>
      <c r="P70" s="10">
        <f t="shared" si="0"/>
        <v>28426.401549766837</v>
      </c>
      <c r="Q70" s="23">
        <f t="shared" si="1"/>
        <v>50052.69503844274</v>
      </c>
      <c r="R70">
        <f t="shared" si="8"/>
        <v>-1.8133073093421919E-2</v>
      </c>
      <c r="S70">
        <f t="shared" si="2"/>
        <v>0.54762493277908819</v>
      </c>
      <c r="T70">
        <f t="shared" si="3"/>
        <v>-1.7969658152625523E-2</v>
      </c>
      <c r="U70">
        <f t="shared" si="4"/>
        <v>2.7869001884156086E-2</v>
      </c>
      <c r="V70">
        <f t="shared" si="5"/>
        <v>1.0779425710344626E-2</v>
      </c>
      <c r="W70" s="31">
        <f t="shared" si="6"/>
        <v>10.820831630215606</v>
      </c>
      <c r="X70">
        <f t="shared" si="7"/>
        <v>10.255073624343096</v>
      </c>
    </row>
    <row r="71" spans="1:24" x14ac:dyDescent="0.2">
      <c r="A71" s="12">
        <v>1939</v>
      </c>
      <c r="B71" s="11"/>
      <c r="C71" s="9">
        <v>13210.692548700972</v>
      </c>
      <c r="D71" s="11">
        <v>69.911898914286482</v>
      </c>
      <c r="E71" s="14">
        <v>1131.7920139917705</v>
      </c>
      <c r="F71" s="9">
        <v>16116.223260685627</v>
      </c>
      <c r="G71" s="14">
        <v>175.1077974082088</v>
      </c>
      <c r="H71" s="9">
        <v>3536.6059546020656</v>
      </c>
      <c r="I71" s="9">
        <v>16720.33812257335</v>
      </c>
      <c r="J71" s="9">
        <v>3346.3041464650564</v>
      </c>
      <c r="K71" s="9">
        <v>1627.106336422921</v>
      </c>
      <c r="L71" s="9">
        <v>13178.993938542879</v>
      </c>
      <c r="M71" s="9">
        <v>5383.3209559295155</v>
      </c>
      <c r="N71" s="9">
        <v>6543.7715920437849</v>
      </c>
      <c r="O71" s="9">
        <v>81040.168566280438</v>
      </c>
      <c r="P71" s="10">
        <f t="shared" si="0"/>
        <v>30528.619722292657</v>
      </c>
      <c r="Q71" s="23">
        <f t="shared" si="1"/>
        <v>50511.548843987781</v>
      </c>
      <c r="R71">
        <f t="shared" si="8"/>
        <v>7.1346249826383379E-2</v>
      </c>
      <c r="S71">
        <f t="shared" si="2"/>
        <v>0.57488365475474401</v>
      </c>
      <c r="T71">
        <f t="shared" si="3"/>
        <v>7.3953017544109878E-2</v>
      </c>
      <c r="U71">
        <f t="shared" si="4"/>
        <v>9.1674145656417405E-3</v>
      </c>
      <c r="V71">
        <f t="shared" si="5"/>
        <v>3.2633810650358974E-2</v>
      </c>
      <c r="W71" s="31">
        <f t="shared" si="6"/>
        <v>10.82995727909784</v>
      </c>
      <c r="X71">
        <f t="shared" si="7"/>
        <v>10.326419874169479</v>
      </c>
    </row>
    <row r="72" spans="1:24" x14ac:dyDescent="0.2">
      <c r="A72" s="8">
        <v>1940</v>
      </c>
      <c r="B72" s="11"/>
      <c r="C72" s="9">
        <v>14130.840288411486</v>
      </c>
      <c r="D72" s="11">
        <v>69.911898914286482</v>
      </c>
      <c r="E72" s="14">
        <v>1250.3852546378332</v>
      </c>
      <c r="F72" s="9">
        <v>16143.354949676681</v>
      </c>
      <c r="G72" s="14">
        <v>180.37419733026016</v>
      </c>
      <c r="H72" s="9">
        <v>3129.6868261537738</v>
      </c>
      <c r="I72" s="9">
        <v>16580.788771153904</v>
      </c>
      <c r="J72" s="9">
        <v>3395.4991088935385</v>
      </c>
      <c r="K72" s="9">
        <v>1667.3602692250504</v>
      </c>
      <c r="L72" s="9">
        <v>13448.227726868574</v>
      </c>
      <c r="M72" s="9">
        <v>5561.6590153324205</v>
      </c>
      <c r="N72" s="9">
        <v>6701.4281666956531</v>
      </c>
      <c r="O72" s="9">
        <v>82259.516473293465</v>
      </c>
      <c r="P72" s="10">
        <f t="shared" ref="P72:P135" si="9">+C72+E72+F72+D72</f>
        <v>31594.492391640288</v>
      </c>
      <c r="Q72" s="23">
        <f t="shared" ref="Q72:Q135" si="10">+O72-P72</f>
        <v>50665.024081653173</v>
      </c>
      <c r="R72">
        <f t="shared" si="8"/>
        <v>3.4318218811223968E-2</v>
      </c>
      <c r="S72">
        <f t="shared" si="2"/>
        <v>0.50657121702424723</v>
      </c>
      <c r="T72">
        <f t="shared" si="3"/>
        <v>3.4913883400018442E-2</v>
      </c>
      <c r="U72">
        <f t="shared" si="4"/>
        <v>3.0384187612109148E-3</v>
      </c>
      <c r="V72">
        <f t="shared" si="5"/>
        <v>1.5046216321918937E-2</v>
      </c>
      <c r="W72" s="31">
        <f t="shared" si="6"/>
        <v>10.832991091193726</v>
      </c>
      <c r="X72">
        <f t="shared" si="7"/>
        <v>10.360738092980704</v>
      </c>
    </row>
    <row r="73" spans="1:24" x14ac:dyDescent="0.2">
      <c r="A73" s="12">
        <v>1941</v>
      </c>
      <c r="B73" s="11"/>
      <c r="C73" s="9">
        <v>15781.105256370562</v>
      </c>
      <c r="D73" s="11">
        <v>81.56388206666756</v>
      </c>
      <c r="E73" s="14">
        <v>1319.9943306692176</v>
      </c>
      <c r="F73" s="9">
        <v>16779.011663181358</v>
      </c>
      <c r="G73" s="14">
        <v>186.51833057265344</v>
      </c>
      <c r="H73" s="9">
        <v>3271.809315869169</v>
      </c>
      <c r="I73" s="9">
        <v>16627.305221627055</v>
      </c>
      <c r="J73" s="9">
        <v>3616.3530891575756</v>
      </c>
      <c r="K73" s="9">
        <v>1699.1396898583109</v>
      </c>
      <c r="L73" s="9">
        <v>13791.50080698384</v>
      </c>
      <c r="M73" s="9">
        <v>5706.8179008929228</v>
      </c>
      <c r="N73" s="9">
        <v>6844.7523254700782</v>
      </c>
      <c r="O73" s="9">
        <v>85705.87181271943</v>
      </c>
      <c r="P73" s="10">
        <f t="shared" si="9"/>
        <v>33961.675132287797</v>
      </c>
      <c r="Q73" s="23">
        <f t="shared" si="10"/>
        <v>51744.196680431633</v>
      </c>
      <c r="R73">
        <f t="shared" si="8"/>
        <v>7.224987285608922E-2</v>
      </c>
      <c r="S73">
        <f t="shared" ref="S73:S136" si="11">+LN(Q73/P72)</f>
        <v>0.49332947041765607</v>
      </c>
      <c r="T73">
        <f t="shared" ref="T73:T136" si="12">+P73/P72-1</f>
        <v>7.4923904815570097E-2</v>
      </c>
      <c r="U73">
        <f t="shared" ref="U73:U136" si="13">+Q73/Q72-1</f>
        <v>2.1300149725365536E-2</v>
      </c>
      <c r="V73">
        <f t="shared" ref="V73:V136" si="14">+O73/O72-1</f>
        <v>4.1896129313437669E-2</v>
      </c>
      <c r="W73" s="31">
        <f t="shared" ref="W73:W136" si="15">+LN(Q73)</f>
        <v>10.85406756339836</v>
      </c>
      <c r="X73">
        <f t="shared" ref="X73:X136" si="16">+LN(P73)</f>
        <v>10.432987965836793</v>
      </c>
    </row>
    <row r="74" spans="1:24" x14ac:dyDescent="0.2">
      <c r="A74" s="12">
        <v>1942</v>
      </c>
      <c r="B74" s="11"/>
      <c r="C74" s="9">
        <v>15588.217143232487</v>
      </c>
      <c r="D74" s="11">
        <v>80.667575670330564</v>
      </c>
      <c r="E74" s="14">
        <v>1376.7128370651606</v>
      </c>
      <c r="F74" s="9">
        <v>17019.320908530688</v>
      </c>
      <c r="G74" s="14">
        <v>194.41793045573056</v>
      </c>
      <c r="H74" s="9">
        <v>3265.8252110390476</v>
      </c>
      <c r="I74" s="9">
        <v>16650.563446863631</v>
      </c>
      <c r="J74" s="9">
        <v>3718.9298193276022</v>
      </c>
      <c r="K74" s="9">
        <v>1754.2240189559616</v>
      </c>
      <c r="L74" s="9">
        <v>14168.428110639814</v>
      </c>
      <c r="M74" s="9">
        <v>6042.7570360472291</v>
      </c>
      <c r="N74" s="9">
        <v>7090.4508833690952</v>
      </c>
      <c r="O74" s="9">
        <v>86950.51492119678</v>
      </c>
      <c r="P74" s="10">
        <f t="shared" si="9"/>
        <v>34064.918464498667</v>
      </c>
      <c r="Q74" s="23">
        <f t="shared" si="10"/>
        <v>52885.596456698113</v>
      </c>
      <c r="R74">
        <f t="shared" ref="R74:R137" si="17">+LN(P74/P73)</f>
        <v>3.0353838409917949E-3</v>
      </c>
      <c r="S74">
        <f t="shared" si="11"/>
        <v>0.44289833623366381</v>
      </c>
      <c r="T74">
        <f t="shared" si="12"/>
        <v>3.039995283174779E-3</v>
      </c>
      <c r="U74">
        <f t="shared" si="13"/>
        <v>2.2058507996861598E-2</v>
      </c>
      <c r="V74">
        <f t="shared" si="14"/>
        <v>1.4522261802517811E-2</v>
      </c>
      <c r="W74" s="31">
        <f t="shared" si="15"/>
        <v>10.875886302070457</v>
      </c>
      <c r="X74">
        <f t="shared" si="16"/>
        <v>10.436023349677784</v>
      </c>
    </row>
    <row r="75" spans="1:24" x14ac:dyDescent="0.2">
      <c r="A75" s="12">
        <v>1943</v>
      </c>
      <c r="B75" s="11"/>
      <c r="C75" s="9">
        <v>13650.763206823387</v>
      </c>
      <c r="D75" s="11">
        <v>86.045414048352612</v>
      </c>
      <c r="E75" s="14">
        <v>1410.2283181173086</v>
      </c>
      <c r="F75" s="9">
        <v>17788.698089205558</v>
      </c>
      <c r="G75" s="14">
        <v>204.07299697949145</v>
      </c>
      <c r="H75" s="9">
        <v>3375.0351241887729</v>
      </c>
      <c r="I75" s="9">
        <v>16511.014095444185</v>
      </c>
      <c r="J75" s="9">
        <v>3971.184839439607</v>
      </c>
      <c r="K75" s="9">
        <v>1809.3083480536127</v>
      </c>
      <c r="L75" s="9">
        <v>14558.817103712076</v>
      </c>
      <c r="M75" s="9">
        <v>6208.6529052592323</v>
      </c>
      <c r="N75" s="9">
        <v>7463.0936961826028</v>
      </c>
      <c r="O75" s="9">
        <v>87036.914137454209</v>
      </c>
      <c r="P75" s="10">
        <f t="shared" si="9"/>
        <v>32935.735028194606</v>
      </c>
      <c r="Q75" s="23">
        <f t="shared" si="10"/>
        <v>54101.179109259603</v>
      </c>
      <c r="R75">
        <f t="shared" si="17"/>
        <v>-3.3709831311577065E-2</v>
      </c>
      <c r="S75">
        <f t="shared" si="11"/>
        <v>0.46258790991483756</v>
      </c>
      <c r="T75">
        <f t="shared" si="12"/>
        <v>-3.3147985881159747E-2</v>
      </c>
      <c r="U75">
        <f t="shared" si="13"/>
        <v>2.2985136483367308E-2</v>
      </c>
      <c r="V75">
        <f t="shared" si="14"/>
        <v>9.9365962738384717E-4</v>
      </c>
      <c r="W75" s="31">
        <f t="shared" si="15"/>
        <v>10.898611259592622</v>
      </c>
      <c r="X75">
        <f t="shared" si="16"/>
        <v>10.402313518366208</v>
      </c>
    </row>
    <row r="76" spans="1:24" x14ac:dyDescent="0.2">
      <c r="A76" s="12">
        <v>1944</v>
      </c>
      <c r="B76" s="11"/>
      <c r="C76" s="9">
        <v>16439.782442716129</v>
      </c>
      <c r="D76" s="11">
        <v>74.393430895971534</v>
      </c>
      <c r="E76" s="14">
        <v>1487.5717359299581</v>
      </c>
      <c r="F76" s="9">
        <v>20178.224698203325</v>
      </c>
      <c r="G76" s="14">
        <v>215.48353014393615</v>
      </c>
      <c r="H76" s="9">
        <v>4120.0561755389544</v>
      </c>
      <c r="I76" s="9">
        <v>17371.568429197439</v>
      </c>
      <c r="J76" s="9">
        <v>4063.2945563269782</v>
      </c>
      <c r="K76" s="9">
        <v>1911.0024940800452</v>
      </c>
      <c r="L76" s="9">
        <v>14989.591165033189</v>
      </c>
      <c r="M76" s="9">
        <v>6936.5210314268979</v>
      </c>
      <c r="N76" s="9">
        <v>7819.3566051361759</v>
      </c>
      <c r="O76" s="9">
        <v>95606.84629462898</v>
      </c>
      <c r="P76" s="10">
        <f t="shared" si="9"/>
        <v>38179.972307745382</v>
      </c>
      <c r="Q76" s="23">
        <f t="shared" si="10"/>
        <v>57426.873986883598</v>
      </c>
      <c r="R76">
        <f t="shared" si="17"/>
        <v>0.14775285360539467</v>
      </c>
      <c r="S76">
        <f t="shared" si="11"/>
        <v>0.55595414230048235</v>
      </c>
      <c r="T76">
        <f t="shared" si="12"/>
        <v>0.15922636234052323</v>
      </c>
      <c r="U76">
        <f t="shared" si="13"/>
        <v>6.1471763321601758E-2</v>
      </c>
      <c r="V76">
        <f t="shared" si="14"/>
        <v>9.8463189350217473E-2</v>
      </c>
      <c r="W76" s="31">
        <f t="shared" si="15"/>
        <v>10.95826766066669</v>
      </c>
      <c r="X76">
        <f t="shared" si="16"/>
        <v>10.550066371971601</v>
      </c>
    </row>
    <row r="77" spans="1:24" x14ac:dyDescent="0.2">
      <c r="A77" s="12">
        <v>1945</v>
      </c>
      <c r="B77" s="11"/>
      <c r="C77" s="9">
        <v>13187.831735292011</v>
      </c>
      <c r="D77" s="11">
        <v>63.637754139927459</v>
      </c>
      <c r="E77" s="14">
        <v>1446.3219130965451</v>
      </c>
      <c r="F77" s="9">
        <v>20311.945165373516</v>
      </c>
      <c r="G77" s="14">
        <v>212.41146352273952</v>
      </c>
      <c r="H77" s="9">
        <v>4016.8303672193501</v>
      </c>
      <c r="I77" s="9">
        <v>17301.793753487713</v>
      </c>
      <c r="J77" s="9">
        <v>4120.8631293815852</v>
      </c>
      <c r="K77" s="9">
        <v>2095.3231337529542</v>
      </c>
      <c r="L77" s="9">
        <v>15420.365226354304</v>
      </c>
      <c r="M77" s="9">
        <v>7927.7488499686197</v>
      </c>
      <c r="N77" s="9">
        <v>8106.0049226850279</v>
      </c>
      <c r="O77" s="9">
        <v>94211.077414274288</v>
      </c>
      <c r="P77" s="10">
        <f t="shared" si="9"/>
        <v>35009.736567902</v>
      </c>
      <c r="Q77" s="23">
        <f t="shared" si="10"/>
        <v>59201.340846372288</v>
      </c>
      <c r="R77">
        <f t="shared" si="17"/>
        <v>-8.6684882532719082E-2</v>
      </c>
      <c r="S77">
        <f t="shared" si="11"/>
        <v>0.43863309807596501</v>
      </c>
      <c r="T77">
        <f t="shared" si="12"/>
        <v>-8.3033997884808586E-2</v>
      </c>
      <c r="U77">
        <f t="shared" si="13"/>
        <v>3.0899589970611707E-2</v>
      </c>
      <c r="V77">
        <f t="shared" si="14"/>
        <v>-1.4599047395135178E-2</v>
      </c>
      <c r="W77" s="31">
        <f t="shared" si="15"/>
        <v>10.988699470047568</v>
      </c>
      <c r="X77">
        <f t="shared" si="16"/>
        <v>10.463381489438882</v>
      </c>
    </row>
    <row r="78" spans="1:24" x14ac:dyDescent="0.2">
      <c r="A78" s="12">
        <v>1946</v>
      </c>
      <c r="B78" s="11"/>
      <c r="C78" s="9">
        <v>13787.928087277127</v>
      </c>
      <c r="D78" s="11">
        <v>69.911898914286496</v>
      </c>
      <c r="E78" s="14">
        <v>1340.619242085924</v>
      </c>
      <c r="F78" s="9">
        <v>22912.711352944476</v>
      </c>
      <c r="G78" s="14">
        <v>229.08839660923562</v>
      </c>
      <c r="H78" s="9">
        <v>4281.6270059522458</v>
      </c>
      <c r="I78" s="9">
        <v>19839.266126797982</v>
      </c>
      <c r="J78" s="9">
        <v>4665.1478200796864</v>
      </c>
      <c r="K78" s="9">
        <v>2404.6428279166862</v>
      </c>
      <c r="L78" s="9">
        <v>15871.331821799846</v>
      </c>
      <c r="M78" s="9">
        <v>8257.4668900274773</v>
      </c>
      <c r="N78" s="9">
        <v>8427.4605359362413</v>
      </c>
      <c r="O78" s="9">
        <v>102087.20200634121</v>
      </c>
      <c r="P78" s="10">
        <f t="shared" si="9"/>
        <v>38111.170581221813</v>
      </c>
      <c r="Q78" s="23">
        <f t="shared" si="10"/>
        <v>63976.031425119392</v>
      </c>
      <c r="R78">
        <f t="shared" si="17"/>
        <v>8.488121981197988E-2</v>
      </c>
      <c r="S78">
        <f t="shared" si="11"/>
        <v>0.6028822937744136</v>
      </c>
      <c r="T78">
        <f t="shared" si="12"/>
        <v>8.8587756360420711E-2</v>
      </c>
      <c r="U78">
        <f t="shared" si="13"/>
        <v>8.0651730357551354E-2</v>
      </c>
      <c r="V78">
        <f t="shared" si="14"/>
        <v>8.3600833450117928E-2</v>
      </c>
      <c r="W78" s="31">
        <f t="shared" si="15"/>
        <v>11.066263783213296</v>
      </c>
      <c r="X78">
        <f t="shared" si="16"/>
        <v>10.548262709250862</v>
      </c>
    </row>
    <row r="79" spans="1:24" x14ac:dyDescent="0.2">
      <c r="A79" s="12">
        <v>1947</v>
      </c>
      <c r="B79" s="11"/>
      <c r="C79" s="9">
        <v>14845.240707441384</v>
      </c>
      <c r="D79" s="11">
        <v>73.497124499634523</v>
      </c>
      <c r="E79" s="14">
        <v>1392.1815206276904</v>
      </c>
      <c r="F79" s="9">
        <v>26418.513166145574</v>
      </c>
      <c r="G79" s="14">
        <v>247.0819296762445</v>
      </c>
      <c r="H79" s="9">
        <v>4314.5395825179166</v>
      </c>
      <c r="I79" s="9">
        <v>23379.168007804608</v>
      </c>
      <c r="J79" s="9">
        <v>5339.2234754827196</v>
      </c>
      <c r="K79" s="9">
        <v>2468.2016691832068</v>
      </c>
      <c r="L79" s="9">
        <v>16315.567572537249</v>
      </c>
      <c r="M79" s="9">
        <v>9449.8434499887517</v>
      </c>
      <c r="N79" s="9">
        <v>8617.8769183079785</v>
      </c>
      <c r="O79" s="9">
        <v>112860.93512421296</v>
      </c>
      <c r="P79" s="10">
        <f t="shared" si="9"/>
        <v>42729.432518714282</v>
      </c>
      <c r="Q79" s="23">
        <f t="shared" si="10"/>
        <v>70131.502605498681</v>
      </c>
      <c r="R79">
        <f t="shared" si="17"/>
        <v>0.11438053866981969</v>
      </c>
      <c r="S79">
        <f t="shared" si="11"/>
        <v>0.60986465805225232</v>
      </c>
      <c r="T79">
        <f t="shared" si="12"/>
        <v>0.12117869556512617</v>
      </c>
      <c r="U79">
        <f t="shared" si="13"/>
        <v>9.6215270676549336E-2</v>
      </c>
      <c r="V79">
        <f t="shared" si="14"/>
        <v>0.10553461066748149</v>
      </c>
      <c r="W79" s="31">
        <f t="shared" si="15"/>
        <v>11.158127367303114</v>
      </c>
      <c r="X79">
        <f t="shared" si="16"/>
        <v>10.662643247920682</v>
      </c>
    </row>
    <row r="80" spans="1:24" x14ac:dyDescent="0.2">
      <c r="A80" s="12">
        <v>1948</v>
      </c>
      <c r="B80" s="11"/>
      <c r="C80" s="9">
        <v>14872.38792336452</v>
      </c>
      <c r="D80" s="11">
        <v>84.252801255678605</v>
      </c>
      <c r="E80" s="14">
        <v>1376.7128370651606</v>
      </c>
      <c r="F80" s="9">
        <v>26736.34152289791</v>
      </c>
      <c r="G80" s="14">
        <v>265.95319606359539</v>
      </c>
      <c r="H80" s="9">
        <v>5584.6658327112964</v>
      </c>
      <c r="I80" s="9">
        <v>24823.503794995882</v>
      </c>
      <c r="J80" s="9">
        <v>5828.0329957827453</v>
      </c>
      <c r="K80" s="9">
        <v>2910.9949300066323</v>
      </c>
      <c r="L80" s="9">
        <v>16833.842615064215</v>
      </c>
      <c r="M80" s="9">
        <v>10285.543891144222</v>
      </c>
      <c r="N80" s="9">
        <v>9074.4667384036493</v>
      </c>
      <c r="O80" s="9">
        <v>118676.69907875551</v>
      </c>
      <c r="P80" s="10">
        <f t="shared" si="9"/>
        <v>43069.695084583269</v>
      </c>
      <c r="Q80" s="23">
        <f t="shared" si="10"/>
        <v>75607.003994172235</v>
      </c>
      <c r="R80">
        <f t="shared" si="17"/>
        <v>7.931650571029545E-3</v>
      </c>
      <c r="S80">
        <f t="shared" si="11"/>
        <v>0.57066095538117845</v>
      </c>
      <c r="T80">
        <f t="shared" si="12"/>
        <v>7.9631894413754178E-3</v>
      </c>
      <c r="U80">
        <f t="shared" si="13"/>
        <v>7.8074776459220674E-2</v>
      </c>
      <c r="V80">
        <f t="shared" si="14"/>
        <v>5.1530354131319234E-2</v>
      </c>
      <c r="W80" s="31">
        <f t="shared" si="15"/>
        <v>11.233304203301861</v>
      </c>
      <c r="X80">
        <f t="shared" si="16"/>
        <v>10.670574898491711</v>
      </c>
    </row>
    <row r="81" spans="1:24" x14ac:dyDescent="0.2">
      <c r="A81" s="12">
        <v>1949</v>
      </c>
      <c r="B81" s="11"/>
      <c r="C81" s="9">
        <v>13717.916846212196</v>
      </c>
      <c r="D81" s="11">
        <v>86.941720444689636</v>
      </c>
      <c r="E81" s="14">
        <v>1469.5249384403398</v>
      </c>
      <c r="F81" s="9">
        <v>25780.918474855822</v>
      </c>
      <c r="G81" s="14">
        <v>274.73052926701439</v>
      </c>
      <c r="H81" s="9">
        <v>6238.4292854021178</v>
      </c>
      <c r="I81" s="9">
        <v>23169.84398067544</v>
      </c>
      <c r="J81" s="9">
        <v>5951.5437525180841</v>
      </c>
      <c r="K81" s="9">
        <v>3101.6714538061933</v>
      </c>
      <c r="L81" s="9">
        <v>17358.848502299326</v>
      </c>
      <c r="M81" s="9">
        <v>10606.967137742477</v>
      </c>
      <c r="N81" s="9">
        <v>9649.8108614838438</v>
      </c>
      <c r="O81" s="9">
        <v>117407.14748314755</v>
      </c>
      <c r="P81" s="10">
        <f t="shared" si="9"/>
        <v>41055.301979953045</v>
      </c>
      <c r="Q81" s="23">
        <f t="shared" si="10"/>
        <v>76351.845503194505</v>
      </c>
      <c r="R81">
        <f t="shared" si="17"/>
        <v>-4.789963287829662E-2</v>
      </c>
      <c r="S81">
        <f t="shared" si="11"/>
        <v>0.57253258348303615</v>
      </c>
      <c r="T81">
        <f t="shared" si="12"/>
        <v>-4.6770544826802651E-2</v>
      </c>
      <c r="U81">
        <f t="shared" si="13"/>
        <v>9.8514882176745644E-3</v>
      </c>
      <c r="V81">
        <f t="shared" si="14"/>
        <v>-1.0697564100308088E-2</v>
      </c>
      <c r="W81" s="31">
        <f t="shared" si="15"/>
        <v>11.243107481974748</v>
      </c>
      <c r="X81">
        <f t="shared" si="16"/>
        <v>10.622675265613415</v>
      </c>
    </row>
    <row r="82" spans="1:24" x14ac:dyDescent="0.2">
      <c r="A82" s="8">
        <v>1950</v>
      </c>
      <c r="B82" s="11"/>
      <c r="C82" s="9">
        <v>12937.79158863154</v>
      </c>
      <c r="D82" s="11">
        <v>79.771269273993582</v>
      </c>
      <c r="E82" s="14">
        <v>1456.6343688048983</v>
      </c>
      <c r="F82" s="9">
        <v>26550.295655530688</v>
      </c>
      <c r="G82" s="14">
        <v>293.16292899419432</v>
      </c>
      <c r="H82" s="9">
        <v>6477.7934786069964</v>
      </c>
      <c r="I82" s="9">
        <v>23286.135106858314</v>
      </c>
      <c r="J82" s="9">
        <v>6138.9032902776216</v>
      </c>
      <c r="K82" s="9">
        <v>3233.0263924236683</v>
      </c>
      <c r="L82" s="9">
        <v>17930.970302491431</v>
      </c>
      <c r="M82" s="9">
        <v>11056.959682980038</v>
      </c>
      <c r="N82" s="9">
        <v>9813.6099000831891</v>
      </c>
      <c r="O82" s="9">
        <v>119255.05396495658</v>
      </c>
      <c r="P82" s="10">
        <f t="shared" si="9"/>
        <v>41024.492882241124</v>
      </c>
      <c r="Q82" s="23">
        <f t="shared" si="10"/>
        <v>78230.56108271546</v>
      </c>
      <c r="R82">
        <f t="shared" si="17"/>
        <v>-7.5071092003977736E-4</v>
      </c>
      <c r="S82">
        <f t="shared" si="11"/>
        <v>0.64474039125928606</v>
      </c>
      <c r="T82">
        <f t="shared" si="12"/>
        <v>-7.50429207096448E-4</v>
      </c>
      <c r="U82">
        <f t="shared" si="13"/>
        <v>2.4606027099139949E-2</v>
      </c>
      <c r="V82">
        <f t="shared" si="14"/>
        <v>1.5739301409007256E-2</v>
      </c>
      <c r="W82" s="31">
        <f t="shared" si="15"/>
        <v>11.267415656872702</v>
      </c>
      <c r="X82">
        <f t="shared" si="16"/>
        <v>10.621924554693376</v>
      </c>
    </row>
    <row r="83" spans="1:24" x14ac:dyDescent="0.2">
      <c r="A83" s="12">
        <v>1951</v>
      </c>
      <c r="B83" s="11"/>
      <c r="C83" s="9">
        <v>13806.99722507707</v>
      </c>
      <c r="D83" s="11">
        <v>106.96602016285502</v>
      </c>
      <c r="E83" s="14">
        <v>1692.3232189298287</v>
      </c>
      <c r="F83" s="9">
        <v>27245.900428124511</v>
      </c>
      <c r="G83" s="14">
        <v>314.62577238145644</v>
      </c>
      <c r="H83" s="9">
        <v>6634.2619201192429</v>
      </c>
      <c r="I83" s="9">
        <v>24188.173031956048</v>
      </c>
      <c r="J83" s="9">
        <v>6370.440873658571</v>
      </c>
      <c r="K83" s="9">
        <v>3338.1853446734553</v>
      </c>
      <c r="L83" s="9">
        <v>18443.632489492546</v>
      </c>
      <c r="M83" s="9">
        <v>11410.149353426077</v>
      </c>
      <c r="N83" s="9">
        <v>10061.774407841471</v>
      </c>
      <c r="O83" s="9">
        <v>123613.43008584315</v>
      </c>
      <c r="P83" s="10">
        <f t="shared" si="9"/>
        <v>42852.186892294267</v>
      </c>
      <c r="Q83" s="23">
        <f t="shared" si="10"/>
        <v>80761.243193548886</v>
      </c>
      <c r="R83">
        <f t="shared" si="17"/>
        <v>4.3587404023123479E-2</v>
      </c>
      <c r="S83">
        <f t="shared" si="11"/>
        <v>0.67732791129432368</v>
      </c>
      <c r="T83">
        <f t="shared" si="12"/>
        <v>4.4551288307193682E-2</v>
      </c>
      <c r="U83">
        <f t="shared" si="13"/>
        <v>3.2349021607523287E-2</v>
      </c>
      <c r="V83">
        <f t="shared" si="14"/>
        <v>3.6546678534624677E-2</v>
      </c>
      <c r="W83" s="31">
        <f t="shared" si="15"/>
        <v>11.299252465987699</v>
      </c>
      <c r="X83">
        <f t="shared" si="16"/>
        <v>10.665511958716499</v>
      </c>
    </row>
    <row r="84" spans="1:24" x14ac:dyDescent="0.2">
      <c r="A84" s="12">
        <v>1952</v>
      </c>
      <c r="B84" s="11"/>
      <c r="C84" s="9">
        <v>11829.345458500886</v>
      </c>
      <c r="D84" s="11">
        <v>110.59198694803655</v>
      </c>
      <c r="E84" s="14">
        <v>1800.5082648888131</v>
      </c>
      <c r="F84" s="9">
        <v>26731.097689677092</v>
      </c>
      <c r="G84" s="14">
        <v>337.06419955904863</v>
      </c>
      <c r="H84" s="9">
        <v>6098.3575079397988</v>
      </c>
      <c r="I84" s="9">
        <v>22490.117053496531</v>
      </c>
      <c r="J84" s="9">
        <v>5933.6767959172348</v>
      </c>
      <c r="K84" s="9">
        <v>3480.0276523592138</v>
      </c>
      <c r="L84" s="9">
        <v>18992.913404136601</v>
      </c>
      <c r="M84" s="9">
        <v>11359.96940024795</v>
      </c>
      <c r="N84" s="9">
        <v>10304.382993784269</v>
      </c>
      <c r="O84" s="9">
        <v>119468.05240745547</v>
      </c>
      <c r="P84" s="10">
        <f t="shared" si="9"/>
        <v>40471.543400014823</v>
      </c>
      <c r="Q84" s="23">
        <f t="shared" si="10"/>
        <v>78996.509007440647</v>
      </c>
      <c r="R84">
        <f t="shared" si="17"/>
        <v>-5.7157584681889514E-2</v>
      </c>
      <c r="S84">
        <f t="shared" si="11"/>
        <v>0.61164698197703027</v>
      </c>
      <c r="T84">
        <f t="shared" si="12"/>
        <v>-5.5554772461508417E-2</v>
      </c>
      <c r="U84">
        <f t="shared" si="13"/>
        <v>-2.1851250876351092E-2</v>
      </c>
      <c r="V84">
        <f t="shared" si="14"/>
        <v>-3.3535010520369224E-2</v>
      </c>
      <c r="W84" s="31">
        <f t="shared" si="15"/>
        <v>11.277158940693528</v>
      </c>
      <c r="X84">
        <f t="shared" si="16"/>
        <v>10.60835437403461</v>
      </c>
    </row>
    <row r="85" spans="1:24" x14ac:dyDescent="0.2">
      <c r="A85" s="12">
        <v>1953</v>
      </c>
      <c r="B85" s="11"/>
      <c r="C85" s="9">
        <v>15487.948990751178</v>
      </c>
      <c r="D85" s="11">
        <v>106.96602016285502</v>
      </c>
      <c r="E85" s="14">
        <v>1931.8758206961513</v>
      </c>
      <c r="F85" s="9">
        <v>26582.039524121275</v>
      </c>
      <c r="G85" s="14">
        <v>358.52704294631076</v>
      </c>
      <c r="H85" s="9">
        <v>6070.975530675154</v>
      </c>
      <c r="I85" s="9">
        <v>22114.702425710195</v>
      </c>
      <c r="J85" s="9">
        <v>6097.8579914055435</v>
      </c>
      <c r="K85" s="9">
        <v>3484.9187664173432</v>
      </c>
      <c r="L85" s="9">
        <v>19456.750620947143</v>
      </c>
      <c r="M85" s="9">
        <v>11512.439257981487</v>
      </c>
      <c r="N85" s="9">
        <v>10626.626459082339</v>
      </c>
      <c r="O85" s="9">
        <v>123831.62845089698</v>
      </c>
      <c r="P85" s="10">
        <f t="shared" si="9"/>
        <v>44108.830355731465</v>
      </c>
      <c r="Q85" s="23">
        <f t="shared" si="10"/>
        <v>79722.798095165519</v>
      </c>
      <c r="R85">
        <f t="shared" si="17"/>
        <v>8.6060902179854015E-2</v>
      </c>
      <c r="S85">
        <f t="shared" si="11"/>
        <v>0.67795649871236052</v>
      </c>
      <c r="T85">
        <f t="shared" si="12"/>
        <v>8.9872701907269148E-2</v>
      </c>
      <c r="U85">
        <f t="shared" si="13"/>
        <v>9.1939390341473359E-3</v>
      </c>
      <c r="V85">
        <f t="shared" si="14"/>
        <v>3.6525045445281012E-2</v>
      </c>
      <c r="W85" s="31">
        <f t="shared" si="15"/>
        <v>11.28631087274697</v>
      </c>
      <c r="X85">
        <f t="shared" si="16"/>
        <v>10.694415276214464</v>
      </c>
    </row>
    <row r="86" spans="1:24" x14ac:dyDescent="0.2">
      <c r="A86" s="12">
        <v>1954</v>
      </c>
      <c r="B86" s="11"/>
      <c r="C86" s="9">
        <v>15401.237370769235</v>
      </c>
      <c r="D86" s="11">
        <v>103.3400533776735</v>
      </c>
      <c r="E86" s="14">
        <v>2043.924618296528</v>
      </c>
      <c r="F86" s="9">
        <v>28688.176196697026</v>
      </c>
      <c r="G86" s="14">
        <v>390.23351613203891</v>
      </c>
      <c r="H86" s="9">
        <v>5810.8467466610455</v>
      </c>
      <c r="I86" s="9">
        <v>23480.794543488268</v>
      </c>
      <c r="J86" s="9">
        <v>6391.4897448750198</v>
      </c>
      <c r="K86" s="9">
        <v>3604.7510608415182</v>
      </c>
      <c r="L86" s="9">
        <v>19945.000322852968</v>
      </c>
      <c r="M86" s="9">
        <v>11917.738879804809</v>
      </c>
      <c r="N86" s="9">
        <v>10921.090315302989</v>
      </c>
      <c r="O86" s="9">
        <v>128698.62336909912</v>
      </c>
      <c r="P86" s="10">
        <f t="shared" si="9"/>
        <v>46236.678239140463</v>
      </c>
      <c r="Q86" s="23">
        <f t="shared" si="10"/>
        <v>82461.945129958651</v>
      </c>
      <c r="R86">
        <f t="shared" si="17"/>
        <v>4.7113387162535998E-2</v>
      </c>
      <c r="S86">
        <f t="shared" si="11"/>
        <v>0.62567691853802831</v>
      </c>
      <c r="T86">
        <f t="shared" si="12"/>
        <v>4.824085939817957E-2</v>
      </c>
      <c r="U86">
        <f t="shared" si="13"/>
        <v>3.4358390576349374E-2</v>
      </c>
      <c r="V86">
        <f t="shared" si="14"/>
        <v>3.9303326452918785E-2</v>
      </c>
      <c r="W86" s="31">
        <f t="shared" si="15"/>
        <v>11.320092194752492</v>
      </c>
      <c r="X86">
        <f t="shared" si="16"/>
        <v>10.741528663377</v>
      </c>
    </row>
    <row r="87" spans="1:24" x14ac:dyDescent="0.2">
      <c r="A87" s="12">
        <v>1955</v>
      </c>
      <c r="B87" s="11"/>
      <c r="C87" s="9">
        <v>16039.560260033924</v>
      </c>
      <c r="D87" s="11">
        <v>101.52706998508273</v>
      </c>
      <c r="E87" s="14">
        <v>2125.0634027657661</v>
      </c>
      <c r="F87" s="9">
        <v>32197.943928256758</v>
      </c>
      <c r="G87" s="14">
        <v>419.98882173710683</v>
      </c>
      <c r="H87" s="9">
        <v>5957.5359105787766</v>
      </c>
      <c r="I87" s="9">
        <v>25792.375353468979</v>
      </c>
      <c r="J87" s="9">
        <v>6719.8521358516391</v>
      </c>
      <c r="K87" s="9">
        <v>3839.5245356317387</v>
      </c>
      <c r="L87" s="9">
        <v>20457.662509854083</v>
      </c>
      <c r="M87" s="9">
        <v>11946.688852792189</v>
      </c>
      <c r="N87" s="9">
        <v>11304.448920571383</v>
      </c>
      <c r="O87" s="9">
        <v>136902.1717015274</v>
      </c>
      <c r="P87" s="10">
        <f t="shared" si="9"/>
        <v>50464.094661041527</v>
      </c>
      <c r="Q87" s="23">
        <f t="shared" si="10"/>
        <v>86438.077040485878</v>
      </c>
      <c r="R87">
        <f t="shared" si="17"/>
        <v>8.7488702197289422E-2</v>
      </c>
      <c r="S87">
        <f t="shared" si="11"/>
        <v>0.6256549008196709</v>
      </c>
      <c r="T87">
        <f t="shared" si="12"/>
        <v>9.1429933613233816E-2</v>
      </c>
      <c r="U87">
        <f t="shared" si="13"/>
        <v>4.8217779780247882E-2</v>
      </c>
      <c r="V87">
        <f t="shared" si="14"/>
        <v>6.3742316100002583E-2</v>
      </c>
      <c r="W87" s="31">
        <f t="shared" si="15"/>
        <v>11.367183564196671</v>
      </c>
      <c r="X87">
        <f t="shared" si="16"/>
        <v>10.829017365574289</v>
      </c>
    </row>
    <row r="88" spans="1:24" x14ac:dyDescent="0.2">
      <c r="A88" s="12">
        <v>1956</v>
      </c>
      <c r="B88" s="11"/>
      <c r="C88" s="9">
        <v>15299.899694404792</v>
      </c>
      <c r="D88" s="11">
        <v>108.77900355544578</v>
      </c>
      <c r="E88" s="14">
        <v>2179.1559257452582</v>
      </c>
      <c r="F88" s="9">
        <v>34429.675906995282</v>
      </c>
      <c r="G88" s="14">
        <v>456.57321387448553</v>
      </c>
      <c r="H88" s="9">
        <v>5779.553058358596</v>
      </c>
      <c r="I88" s="9">
        <v>26944.689697090937</v>
      </c>
      <c r="J88" s="9">
        <v>6748.268111993847</v>
      </c>
      <c r="K88" s="9">
        <v>3915.3368035327476</v>
      </c>
      <c r="L88" s="9">
        <v>20921.499726664617</v>
      </c>
      <c r="M88" s="9">
        <v>12570.078271120441</v>
      </c>
      <c r="N88" s="9">
        <v>11721.143056732682</v>
      </c>
      <c r="O88" s="9">
        <v>141074.65247006912</v>
      </c>
      <c r="P88" s="10">
        <f t="shared" si="9"/>
        <v>52017.510530700776</v>
      </c>
      <c r="Q88" s="23">
        <f t="shared" si="10"/>
        <v>89057.141939368346</v>
      </c>
      <c r="R88">
        <f t="shared" si="17"/>
        <v>3.0318316279773369E-2</v>
      </c>
      <c r="S88">
        <f t="shared" si="11"/>
        <v>0.56801612138031499</v>
      </c>
      <c r="T88">
        <f t="shared" si="12"/>
        <v>3.0782596618313951E-2</v>
      </c>
      <c r="U88">
        <f t="shared" si="13"/>
        <v>3.0299897782961382E-2</v>
      </c>
      <c r="V88">
        <f t="shared" si="14"/>
        <v>3.0477827463822216E-2</v>
      </c>
      <c r="W88" s="31">
        <f t="shared" si="15"/>
        <v>11.397033486954603</v>
      </c>
      <c r="X88">
        <f t="shared" si="16"/>
        <v>10.859335681854063</v>
      </c>
    </row>
    <row r="89" spans="1:24" x14ac:dyDescent="0.2">
      <c r="A89" s="12">
        <v>1957</v>
      </c>
      <c r="B89" s="11"/>
      <c r="C89" s="9">
        <v>15221.545820927129</v>
      </c>
      <c r="D89" s="11">
        <v>114.21795373321808</v>
      </c>
      <c r="E89" s="14">
        <v>2329.8422397595573</v>
      </c>
      <c r="F89" s="9">
        <v>37148.607260189412</v>
      </c>
      <c r="G89" s="14">
        <v>474.62151399559241</v>
      </c>
      <c r="H89" s="9">
        <v>6784.8627950747778</v>
      </c>
      <c r="I89" s="9">
        <v>28712.266902918294</v>
      </c>
      <c r="J89" s="9">
        <v>7115.5709147208981</v>
      </c>
      <c r="K89" s="9">
        <v>4022.9413128115984</v>
      </c>
      <c r="L89" s="9">
        <v>21360.924458379857</v>
      </c>
      <c r="M89" s="9">
        <v>12726.408125252296</v>
      </c>
      <c r="N89" s="9">
        <v>12093.389818370106</v>
      </c>
      <c r="O89" s="9">
        <v>148105.19911613275</v>
      </c>
      <c r="P89" s="10">
        <f t="shared" si="9"/>
        <v>54814.213274609319</v>
      </c>
      <c r="Q89" s="23">
        <f t="shared" si="10"/>
        <v>93290.985841523419</v>
      </c>
      <c r="R89">
        <f t="shared" si="17"/>
        <v>5.2369123777401765E-2</v>
      </c>
      <c r="S89">
        <f t="shared" si="11"/>
        <v>0.58414308553919636</v>
      </c>
      <c r="T89">
        <f t="shared" si="12"/>
        <v>5.3764640317762291E-2</v>
      </c>
      <c r="U89">
        <f t="shared" si="13"/>
        <v>4.7540756529527384E-2</v>
      </c>
      <c r="V89">
        <f t="shared" si="14"/>
        <v>4.9835647460164667E-2</v>
      </c>
      <c r="W89" s="31">
        <f t="shared" si="15"/>
        <v>11.443478767393259</v>
      </c>
      <c r="X89">
        <f t="shared" si="16"/>
        <v>10.911704805631464</v>
      </c>
    </row>
    <row r="90" spans="1:24" x14ac:dyDescent="0.2">
      <c r="A90" s="12">
        <v>1958</v>
      </c>
      <c r="B90" s="11"/>
      <c r="C90" s="9">
        <v>15888.076104643773</v>
      </c>
      <c r="D90" s="11">
        <v>112.40497034062732</v>
      </c>
      <c r="E90" s="14">
        <v>2495.9835603394263</v>
      </c>
      <c r="F90" s="9">
        <v>40252.605541069417</v>
      </c>
      <c r="G90" s="14">
        <v>514.13265750396147</v>
      </c>
      <c r="H90" s="9">
        <v>8052.2571713239731</v>
      </c>
      <c r="I90" s="9">
        <v>30300.826948273461</v>
      </c>
      <c r="J90" s="9">
        <v>7489.1883788128853</v>
      </c>
      <c r="K90" s="9">
        <v>4343.3092836190881</v>
      </c>
      <c r="L90" s="9">
        <v>21959.030343214497</v>
      </c>
      <c r="M90" s="9">
        <v>12724.478127053137</v>
      </c>
      <c r="N90" s="9">
        <v>12423.041179422151</v>
      </c>
      <c r="O90" s="9">
        <v>156555.33426561637</v>
      </c>
      <c r="P90" s="10">
        <f t="shared" si="9"/>
        <v>58749.070176393245</v>
      </c>
      <c r="Q90" s="23">
        <f t="shared" si="10"/>
        <v>97806.264089223128</v>
      </c>
      <c r="R90">
        <f t="shared" si="17"/>
        <v>6.9325799464900723E-2</v>
      </c>
      <c r="S90">
        <f t="shared" si="11"/>
        <v>0.57903909833238798</v>
      </c>
      <c r="T90">
        <f t="shared" si="12"/>
        <v>7.1785339362092193E-2</v>
      </c>
      <c r="U90">
        <f t="shared" si="13"/>
        <v>4.8399941398089341E-2</v>
      </c>
      <c r="V90">
        <f t="shared" si="14"/>
        <v>5.7054952830235761E-2</v>
      </c>
      <c r="W90" s="31">
        <f t="shared" si="15"/>
        <v>11.490743903963851</v>
      </c>
      <c r="X90">
        <f t="shared" si="16"/>
        <v>10.981030605096365</v>
      </c>
    </row>
    <row r="91" spans="1:24" x14ac:dyDescent="0.2">
      <c r="A91" s="12">
        <v>1959</v>
      </c>
      <c r="B91" s="11"/>
      <c r="C91" s="9">
        <v>15727.189484436311</v>
      </c>
      <c r="D91" s="11">
        <v>110.59198694803655</v>
      </c>
      <c r="E91" s="14">
        <v>2878.4949728372644</v>
      </c>
      <c r="F91" s="9">
        <v>36091.398419302765</v>
      </c>
      <c r="G91" s="14">
        <v>523.88849540726244</v>
      </c>
      <c r="H91" s="9">
        <v>6055.3286865239297</v>
      </c>
      <c r="I91" s="9">
        <v>26932.523482301563</v>
      </c>
      <c r="J91" s="9">
        <v>7237.6543677763084</v>
      </c>
      <c r="K91" s="9">
        <v>4379.992639055059</v>
      </c>
      <c r="L91" s="9">
        <v>22093.2990112386</v>
      </c>
      <c r="M91" s="9">
        <v>12880.807981184988</v>
      </c>
      <c r="N91" s="9">
        <v>12854.551107091405</v>
      </c>
      <c r="O91" s="9">
        <v>147765.72063410346</v>
      </c>
      <c r="P91" s="10">
        <f t="shared" si="9"/>
        <v>54807.674863524378</v>
      </c>
      <c r="Q91" s="23">
        <f t="shared" si="10"/>
        <v>92958.045770579076</v>
      </c>
      <c r="R91">
        <f t="shared" si="17"/>
        <v>-6.9445089712564662E-2</v>
      </c>
      <c r="S91">
        <f t="shared" si="11"/>
        <v>0.45887294450698995</v>
      </c>
      <c r="T91">
        <f t="shared" si="12"/>
        <v>-6.708864159100536E-2</v>
      </c>
      <c r="U91">
        <f t="shared" si="13"/>
        <v>-4.9569609511117774E-2</v>
      </c>
      <c r="V91">
        <f t="shared" si="14"/>
        <v>-5.6143814407500159E-2</v>
      </c>
      <c r="W91" s="31">
        <f t="shared" si="15"/>
        <v>11.439903549603354</v>
      </c>
      <c r="X91">
        <f t="shared" si="16"/>
        <v>10.9115855153838</v>
      </c>
    </row>
    <row r="92" spans="1:24" x14ac:dyDescent="0.2">
      <c r="A92" s="8">
        <v>1960</v>
      </c>
      <c r="B92" s="11"/>
      <c r="C92" s="9">
        <v>15977.921879564825</v>
      </c>
      <c r="D92" s="11">
        <v>130.53480426653493</v>
      </c>
      <c r="E92" s="14">
        <v>3968.072935709893</v>
      </c>
      <c r="F92" s="9">
        <v>39721.240784226902</v>
      </c>
      <c r="G92" s="14">
        <v>559.98509564947597</v>
      </c>
      <c r="H92" s="9">
        <v>7234.7095644224846</v>
      </c>
      <c r="I92" s="9">
        <v>30405.108789325219</v>
      </c>
      <c r="J92" s="9">
        <v>7684.9428811258695</v>
      </c>
      <c r="K92" s="9">
        <v>4516.9438326826885</v>
      </c>
      <c r="L92" s="9">
        <v>22142.123981429188</v>
      </c>
      <c r="M92" s="9">
        <v>13021.697849723574</v>
      </c>
      <c r="N92" s="9">
        <v>13463.850532856144</v>
      </c>
      <c r="O92" s="9">
        <v>158827.1329309828</v>
      </c>
      <c r="P92" s="10">
        <f t="shared" si="9"/>
        <v>59797.770403768154</v>
      </c>
      <c r="Q92" s="23">
        <f t="shared" si="10"/>
        <v>99029.362527214646</v>
      </c>
      <c r="R92">
        <f t="shared" si="17"/>
        <v>8.7138139641925405E-2</v>
      </c>
      <c r="S92">
        <f t="shared" si="11"/>
        <v>0.59158616094244276</v>
      </c>
      <c r="T92">
        <f t="shared" si="12"/>
        <v>9.1047386204021974E-2</v>
      </c>
      <c r="U92">
        <f t="shared" si="13"/>
        <v>6.5312439674340972E-2</v>
      </c>
      <c r="V92">
        <f t="shared" si="14"/>
        <v>7.4857769781866645E-2</v>
      </c>
      <c r="W92" s="31">
        <f t="shared" si="15"/>
        <v>11.503171676326243</v>
      </c>
      <c r="X92">
        <f t="shared" si="16"/>
        <v>10.998723655025726</v>
      </c>
    </row>
    <row r="93" spans="1:24" x14ac:dyDescent="0.2">
      <c r="A93" s="12">
        <v>1961</v>
      </c>
      <c r="B93" s="11"/>
      <c r="C93" s="9">
        <v>15884.941949704667</v>
      </c>
      <c r="D93" s="11">
        <v>110.59198694803655</v>
      </c>
      <c r="E93" s="14">
        <v>5189.0184543898604</v>
      </c>
      <c r="F93" s="9">
        <v>43700.265703647558</v>
      </c>
      <c r="G93" s="14">
        <v>672.17723153743736</v>
      </c>
      <c r="H93" s="9">
        <v>7655.2185009866462</v>
      </c>
      <c r="I93" s="9">
        <v>33809.910899665228</v>
      </c>
      <c r="J93" s="9">
        <v>8192.2206774423121</v>
      </c>
      <c r="K93" s="9">
        <v>4781.0639918216884</v>
      </c>
      <c r="L93" s="9">
        <v>22227.567679262705</v>
      </c>
      <c r="M93" s="9">
        <v>13222.417662436072</v>
      </c>
      <c r="N93" s="9">
        <v>14178.712473115078</v>
      </c>
      <c r="O93" s="9">
        <v>169624.1072109573</v>
      </c>
      <c r="P93" s="10">
        <f t="shared" si="9"/>
        <v>64884.818094690119</v>
      </c>
      <c r="Q93" s="23">
        <f t="shared" si="10"/>
        <v>104739.28911626717</v>
      </c>
      <c r="R93">
        <f t="shared" si="17"/>
        <v>8.1645292638402367E-2</v>
      </c>
      <c r="S93">
        <f t="shared" si="11"/>
        <v>0.560505925657235</v>
      </c>
      <c r="T93">
        <f t="shared" si="12"/>
        <v>8.5070858939606975E-2</v>
      </c>
      <c r="U93">
        <f t="shared" si="13"/>
        <v>5.7658925023205798E-2</v>
      </c>
      <c r="V93">
        <f t="shared" si="14"/>
        <v>6.797940679736536E-2</v>
      </c>
      <c r="W93" s="31">
        <f t="shared" si="15"/>
        <v>11.55922958068296</v>
      </c>
      <c r="X93">
        <f t="shared" si="16"/>
        <v>11.080368947664128</v>
      </c>
    </row>
    <row r="94" spans="1:24" x14ac:dyDescent="0.2">
      <c r="A94" s="12">
        <v>1962</v>
      </c>
      <c r="B94" s="11"/>
      <c r="C94" s="9">
        <v>16534.756740412744</v>
      </c>
      <c r="D94" s="11">
        <v>103.3400533776735</v>
      </c>
      <c r="E94" s="14">
        <v>5841.9924817851588</v>
      </c>
      <c r="F94" s="9">
        <v>41284.971354363428</v>
      </c>
      <c r="G94" s="14">
        <v>765.34548351396177</v>
      </c>
      <c r="H94" s="9">
        <v>7023.4771683809531</v>
      </c>
      <c r="I94" s="9">
        <v>32475.103334202686</v>
      </c>
      <c r="J94" s="9">
        <v>7891.2218190470767</v>
      </c>
      <c r="K94" s="9">
        <v>4998.718567408454</v>
      </c>
      <c r="L94" s="9">
        <v>22422.867560025035</v>
      </c>
      <c r="M94" s="9">
        <v>13376.817518368765</v>
      </c>
      <c r="N94" s="9">
        <v>14838.015195219177</v>
      </c>
      <c r="O94" s="9">
        <v>167556.62727610514</v>
      </c>
      <c r="P94" s="10">
        <f t="shared" si="9"/>
        <v>63765.060629939006</v>
      </c>
      <c r="Q94" s="23">
        <f t="shared" si="10"/>
        <v>103791.56664616613</v>
      </c>
      <c r="R94">
        <f t="shared" si="17"/>
        <v>-1.7408267369438662E-2</v>
      </c>
      <c r="S94">
        <f t="shared" si="11"/>
        <v>0.46977105256577695</v>
      </c>
      <c r="T94">
        <f t="shared" si="12"/>
        <v>-1.7257618925847762E-2</v>
      </c>
      <c r="U94">
        <f t="shared" si="13"/>
        <v>-9.0483950969822979E-3</v>
      </c>
      <c r="V94">
        <f t="shared" si="14"/>
        <v>-1.2188597298147585E-2</v>
      </c>
      <c r="W94" s="31">
        <f t="shared" si="15"/>
        <v>11.550140000229904</v>
      </c>
      <c r="X94">
        <f t="shared" si="16"/>
        <v>11.062960680294688</v>
      </c>
    </row>
    <row r="95" spans="1:24" x14ac:dyDescent="0.2">
      <c r="A95" s="12">
        <v>1963</v>
      </c>
      <c r="B95" s="11"/>
      <c r="C95" s="9">
        <v>16838.769769506071</v>
      </c>
      <c r="D95" s="11">
        <v>134.16077105171647</v>
      </c>
      <c r="E95" s="14">
        <v>5826.5374752195903</v>
      </c>
      <c r="F95" s="9">
        <v>39612.207496459218</v>
      </c>
      <c r="G95" s="14">
        <v>815.10025682079663</v>
      </c>
      <c r="H95" s="9">
        <v>6610.7916538924037</v>
      </c>
      <c r="I95" s="9">
        <v>29869.795338592841</v>
      </c>
      <c r="J95" s="9">
        <v>7694.4148731732712</v>
      </c>
      <c r="K95" s="9">
        <v>5094.095291541983</v>
      </c>
      <c r="L95" s="9">
        <v>22715.81738116853</v>
      </c>
      <c r="M95" s="9">
        <v>13262.947624618402</v>
      </c>
      <c r="N95" s="9">
        <v>15517.689630646717</v>
      </c>
      <c r="O95" s="9">
        <v>163992.32756269153</v>
      </c>
      <c r="P95" s="10">
        <f t="shared" si="9"/>
        <v>62411.675512236594</v>
      </c>
      <c r="Q95" s="23">
        <f t="shared" si="10"/>
        <v>101580.65205045493</v>
      </c>
      <c r="R95">
        <f t="shared" si="17"/>
        <v>-2.1453035871713814E-2</v>
      </c>
      <c r="S95">
        <f t="shared" si="11"/>
        <v>0.46564768312298183</v>
      </c>
      <c r="T95">
        <f t="shared" si="12"/>
        <v>-2.1224556274740958E-2</v>
      </c>
      <c r="U95">
        <f t="shared" si="13"/>
        <v>-2.1301485921764618E-2</v>
      </c>
      <c r="V95">
        <f t="shared" si="14"/>
        <v>-2.1272209708185663E-2</v>
      </c>
      <c r="W95" s="31">
        <f t="shared" si="15"/>
        <v>11.528608363417671</v>
      </c>
      <c r="X95">
        <f t="shared" si="16"/>
        <v>11.041507644422975</v>
      </c>
    </row>
    <row r="96" spans="1:24" x14ac:dyDescent="0.2">
      <c r="A96" s="12">
        <v>1964</v>
      </c>
      <c r="B96" s="11"/>
      <c r="C96" s="9">
        <v>18004.675406853683</v>
      </c>
      <c r="D96" s="11">
        <v>159.54253854798719</v>
      </c>
      <c r="E96" s="14">
        <v>5930.8587695371816</v>
      </c>
      <c r="F96" s="9">
        <v>47080.297624445731</v>
      </c>
      <c r="G96" s="14">
        <v>892.17137625687428</v>
      </c>
      <c r="H96" s="9">
        <v>6892.4348486144472</v>
      </c>
      <c r="I96" s="9">
        <v>32617.621850306761</v>
      </c>
      <c r="J96" s="9">
        <v>8524.792842662222</v>
      </c>
      <c r="K96" s="9">
        <v>5179.6897875592504</v>
      </c>
      <c r="L96" s="9">
        <v>22996.560959764382</v>
      </c>
      <c r="M96" s="9">
        <v>13498.407404915759</v>
      </c>
      <c r="N96" s="9">
        <v>16299.222632691462</v>
      </c>
      <c r="O96" s="9">
        <v>178076.27604215575</v>
      </c>
      <c r="P96" s="10">
        <f t="shared" si="9"/>
        <v>71175.374339384594</v>
      </c>
      <c r="Q96" s="23">
        <f t="shared" si="10"/>
        <v>106900.90170277115</v>
      </c>
      <c r="R96">
        <f t="shared" si="17"/>
        <v>0.13139452713176589</v>
      </c>
      <c r="S96">
        <f t="shared" si="11"/>
        <v>0.53814988756647775</v>
      </c>
      <c r="T96">
        <f t="shared" si="12"/>
        <v>0.14041761826166277</v>
      </c>
      <c r="U96">
        <f t="shared" si="13"/>
        <v>5.2374635768961841E-2</v>
      </c>
      <c r="V96">
        <f t="shared" si="14"/>
        <v>8.5881752450157611E-2</v>
      </c>
      <c r="W96" s="31">
        <f t="shared" si="15"/>
        <v>11.579657531989453</v>
      </c>
      <c r="X96">
        <f t="shared" si="16"/>
        <v>11.172902171554741</v>
      </c>
    </row>
    <row r="97" spans="1:24" x14ac:dyDescent="0.2">
      <c r="A97" s="12">
        <v>1965</v>
      </c>
      <c r="B97" s="11"/>
      <c r="C97" s="9">
        <v>19075.511677715062</v>
      </c>
      <c r="D97" s="11">
        <v>163.1685053331687</v>
      </c>
      <c r="E97" s="14">
        <v>6154.9563647379364</v>
      </c>
      <c r="F97" s="9">
        <v>53579.509676319409</v>
      </c>
      <c r="G97" s="14">
        <v>1028.2653150079229</v>
      </c>
      <c r="H97" s="9">
        <v>7156.4753436663632</v>
      </c>
      <c r="I97" s="9">
        <v>35970.283040120885</v>
      </c>
      <c r="J97" s="9">
        <v>9308.8632954749828</v>
      </c>
      <c r="K97" s="9">
        <v>5412.017705320407</v>
      </c>
      <c r="L97" s="9">
        <v>23667.904299884893</v>
      </c>
      <c r="M97" s="9">
        <v>13755.097165403866</v>
      </c>
      <c r="N97" s="9">
        <v>17095.571426244165</v>
      </c>
      <c r="O97" s="9">
        <v>192367.62381522905</v>
      </c>
      <c r="P97" s="10">
        <f t="shared" si="9"/>
        <v>78973.146224105585</v>
      </c>
      <c r="Q97" s="23">
        <f t="shared" si="10"/>
        <v>113394.47759112346</v>
      </c>
      <c r="R97">
        <f t="shared" si="17"/>
        <v>0.10396098089425268</v>
      </c>
      <c r="S97">
        <f t="shared" si="11"/>
        <v>0.46572579904426281</v>
      </c>
      <c r="T97">
        <f t="shared" si="12"/>
        <v>0.10955716014276207</v>
      </c>
      <c r="U97">
        <f t="shared" si="13"/>
        <v>6.0743883212577066E-2</v>
      </c>
      <c r="V97">
        <f t="shared" si="14"/>
        <v>8.025408039019255E-2</v>
      </c>
      <c r="W97" s="31">
        <f t="shared" si="15"/>
        <v>11.638627970599003</v>
      </c>
      <c r="X97">
        <f t="shared" si="16"/>
        <v>11.276863152448994</v>
      </c>
    </row>
    <row r="98" spans="1:24" x14ac:dyDescent="0.2">
      <c r="A98" s="12">
        <v>1966</v>
      </c>
      <c r="B98" s="11"/>
      <c r="C98" s="9">
        <v>18351.521886781462</v>
      </c>
      <c r="D98" s="11">
        <v>175.85938908130402</v>
      </c>
      <c r="E98" s="14">
        <v>6494.9665091804582</v>
      </c>
      <c r="F98" s="9">
        <v>53932.832735414697</v>
      </c>
      <c r="G98" s="14">
        <v>1108.2631858149907</v>
      </c>
      <c r="H98" s="9">
        <v>7598.4986909384588</v>
      </c>
      <c r="I98" s="9">
        <v>35775.623603490931</v>
      </c>
      <c r="J98" s="9">
        <v>9308.8632954749828</v>
      </c>
      <c r="K98" s="9">
        <v>5566.0877981514877</v>
      </c>
      <c r="L98" s="9">
        <v>24400.278852743628</v>
      </c>
      <c r="M98" s="9">
        <v>14226.016725998579</v>
      </c>
      <c r="N98" s="9">
        <v>17860.436662842461</v>
      </c>
      <c r="O98" s="9">
        <v>194799.24933591342</v>
      </c>
      <c r="P98" s="10">
        <f t="shared" si="9"/>
        <v>78955.180520457914</v>
      </c>
      <c r="Q98" s="23">
        <f t="shared" si="10"/>
        <v>115844.06881545551</v>
      </c>
      <c r="R98">
        <f t="shared" si="17"/>
        <v>-2.2751717941300387E-4</v>
      </c>
      <c r="S98">
        <f t="shared" si="11"/>
        <v>0.38313717899651417</v>
      </c>
      <c r="T98">
        <f t="shared" si="12"/>
        <v>-2.2749129934229728E-4</v>
      </c>
      <c r="U98">
        <f t="shared" si="13"/>
        <v>2.160238555147953E-2</v>
      </c>
      <c r="V98">
        <f t="shared" si="14"/>
        <v>1.2640513369442941E-2</v>
      </c>
      <c r="W98" s="31">
        <f t="shared" si="15"/>
        <v>11.660000331445508</v>
      </c>
      <c r="X98">
        <f t="shared" si="16"/>
        <v>11.276635635269582</v>
      </c>
    </row>
    <row r="99" spans="1:24" x14ac:dyDescent="0.2">
      <c r="A99" s="12">
        <v>1967</v>
      </c>
      <c r="B99" s="11"/>
      <c r="C99" s="9">
        <v>19136.105339871119</v>
      </c>
      <c r="D99" s="11">
        <v>188.55027282943934</v>
      </c>
      <c r="E99" s="14">
        <v>7279.3080923830948</v>
      </c>
      <c r="F99" s="9">
        <v>54749.892309572533</v>
      </c>
      <c r="G99" s="14">
        <v>1191.1878079930489</v>
      </c>
      <c r="H99" s="9">
        <v>8576.4264503899976</v>
      </c>
      <c r="I99" s="9">
        <v>36140.6100471721</v>
      </c>
      <c r="J99" s="9">
        <v>9401.4783288273611</v>
      </c>
      <c r="K99" s="9">
        <v>5673.6923074303395</v>
      </c>
      <c r="L99" s="9">
        <v>25230.303345983524</v>
      </c>
      <c r="M99" s="9">
        <v>14374.626587333794</v>
      </c>
      <c r="N99" s="9">
        <v>18599.374264301827</v>
      </c>
      <c r="O99" s="9">
        <v>200541.55515408822</v>
      </c>
      <c r="P99" s="10">
        <f t="shared" si="9"/>
        <v>81353.856014656179</v>
      </c>
      <c r="Q99" s="23">
        <f t="shared" si="10"/>
        <v>119187.69913943204</v>
      </c>
      <c r="R99">
        <f t="shared" si="17"/>
        <v>2.9927876557331912E-2</v>
      </c>
      <c r="S99">
        <f t="shared" si="11"/>
        <v>0.4118191978798279</v>
      </c>
      <c r="T99">
        <f t="shared" si="12"/>
        <v>3.0380216705055307E-2</v>
      </c>
      <c r="U99">
        <f t="shared" si="13"/>
        <v>2.8863198247146116E-2</v>
      </c>
      <c r="V99">
        <f t="shared" si="14"/>
        <v>2.9478069539542684E-2</v>
      </c>
      <c r="W99" s="31">
        <f t="shared" si="15"/>
        <v>11.688454833149409</v>
      </c>
      <c r="X99">
        <f t="shared" si="16"/>
        <v>11.306563511826912</v>
      </c>
    </row>
    <row r="100" spans="1:24" x14ac:dyDescent="0.2">
      <c r="A100" s="12">
        <v>1968</v>
      </c>
      <c r="B100" s="11"/>
      <c r="C100" s="9">
        <v>18073.626815514021</v>
      </c>
      <c r="D100" s="11">
        <v>219.37099050348232</v>
      </c>
      <c r="E100" s="14">
        <v>8179.5622248274994</v>
      </c>
      <c r="F100" s="9">
        <v>58307.965928117934</v>
      </c>
      <c r="G100" s="14">
        <v>1287.2828113405635</v>
      </c>
      <c r="H100" s="9">
        <v>10129.375732399043</v>
      </c>
      <c r="I100" s="9">
        <v>38057.65789184031</v>
      </c>
      <c r="J100" s="9">
        <v>9901.3890202180464</v>
      </c>
      <c r="K100" s="9">
        <v>5957.3769228018573</v>
      </c>
      <c r="L100" s="9">
        <v>26182.390264699883</v>
      </c>
      <c r="M100" s="9">
        <v>14420.946544113605</v>
      </c>
      <c r="N100" s="9">
        <v>19427.206614808932</v>
      </c>
      <c r="O100" s="9">
        <v>210144.1517611852</v>
      </c>
      <c r="P100" s="10">
        <f t="shared" si="9"/>
        <v>84780.525958962928</v>
      </c>
      <c r="Q100" s="23">
        <f t="shared" si="10"/>
        <v>125363.62580222228</v>
      </c>
      <c r="R100">
        <f t="shared" si="17"/>
        <v>4.1257636869895406E-2</v>
      </c>
      <c r="S100">
        <f t="shared" si="11"/>
        <v>0.43241028790391939</v>
      </c>
      <c r="T100">
        <f t="shared" si="12"/>
        <v>4.2120559641197763E-2</v>
      </c>
      <c r="U100">
        <f t="shared" si="13"/>
        <v>5.1816812535036227E-2</v>
      </c>
      <c r="V100">
        <f t="shared" si="14"/>
        <v>4.7883325726275183E-2</v>
      </c>
      <c r="W100" s="31">
        <f t="shared" si="15"/>
        <v>11.738973799730832</v>
      </c>
      <c r="X100">
        <f t="shared" si="16"/>
        <v>11.347821148696807</v>
      </c>
    </row>
    <row r="101" spans="1:24" x14ac:dyDescent="0.2">
      <c r="A101" s="12">
        <v>1969</v>
      </c>
      <c r="B101" s="11"/>
      <c r="C101" s="9">
        <v>19091.18245241059</v>
      </c>
      <c r="D101" s="11">
        <v>184.9243060442578</v>
      </c>
      <c r="E101" s="14">
        <v>8983.2225662370984</v>
      </c>
      <c r="F101" s="9">
        <v>64624.995777645614</v>
      </c>
      <c r="G101" s="14">
        <v>1402.4016985995149</v>
      </c>
      <c r="H101" s="9">
        <v>12065.672696113092</v>
      </c>
      <c r="I101" s="9">
        <v>42002.98754496529</v>
      </c>
      <c r="J101" s="9">
        <v>10587.582221874312</v>
      </c>
      <c r="K101" s="9">
        <v>6343.7749333940965</v>
      </c>
      <c r="L101" s="9">
        <v>27158.889668511532</v>
      </c>
      <c r="M101" s="9">
        <v>14530.956441465647</v>
      </c>
      <c r="N101" s="9">
        <v>20173.552112022284</v>
      </c>
      <c r="O101" s="9">
        <v>227150.14241928334</v>
      </c>
      <c r="P101" s="10">
        <f t="shared" si="9"/>
        <v>92884.325102337563</v>
      </c>
      <c r="Q101" s="23">
        <f t="shared" si="10"/>
        <v>134265.81731694576</v>
      </c>
      <c r="R101">
        <f t="shared" si="17"/>
        <v>9.1289033153411595E-2</v>
      </c>
      <c r="S101">
        <f t="shared" si="11"/>
        <v>0.45975567659960559</v>
      </c>
      <c r="T101">
        <f t="shared" si="12"/>
        <v>9.5585620066773291E-2</v>
      </c>
      <c r="U101">
        <f t="shared" si="13"/>
        <v>7.1010960777154519E-2</v>
      </c>
      <c r="V101">
        <f t="shared" si="14"/>
        <v>8.0925357739311865E-2</v>
      </c>
      <c r="W101" s="31">
        <f t="shared" si="15"/>
        <v>11.807576825296414</v>
      </c>
      <c r="X101">
        <f t="shared" si="16"/>
        <v>11.43911018185022</v>
      </c>
    </row>
    <row r="102" spans="1:24" x14ac:dyDescent="0.2">
      <c r="A102" s="8">
        <v>1970</v>
      </c>
      <c r="B102" s="11"/>
      <c r="C102" s="9">
        <v>20150.526821828582</v>
      </c>
      <c r="D102" s="11">
        <v>213.93204032571003</v>
      </c>
      <c r="E102" s="14">
        <v>9593.6953255770823</v>
      </c>
      <c r="F102" s="9">
        <v>68703.392807436801</v>
      </c>
      <c r="G102" s="14">
        <v>1559.9584807378258</v>
      </c>
      <c r="H102" s="9">
        <v>13198.113041557977</v>
      </c>
      <c r="I102" s="9">
        <v>43732.328075740334</v>
      </c>
      <c r="J102" s="9">
        <v>11109.594228042271</v>
      </c>
      <c r="K102" s="9">
        <v>6329.1015912197063</v>
      </c>
      <c r="L102" s="9">
        <v>28184.214042513766</v>
      </c>
      <c r="M102" s="9">
        <v>14639.036340618533</v>
      </c>
      <c r="N102" s="9">
        <v>21110.650924900579</v>
      </c>
      <c r="O102" s="9">
        <v>238524.54372049918</v>
      </c>
      <c r="P102" s="10">
        <f t="shared" si="9"/>
        <v>98661.546995168173</v>
      </c>
      <c r="Q102" s="23">
        <f t="shared" si="10"/>
        <v>139862.996725331</v>
      </c>
      <c r="R102">
        <f t="shared" si="17"/>
        <v>6.0340372879125248E-2</v>
      </c>
      <c r="S102">
        <f t="shared" si="11"/>
        <v>0.40930844578563491</v>
      </c>
      <c r="T102">
        <f t="shared" si="12"/>
        <v>6.2198028423691598E-2</v>
      </c>
      <c r="U102">
        <f t="shared" si="13"/>
        <v>4.1687300016002071E-2</v>
      </c>
      <c r="V102">
        <f t="shared" si="14"/>
        <v>5.0074374508735753E-2</v>
      </c>
      <c r="W102" s="31">
        <f t="shared" si="15"/>
        <v>11.848418627635855</v>
      </c>
      <c r="X102">
        <f t="shared" si="16"/>
        <v>11.499450554729345</v>
      </c>
    </row>
    <row r="103" spans="1:24" x14ac:dyDescent="0.2">
      <c r="A103" s="12">
        <v>1971</v>
      </c>
      <c r="B103" s="11"/>
      <c r="C103" s="9">
        <v>20464.042098400751</v>
      </c>
      <c r="D103" s="11">
        <v>228.19417634742405</v>
      </c>
      <c r="E103" s="14">
        <v>10344.130694319467</v>
      </c>
      <c r="F103" s="9">
        <v>72923.285751722811</v>
      </c>
      <c r="G103" s="14">
        <v>1705.6120626409709</v>
      </c>
      <c r="H103" s="9">
        <v>14030.710421493077</v>
      </c>
      <c r="I103" s="9">
        <v>45107.163370608534</v>
      </c>
      <c r="J103" s="9">
        <v>11282.329584460691</v>
      </c>
      <c r="K103" s="9">
        <v>6385.4437418833841</v>
      </c>
      <c r="L103" s="9">
        <v>28544.838828490807</v>
      </c>
      <c r="M103" s="9">
        <v>14887.940477687176</v>
      </c>
      <c r="N103" s="9">
        <v>21923.677321742696</v>
      </c>
      <c r="O103" s="9">
        <v>247827.36852979776</v>
      </c>
      <c r="P103" s="10">
        <f t="shared" si="9"/>
        <v>103959.65272079044</v>
      </c>
      <c r="Q103" s="23">
        <f t="shared" si="10"/>
        <v>143867.71580900732</v>
      </c>
      <c r="R103">
        <f t="shared" si="17"/>
        <v>5.2307593512522475E-2</v>
      </c>
      <c r="S103">
        <f t="shared" si="11"/>
        <v>0.37719896140505166</v>
      </c>
      <c r="T103">
        <f t="shared" si="12"/>
        <v>5.3699803895044695E-2</v>
      </c>
      <c r="U103">
        <f t="shared" si="13"/>
        <v>2.8633156570647245E-2</v>
      </c>
      <c r="V103">
        <f t="shared" si="14"/>
        <v>3.9001541158798059E-2</v>
      </c>
      <c r="W103" s="31">
        <f t="shared" si="15"/>
        <v>11.876649516134396</v>
      </c>
      <c r="X103">
        <f t="shared" si="16"/>
        <v>11.551758148241868</v>
      </c>
    </row>
    <row r="104" spans="1:24" x14ac:dyDescent="0.2">
      <c r="A104" s="12">
        <v>1972</v>
      </c>
      <c r="B104" s="11"/>
      <c r="C104" s="9">
        <v>20859.150467456209</v>
      </c>
      <c r="D104" s="11">
        <v>223.44013100685268</v>
      </c>
      <c r="E104" s="14">
        <v>10646.464368057406</v>
      </c>
      <c r="F104" s="9">
        <v>75853.312272386858</v>
      </c>
      <c r="G104" s="14">
        <v>1873.6738879138309</v>
      </c>
      <c r="H104" s="9">
        <v>13896.759423459353</v>
      </c>
      <c r="I104" s="9">
        <v>45912.846419751724</v>
      </c>
      <c r="J104" s="9">
        <v>11262.786533187073</v>
      </c>
      <c r="K104" s="9">
        <v>5970.9264905720456</v>
      </c>
      <c r="L104" s="9">
        <v>28733.077040951353</v>
      </c>
      <c r="M104" s="9">
        <v>15283.485811788511</v>
      </c>
      <c r="N104" s="9">
        <v>22506.813496029459</v>
      </c>
      <c r="O104" s="9">
        <v>253022.73634256067</v>
      </c>
      <c r="P104" s="10">
        <f t="shared" si="9"/>
        <v>107582.36723890732</v>
      </c>
      <c r="Q104" s="23">
        <f t="shared" si="10"/>
        <v>145440.36910365336</v>
      </c>
      <c r="R104">
        <f t="shared" si="17"/>
        <v>3.4253891794910556E-2</v>
      </c>
      <c r="S104">
        <f t="shared" si="11"/>
        <v>0.33576329900761892</v>
      </c>
      <c r="T104">
        <f t="shared" si="12"/>
        <v>3.4847312618930815E-2</v>
      </c>
      <c r="U104">
        <f t="shared" si="13"/>
        <v>1.0931245316592175E-2</v>
      </c>
      <c r="V104">
        <f t="shared" si="14"/>
        <v>2.0963656449986656E-2</v>
      </c>
      <c r="W104" s="31">
        <f t="shared" si="15"/>
        <v>11.887521447249487</v>
      </c>
      <c r="X104">
        <f t="shared" si="16"/>
        <v>11.586012040036778</v>
      </c>
    </row>
    <row r="105" spans="1:24" x14ac:dyDescent="0.2">
      <c r="A105" s="12">
        <v>1973</v>
      </c>
      <c r="B105" s="11"/>
      <c r="C105" s="9">
        <v>23082.933115319054</v>
      </c>
      <c r="D105" s="11">
        <v>280.48867509370871</v>
      </c>
      <c r="E105" s="14">
        <v>10344.130694319467</v>
      </c>
      <c r="F105" s="9">
        <v>78861.909336621815</v>
      </c>
      <c r="G105" s="14">
        <v>2015.0181922458773</v>
      </c>
      <c r="H105" s="9">
        <v>12268.33552579449</v>
      </c>
      <c r="I105" s="9">
        <v>47062.238292611975</v>
      </c>
      <c r="J105" s="9">
        <v>11874.925332757455</v>
      </c>
      <c r="K105" s="9">
        <v>6634.2882406479557</v>
      </c>
      <c r="L105" s="9">
        <v>28849.982878163697</v>
      </c>
      <c r="M105" s="9">
        <v>16043.704649036923</v>
      </c>
      <c r="N105" s="9">
        <v>23011.450569931472</v>
      </c>
      <c r="O105" s="9">
        <v>260329.40550254393</v>
      </c>
      <c r="P105" s="10">
        <f t="shared" si="9"/>
        <v>112569.46182135405</v>
      </c>
      <c r="Q105" s="23">
        <f t="shared" si="10"/>
        <v>147759.94368118988</v>
      </c>
      <c r="R105">
        <f t="shared" si="17"/>
        <v>4.5313708465199116E-2</v>
      </c>
      <c r="S105">
        <f t="shared" si="11"/>
        <v>0.31733219368568794</v>
      </c>
      <c r="T105">
        <f t="shared" si="12"/>
        <v>4.6356059179957665E-2</v>
      </c>
      <c r="U105">
        <f t="shared" si="13"/>
        <v>1.5948629612479781E-2</v>
      </c>
      <c r="V105">
        <f t="shared" si="14"/>
        <v>2.8877520121713296E-2</v>
      </c>
      <c r="W105" s="31">
        <f t="shared" si="15"/>
        <v>11.903344233722466</v>
      </c>
      <c r="X105">
        <f t="shared" si="16"/>
        <v>11.631325748501977</v>
      </c>
    </row>
    <row r="106" spans="1:24" x14ac:dyDescent="0.2">
      <c r="A106" s="12">
        <v>1974</v>
      </c>
      <c r="B106" s="11"/>
      <c r="C106" s="9">
        <v>23716.392215143893</v>
      </c>
      <c r="D106" s="11">
        <v>275.73462975313737</v>
      </c>
      <c r="E106" s="14">
        <v>10592.47621203277</v>
      </c>
      <c r="F106" s="9">
        <v>83494.29763465494</v>
      </c>
      <c r="G106" s="14">
        <v>2134.8161087224285</v>
      </c>
      <c r="H106" s="9">
        <v>13240.13688407836</v>
      </c>
      <c r="I106" s="9">
        <v>49856.258407989277</v>
      </c>
      <c r="J106" s="9">
        <v>12200.53778381626</v>
      </c>
      <c r="K106" s="9">
        <v>8586.8120570999035</v>
      </c>
      <c r="L106" s="9">
        <v>29466.215342113479</v>
      </c>
      <c r="M106" s="9">
        <v>16643.775863210161</v>
      </c>
      <c r="N106" s="9">
        <v>24116.045053916976</v>
      </c>
      <c r="O106" s="9">
        <v>274323.49819253164</v>
      </c>
      <c r="P106" s="10">
        <f t="shared" si="9"/>
        <v>118078.90069158474</v>
      </c>
      <c r="Q106" s="23">
        <f t="shared" si="10"/>
        <v>156244.5975009469</v>
      </c>
      <c r="R106">
        <f t="shared" si="17"/>
        <v>4.7782581427744691E-2</v>
      </c>
      <c r="S106">
        <f t="shared" si="11"/>
        <v>0.32785224250496725</v>
      </c>
      <c r="T106">
        <f t="shared" si="12"/>
        <v>4.8942570934327412E-2</v>
      </c>
      <c r="U106">
        <f t="shared" si="13"/>
        <v>5.7421880439151307E-2</v>
      </c>
      <c r="V106">
        <f t="shared" si="14"/>
        <v>5.3755328419289761E-2</v>
      </c>
      <c r="W106" s="31">
        <f t="shared" si="15"/>
        <v>11.959177991006944</v>
      </c>
      <c r="X106">
        <f t="shared" si="16"/>
        <v>11.679108329929722</v>
      </c>
    </row>
    <row r="107" spans="1:24" x14ac:dyDescent="0.2">
      <c r="A107" s="12">
        <v>1975</v>
      </c>
      <c r="B107" s="11"/>
      <c r="C107" s="9">
        <v>23081.449604546633</v>
      </c>
      <c r="D107" s="11">
        <v>237.70226702856669</v>
      </c>
      <c r="E107" s="14">
        <v>10430.511743958874</v>
      </c>
      <c r="F107" s="9">
        <v>81363.071640294831</v>
      </c>
      <c r="G107" s="14">
        <v>2264.0944358553975</v>
      </c>
      <c r="H107" s="9">
        <v>13846.8561104664</v>
      </c>
      <c r="I107" s="9">
        <v>49590.161254143815</v>
      </c>
      <c r="J107" s="9">
        <v>12092.420580802544</v>
      </c>
      <c r="K107" s="9">
        <v>6954.2311676309801</v>
      </c>
      <c r="L107" s="9">
        <v>29690.119742198134</v>
      </c>
      <c r="M107" s="9">
        <v>17917.238890072978</v>
      </c>
      <c r="N107" s="9">
        <v>25080.462572929697</v>
      </c>
      <c r="O107" s="9">
        <v>272548.32000992884</v>
      </c>
      <c r="P107" s="10">
        <f t="shared" si="9"/>
        <v>115112.73525582891</v>
      </c>
      <c r="Q107" s="23">
        <f t="shared" si="10"/>
        <v>157435.58475409992</v>
      </c>
      <c r="R107">
        <f t="shared" si="17"/>
        <v>-2.544109619860313E-2</v>
      </c>
      <c r="S107">
        <f t="shared" si="11"/>
        <v>0.28766333797239108</v>
      </c>
      <c r="T107">
        <f t="shared" si="12"/>
        <v>-2.512019859926784E-2</v>
      </c>
      <c r="U107">
        <f t="shared" si="13"/>
        <v>7.6225819785276094E-3</v>
      </c>
      <c r="V107">
        <f t="shared" si="14"/>
        <v>-6.4711123702457796E-3</v>
      </c>
      <c r="W107" s="31">
        <f t="shared" si="15"/>
        <v>11.966771667902114</v>
      </c>
      <c r="X107">
        <f t="shared" si="16"/>
        <v>11.653667233731118</v>
      </c>
    </row>
    <row r="108" spans="1:24" x14ac:dyDescent="0.2">
      <c r="A108" s="12">
        <v>1976</v>
      </c>
      <c r="B108" s="11"/>
      <c r="C108" s="9">
        <v>24158.972928916915</v>
      </c>
      <c r="D108" s="11">
        <v>256.71844839085202</v>
      </c>
      <c r="E108" s="14">
        <v>10684.256077274646</v>
      </c>
      <c r="F108" s="9">
        <v>78894.647063109674</v>
      </c>
      <c r="G108" s="14">
        <v>2347.6944207347174</v>
      </c>
      <c r="H108" s="9">
        <v>15911.277374280244</v>
      </c>
      <c r="I108" s="9">
        <v>47927.054042609707</v>
      </c>
      <c r="J108" s="9">
        <v>12015.824428230144</v>
      </c>
      <c r="K108" s="9">
        <v>5770.3752638049109</v>
      </c>
      <c r="L108" s="9">
        <v>31102.897063086228</v>
      </c>
      <c r="M108" s="9">
        <v>17874.790122510884</v>
      </c>
      <c r="N108" s="9">
        <v>25428.101446062185</v>
      </c>
      <c r="O108" s="9">
        <v>272372.60867901111</v>
      </c>
      <c r="P108" s="10">
        <f t="shared" si="9"/>
        <v>113994.59451769209</v>
      </c>
      <c r="Q108" s="23">
        <f t="shared" si="10"/>
        <v>158378.01416131901</v>
      </c>
      <c r="R108">
        <f t="shared" si="17"/>
        <v>-9.7609239901576602E-3</v>
      </c>
      <c r="S108">
        <f t="shared" si="11"/>
        <v>0.31907271551118099</v>
      </c>
      <c r="T108">
        <f t="shared" si="12"/>
        <v>-9.7134407904724274E-3</v>
      </c>
      <c r="U108">
        <f t="shared" si="13"/>
        <v>5.9861270162719915E-3</v>
      </c>
      <c r="V108">
        <f t="shared" si="14"/>
        <v>-6.4469790498555835E-4</v>
      </c>
      <c r="W108" s="31">
        <f t="shared" si="15"/>
        <v>11.9727399492423</v>
      </c>
      <c r="X108">
        <f t="shared" si="16"/>
        <v>11.643906309740961</v>
      </c>
    </row>
    <row r="109" spans="1:24" x14ac:dyDescent="0.2">
      <c r="A109" s="12">
        <v>1977</v>
      </c>
      <c r="B109" s="11"/>
      <c r="C109" s="9">
        <v>24719.740000893005</v>
      </c>
      <c r="D109" s="11">
        <v>347.04530986170732</v>
      </c>
      <c r="E109" s="14">
        <v>11596.655914090923</v>
      </c>
      <c r="F109" s="9">
        <v>85059.160960774941</v>
      </c>
      <c r="G109" s="14">
        <v>2456.2882155264115</v>
      </c>
      <c r="H109" s="9">
        <v>17852.253600690467</v>
      </c>
      <c r="I109" s="9">
        <v>51778.071185762034</v>
      </c>
      <c r="J109" s="9">
        <v>12655.701752188883</v>
      </c>
      <c r="K109" s="9">
        <v>7607.5318193740904</v>
      </c>
      <c r="L109" s="9">
        <v>32333.380536117798</v>
      </c>
      <c r="M109" s="9">
        <v>17654.828326961851</v>
      </c>
      <c r="N109" s="9">
        <v>26656.051659223729</v>
      </c>
      <c r="O109" s="9">
        <v>290716.70928146585</v>
      </c>
      <c r="P109" s="10">
        <f t="shared" si="9"/>
        <v>121722.60218562058</v>
      </c>
      <c r="Q109" s="23">
        <f t="shared" si="10"/>
        <v>168994.10709584528</v>
      </c>
      <c r="R109">
        <f t="shared" si="17"/>
        <v>6.5593672497070793E-2</v>
      </c>
      <c r="S109">
        <f t="shared" si="11"/>
        <v>0.39371281430094912</v>
      </c>
      <c r="T109">
        <f t="shared" si="12"/>
        <v>6.7792755442707353E-2</v>
      </c>
      <c r="U109">
        <f t="shared" si="13"/>
        <v>6.7030092470492963E-2</v>
      </c>
      <c r="V109">
        <f t="shared" si="14"/>
        <v>6.7349285566644879E-2</v>
      </c>
      <c r="W109" s="31">
        <f t="shared" si="15"/>
        <v>12.03761912404191</v>
      </c>
      <c r="X109">
        <f t="shared" si="16"/>
        <v>11.709499982238032</v>
      </c>
    </row>
    <row r="110" spans="1:24" x14ac:dyDescent="0.2">
      <c r="A110" s="12">
        <v>1978</v>
      </c>
      <c r="B110" s="11"/>
      <c r="C110" s="9">
        <v>25345.781546855727</v>
      </c>
      <c r="D110" s="11">
        <v>522.94498746284671</v>
      </c>
      <c r="E110" s="14">
        <v>11818.007353791912</v>
      </c>
      <c r="F110" s="9">
        <v>76108.666538992227</v>
      </c>
      <c r="G110" s="14">
        <v>2538.1644893772914</v>
      </c>
      <c r="H110" s="9">
        <v>17003.897279810219</v>
      </c>
      <c r="I110" s="9">
        <v>48562.730576796079</v>
      </c>
      <c r="J110" s="9">
        <v>12378.946929314117</v>
      </c>
      <c r="K110" s="9">
        <v>8482.8473743276409</v>
      </c>
      <c r="L110" s="9">
        <v>33441.013807333009</v>
      </c>
      <c r="M110" s="9">
        <v>17654.828326961851</v>
      </c>
      <c r="N110" s="9">
        <v>27349.927635838983</v>
      </c>
      <c r="O110" s="9">
        <v>281207.75684686191</v>
      </c>
      <c r="P110" s="10">
        <f t="shared" si="9"/>
        <v>113795.40042710271</v>
      </c>
      <c r="Q110" s="23">
        <f t="shared" si="10"/>
        <v>167412.35641975922</v>
      </c>
      <c r="R110">
        <f t="shared" si="17"/>
        <v>-6.7342600420014706E-2</v>
      </c>
      <c r="S110">
        <f t="shared" si="11"/>
        <v>0.31871526581348764</v>
      </c>
      <c r="T110">
        <f t="shared" si="12"/>
        <v>-6.5125142053973684E-2</v>
      </c>
      <c r="U110">
        <f t="shared" si="13"/>
        <v>-9.3597978253109337E-3</v>
      </c>
      <c r="V110">
        <f t="shared" si="14"/>
        <v>-3.2708654614680421E-2</v>
      </c>
      <c r="W110" s="31">
        <f t="shared" si="15"/>
        <v>12.02821524805152</v>
      </c>
      <c r="X110">
        <f t="shared" si="16"/>
        <v>11.642157381818018</v>
      </c>
    </row>
    <row r="111" spans="1:24" x14ac:dyDescent="0.2">
      <c r="A111" s="12">
        <v>1979</v>
      </c>
      <c r="B111" s="11"/>
      <c r="C111" s="9">
        <v>26049.954660166088</v>
      </c>
      <c r="D111" s="11">
        <v>570.48544086856009</v>
      </c>
      <c r="E111" s="14">
        <v>12568.442722534295</v>
      </c>
      <c r="F111" s="9">
        <v>83860.960171319006</v>
      </c>
      <c r="G111" s="14">
        <v>2810.5108318707462</v>
      </c>
      <c r="H111" s="9">
        <v>16925.1025750845</v>
      </c>
      <c r="I111" s="9">
        <v>54623.83241438707</v>
      </c>
      <c r="J111" s="9">
        <v>13291.481339590253</v>
      </c>
      <c r="K111" s="9">
        <v>9657.312919709766</v>
      </c>
      <c r="L111" s="9">
        <v>34631.868183004466</v>
      </c>
      <c r="M111" s="9">
        <v>17918.686007148961</v>
      </c>
      <c r="N111" s="9">
        <v>28155.945184432472</v>
      </c>
      <c r="O111" s="9">
        <v>301064.58245011617</v>
      </c>
      <c r="P111" s="10">
        <f t="shared" si="9"/>
        <v>123049.84299488795</v>
      </c>
      <c r="Q111" s="23">
        <f t="shared" si="10"/>
        <v>178014.73945522821</v>
      </c>
      <c r="R111">
        <f t="shared" si="17"/>
        <v>7.8187398054722107E-2</v>
      </c>
      <c r="S111">
        <f t="shared" si="11"/>
        <v>0.44746424995623157</v>
      </c>
      <c r="T111">
        <f t="shared" si="12"/>
        <v>8.1325277937869256E-2</v>
      </c>
      <c r="U111">
        <f t="shared" si="13"/>
        <v>6.3330946784389219E-2</v>
      </c>
      <c r="V111">
        <f t="shared" si="14"/>
        <v>7.0612652459895564E-2</v>
      </c>
      <c r="W111" s="31">
        <f t="shared" si="15"/>
        <v>12.089621631774248</v>
      </c>
      <c r="X111">
        <f t="shared" si="16"/>
        <v>11.72034477987274</v>
      </c>
    </row>
    <row r="112" spans="1:24" x14ac:dyDescent="0.2">
      <c r="A112" s="8">
        <v>1980</v>
      </c>
      <c r="B112" s="11"/>
      <c r="C112" s="9">
        <v>24683.64123876403</v>
      </c>
      <c r="D112" s="11">
        <v>370.81553656456401</v>
      </c>
      <c r="E112" s="14">
        <v>13291.884013264358</v>
      </c>
      <c r="F112" s="9">
        <v>80665.758066103255</v>
      </c>
      <c r="G112" s="14">
        <v>3028.5602769683533</v>
      </c>
      <c r="H112" s="9">
        <v>17119.462846741273</v>
      </c>
      <c r="I112" s="9">
        <v>59838.597470997367</v>
      </c>
      <c r="J112" s="9">
        <v>13382.892385870073</v>
      </c>
      <c r="K112" s="9">
        <v>11948.560380032628</v>
      </c>
      <c r="L112" s="9">
        <v>35652.317440027429</v>
      </c>
      <c r="M112" s="9">
        <v>18026.255043130179</v>
      </c>
      <c r="N112" s="9">
        <v>29465.198037278235</v>
      </c>
      <c r="O112" s="9">
        <v>307473.94273574179</v>
      </c>
      <c r="P112" s="10">
        <f t="shared" si="9"/>
        <v>119012.0988546962</v>
      </c>
      <c r="Q112" s="23">
        <f t="shared" si="10"/>
        <v>188461.84388104558</v>
      </c>
      <c r="R112">
        <f t="shared" si="17"/>
        <v>-3.3364341899356373E-2</v>
      </c>
      <c r="S112">
        <f t="shared" si="11"/>
        <v>0.42630606577862351</v>
      </c>
      <c r="T112">
        <f t="shared" si="12"/>
        <v>-3.2813891037305032E-2</v>
      </c>
      <c r="U112">
        <f t="shared" si="13"/>
        <v>5.8686738288010742E-2</v>
      </c>
      <c r="V112">
        <f t="shared" si="14"/>
        <v>2.1288988008702825E-2</v>
      </c>
      <c r="W112" s="31">
        <f t="shared" si="15"/>
        <v>12.146650845651363</v>
      </c>
      <c r="X112">
        <f t="shared" si="16"/>
        <v>11.686980437973382</v>
      </c>
    </row>
    <row r="113" spans="1:24" x14ac:dyDescent="0.2">
      <c r="A113" s="12">
        <v>1981</v>
      </c>
      <c r="B113" s="11"/>
      <c r="C113" s="9">
        <v>25511.515569488991</v>
      </c>
      <c r="D113" s="11">
        <v>436.69375774598507</v>
      </c>
      <c r="E113" s="14">
        <v>13125.258142003917</v>
      </c>
      <c r="F113" s="9">
        <v>71079.838460783532</v>
      </c>
      <c r="G113" s="14">
        <v>3062.445688271474</v>
      </c>
      <c r="H113" s="9">
        <v>15040.888365187346</v>
      </c>
      <c r="I113" s="9">
        <v>54734.706105463556</v>
      </c>
      <c r="J113" s="9">
        <v>12614.481767706737</v>
      </c>
      <c r="K113" s="9">
        <v>13614.610426522282</v>
      </c>
      <c r="L113" s="9">
        <v>36213.362557233646</v>
      </c>
      <c r="M113" s="9">
        <v>18113.871086629224</v>
      </c>
      <c r="N113" s="9">
        <v>29639.196592412554</v>
      </c>
      <c r="O113" s="9">
        <v>293186.86851944926</v>
      </c>
      <c r="P113" s="10">
        <f t="shared" si="9"/>
        <v>110153.30593002243</v>
      </c>
      <c r="Q113" s="23">
        <f t="shared" si="10"/>
        <v>183033.56258942682</v>
      </c>
      <c r="R113">
        <f t="shared" si="17"/>
        <v>-7.7352073210773878E-2</v>
      </c>
      <c r="S113">
        <f t="shared" si="11"/>
        <v>0.43044437916207617</v>
      </c>
      <c r="T113">
        <f t="shared" si="12"/>
        <v>-7.4436070029229695E-2</v>
      </c>
      <c r="U113">
        <f t="shared" si="13"/>
        <v>-2.8803078542758098E-2</v>
      </c>
      <c r="V113">
        <f t="shared" si="14"/>
        <v>-4.6465967454586976E-2</v>
      </c>
      <c r="W113" s="31">
        <f t="shared" si="15"/>
        <v>12.117424817135459</v>
      </c>
      <c r="X113">
        <f t="shared" si="16"/>
        <v>11.609628364762608</v>
      </c>
    </row>
    <row r="114" spans="1:24" x14ac:dyDescent="0.2">
      <c r="A114" s="12">
        <v>1982</v>
      </c>
      <c r="B114" s="11"/>
      <c r="C114" s="9">
        <v>26881.078883125883</v>
      </c>
      <c r="D114" s="11">
        <v>649.64768224790475</v>
      </c>
      <c r="E114" s="14">
        <v>12747.742668147534</v>
      </c>
      <c r="F114" s="9">
        <v>69098.756433187184</v>
      </c>
      <c r="G114" s="14">
        <v>3210.5436686192083</v>
      </c>
      <c r="H114" s="9">
        <v>13526.370295653227</v>
      </c>
      <c r="I114" s="9">
        <v>49604.242658698669</v>
      </c>
      <c r="J114" s="9">
        <v>12869.935490530102</v>
      </c>
      <c r="K114" s="9">
        <v>12580.058159695378</v>
      </c>
      <c r="L114" s="9">
        <v>36381.4912846566</v>
      </c>
      <c r="M114" s="9">
        <v>18240.670827701015</v>
      </c>
      <c r="N114" s="9">
        <v>29812.15341944512</v>
      </c>
      <c r="O114" s="9">
        <v>285602.69147170783</v>
      </c>
      <c r="P114" s="10">
        <f t="shared" si="9"/>
        <v>109377.2256667085</v>
      </c>
      <c r="Q114" s="23">
        <f t="shared" si="10"/>
        <v>176225.46580499934</v>
      </c>
      <c r="R114">
        <f t="shared" si="17"/>
        <v>-7.070392356967257E-3</v>
      </c>
      <c r="S114">
        <f t="shared" si="11"/>
        <v>0.46989114511614605</v>
      </c>
      <c r="T114">
        <f t="shared" si="12"/>
        <v>-7.0454559376270653E-3</v>
      </c>
      <c r="U114">
        <f t="shared" si="13"/>
        <v>-3.7195892863098101E-2</v>
      </c>
      <c r="V114">
        <f t="shared" si="14"/>
        <v>-2.5868065258312534E-2</v>
      </c>
      <c r="W114" s="31">
        <f t="shared" si="15"/>
        <v>12.079519509878756</v>
      </c>
      <c r="X114">
        <f t="shared" si="16"/>
        <v>11.602557972405641</v>
      </c>
    </row>
    <row r="115" spans="1:24" x14ac:dyDescent="0.2">
      <c r="A115" s="12">
        <v>1983</v>
      </c>
      <c r="B115" s="11"/>
      <c r="C115" s="9">
        <v>27253.185971611576</v>
      </c>
      <c r="D115" s="11">
        <v>762.1667315683253</v>
      </c>
      <c r="E115" s="14">
        <v>13043.087630473879</v>
      </c>
      <c r="F115" s="9">
        <v>74179.457894895328</v>
      </c>
      <c r="G115" s="14">
        <v>3435.3805555105864</v>
      </c>
      <c r="H115" s="9">
        <v>13394.388956196548</v>
      </c>
      <c r="I115" s="9">
        <v>52052.36412394973</v>
      </c>
      <c r="J115" s="9">
        <v>13324.083398154242</v>
      </c>
      <c r="K115" s="9">
        <v>10896.858828157017</v>
      </c>
      <c r="L115" s="9">
        <v>39385.997322902142</v>
      </c>
      <c r="M115" s="9">
        <v>18668.392291317712</v>
      </c>
      <c r="N115" s="9">
        <v>30492.92256186856</v>
      </c>
      <c r="O115" s="9">
        <v>296888.2862666056</v>
      </c>
      <c r="P115" s="10">
        <f t="shared" si="9"/>
        <v>115237.89822854912</v>
      </c>
      <c r="Q115" s="23">
        <f t="shared" si="10"/>
        <v>181650.3880380565</v>
      </c>
      <c r="R115">
        <f t="shared" si="17"/>
        <v>5.2195978415372393E-2</v>
      </c>
      <c r="S115">
        <f t="shared" si="11"/>
        <v>0.50728120142670663</v>
      </c>
      <c r="T115">
        <f t="shared" si="12"/>
        <v>5.3582201652280892E-2</v>
      </c>
      <c r="U115">
        <f t="shared" si="13"/>
        <v>3.078398577796948E-2</v>
      </c>
      <c r="V115">
        <f t="shared" si="14"/>
        <v>3.9515015550950272E-2</v>
      </c>
      <c r="W115" s="31">
        <f t="shared" si="15"/>
        <v>12.109839173832349</v>
      </c>
      <c r="X115">
        <f t="shared" si="16"/>
        <v>11.654753950821014</v>
      </c>
    </row>
    <row r="116" spans="1:24" x14ac:dyDescent="0.2">
      <c r="A116" s="12">
        <v>1984</v>
      </c>
      <c r="B116" s="11"/>
      <c r="C116" s="9">
        <v>27356.775629958873</v>
      </c>
      <c r="D116" s="11">
        <v>764.46862716421413</v>
      </c>
      <c r="E116" s="14">
        <v>12906.920990307004</v>
      </c>
      <c r="F116" s="9">
        <v>76127.929752641605</v>
      </c>
      <c r="G116" s="14">
        <v>3710.657893634766</v>
      </c>
      <c r="H116" s="9">
        <v>11860.085023263022</v>
      </c>
      <c r="I116" s="9">
        <v>55488.463235376388</v>
      </c>
      <c r="J116" s="9">
        <v>14208.080788852665</v>
      </c>
      <c r="K116" s="9">
        <v>10801.750169792016</v>
      </c>
      <c r="L116" s="9">
        <v>38737.530110875203</v>
      </c>
      <c r="M116" s="9">
        <v>19062.116256967027</v>
      </c>
      <c r="N116" s="9">
        <v>31140.339941193433</v>
      </c>
      <c r="O116" s="9">
        <v>302165.11842002621</v>
      </c>
      <c r="P116" s="10">
        <f t="shared" si="9"/>
        <v>117156.0950000717</v>
      </c>
      <c r="Q116" s="23">
        <f t="shared" si="10"/>
        <v>185009.02341995452</v>
      </c>
      <c r="R116">
        <f t="shared" si="17"/>
        <v>1.6508519077573065E-2</v>
      </c>
      <c r="S116">
        <f t="shared" si="11"/>
        <v>0.47340592729297148</v>
      </c>
      <c r="T116">
        <f t="shared" si="12"/>
        <v>1.6645537631363672E-2</v>
      </c>
      <c r="U116">
        <f t="shared" si="13"/>
        <v>1.8489557980984728E-2</v>
      </c>
      <c r="V116">
        <f t="shared" si="14"/>
        <v>1.7773797072889508E-2</v>
      </c>
      <c r="W116" s="31">
        <f t="shared" si="15"/>
        <v>12.128159878113985</v>
      </c>
      <c r="X116">
        <f t="shared" si="16"/>
        <v>11.671262469898588</v>
      </c>
    </row>
    <row r="117" spans="1:24" x14ac:dyDescent="0.2">
      <c r="A117" s="12">
        <v>1985</v>
      </c>
      <c r="B117" s="11"/>
      <c r="C117" s="9">
        <v>26975.588953551345</v>
      </c>
      <c r="D117" s="11">
        <v>605.49257946906653</v>
      </c>
      <c r="E117" s="14">
        <v>12436.741602132719</v>
      </c>
      <c r="F117" s="9">
        <v>68634.227358154909</v>
      </c>
      <c r="G117" s="14">
        <v>3776.0681040119139</v>
      </c>
      <c r="H117" s="9">
        <v>10083.109078686593</v>
      </c>
      <c r="I117" s="9">
        <v>49570.954577399156</v>
      </c>
      <c r="J117" s="9">
        <v>13910.144223263653</v>
      </c>
      <c r="K117" s="9">
        <v>9415.5663853831866</v>
      </c>
      <c r="L117" s="9">
        <v>39351.073314233014</v>
      </c>
      <c r="M117" s="9">
        <v>18338.108114854756</v>
      </c>
      <c r="N117" s="9">
        <v>29977.80242716863</v>
      </c>
      <c r="O117" s="9">
        <v>283074.87671830895</v>
      </c>
      <c r="P117" s="10">
        <f t="shared" si="9"/>
        <v>108652.05049330804</v>
      </c>
      <c r="Q117" s="23">
        <f t="shared" si="10"/>
        <v>174422.8262250009</v>
      </c>
      <c r="R117">
        <f t="shared" si="17"/>
        <v>-7.5356611927225314E-2</v>
      </c>
      <c r="S117">
        <f t="shared" si="11"/>
        <v>0.39797519631148953</v>
      </c>
      <c r="T117">
        <f t="shared" si="12"/>
        <v>-7.2587299079560963E-2</v>
      </c>
      <c r="U117">
        <f t="shared" si="13"/>
        <v>-5.7219896625927635E-2</v>
      </c>
      <c r="V117">
        <f t="shared" si="14"/>
        <v>-6.317817821440519E-2</v>
      </c>
      <c r="W117" s="31">
        <f t="shared" si="15"/>
        <v>12.069237666210077</v>
      </c>
      <c r="X117">
        <f t="shared" si="16"/>
        <v>11.595905857971362</v>
      </c>
    </row>
    <row r="118" spans="1:24" x14ac:dyDescent="0.2">
      <c r="A118" s="12">
        <v>1986</v>
      </c>
      <c r="B118" s="11"/>
      <c r="C118" s="9">
        <v>26977.314837485093</v>
      </c>
      <c r="D118" s="11">
        <v>540.50279997747316</v>
      </c>
      <c r="E118" s="14">
        <v>11622.051092566537</v>
      </c>
      <c r="F118" s="9">
        <v>76348.712074193492</v>
      </c>
      <c r="G118" s="14">
        <v>3913.1464128001962</v>
      </c>
      <c r="H118" s="9">
        <v>12042.141091938331</v>
      </c>
      <c r="I118" s="9">
        <v>52693.01936425981</v>
      </c>
      <c r="J118" s="9">
        <v>14990.717003741665</v>
      </c>
      <c r="K118" s="9">
        <v>11096.994712433176</v>
      </c>
      <c r="L118" s="9">
        <v>40007.84702055376</v>
      </c>
      <c r="M118" s="9">
        <v>19004.027478633656</v>
      </c>
      <c r="N118" s="9">
        <v>31034.352815278708</v>
      </c>
      <c r="O118" s="9">
        <v>300270.82670386188</v>
      </c>
      <c r="P118" s="10">
        <f t="shared" si="9"/>
        <v>115488.5808042226</v>
      </c>
      <c r="Q118" s="23">
        <f t="shared" si="10"/>
        <v>184782.24589963927</v>
      </c>
      <c r="R118">
        <f t="shared" si="17"/>
        <v>6.1021078589001854E-2</v>
      </c>
      <c r="S118">
        <f t="shared" si="11"/>
        <v>0.5310275036315022</v>
      </c>
      <c r="T118">
        <f t="shared" si="12"/>
        <v>6.2921318832686257E-2</v>
      </c>
      <c r="U118">
        <f t="shared" si="13"/>
        <v>5.9392568615273866E-2</v>
      </c>
      <c r="V118">
        <f t="shared" si="14"/>
        <v>6.0747001588080884E-2</v>
      </c>
      <c r="W118" s="31">
        <f t="shared" si="15"/>
        <v>12.126933361602864</v>
      </c>
      <c r="X118">
        <f t="shared" si="16"/>
        <v>11.656926936560364</v>
      </c>
    </row>
    <row r="119" spans="1:24" x14ac:dyDescent="0.2">
      <c r="A119" s="12">
        <v>1987</v>
      </c>
      <c r="B119" s="11"/>
      <c r="C119" s="9">
        <v>26250.005088669306</v>
      </c>
      <c r="D119" s="11">
        <v>529.36246355566595</v>
      </c>
      <c r="E119" s="14">
        <v>12487.158839583557</v>
      </c>
      <c r="F119" s="9">
        <v>77127.201347012437</v>
      </c>
      <c r="G119" s="14">
        <v>4113.4786561609444</v>
      </c>
      <c r="H119" s="9">
        <v>13857.4250450783</v>
      </c>
      <c r="I119" s="9">
        <v>53255.318580228006</v>
      </c>
      <c r="J119" s="9">
        <v>15500.502995565144</v>
      </c>
      <c r="K119" s="9">
        <v>12341.497856253245</v>
      </c>
      <c r="L119" s="9">
        <v>38539.831391045496</v>
      </c>
      <c r="M119" s="9">
        <v>19716.748624423049</v>
      </c>
      <c r="N119" s="9">
        <v>32182.332289876718</v>
      </c>
      <c r="O119" s="9">
        <v>305900.86317745189</v>
      </c>
      <c r="P119" s="10">
        <f t="shared" si="9"/>
        <v>116393.72773882096</v>
      </c>
      <c r="Q119" s="23">
        <f t="shared" si="10"/>
        <v>189507.13543863094</v>
      </c>
      <c r="R119">
        <f t="shared" si="17"/>
        <v>7.8069908619217785E-3</v>
      </c>
      <c r="S119">
        <f t="shared" si="11"/>
        <v>0.49525502026507368</v>
      </c>
      <c r="T119">
        <f t="shared" si="12"/>
        <v>7.8375448749585797E-3</v>
      </c>
      <c r="U119">
        <f t="shared" si="13"/>
        <v>2.5570040649673054E-2</v>
      </c>
      <c r="V119">
        <f t="shared" si="14"/>
        <v>1.8749861701158776E-2</v>
      </c>
      <c r="W119" s="31">
        <f t="shared" si="15"/>
        <v>12.152181956825437</v>
      </c>
      <c r="X119">
        <f t="shared" si="16"/>
        <v>11.664733927422287</v>
      </c>
    </row>
    <row r="120" spans="1:24" x14ac:dyDescent="0.2">
      <c r="A120" s="12">
        <v>1988</v>
      </c>
      <c r="B120" s="11"/>
      <c r="C120" s="9">
        <v>28386.07694590266</v>
      </c>
      <c r="D120" s="11">
        <v>817.89566217759091</v>
      </c>
      <c r="E120" s="14">
        <v>13166.997303582011</v>
      </c>
      <c r="F120" s="9">
        <v>73740.25983605822</v>
      </c>
      <c r="G120" s="14">
        <v>3835.17168499011</v>
      </c>
      <c r="H120" s="9">
        <v>13553.267409339513</v>
      </c>
      <c r="I120" s="9">
        <v>50808.083875205884</v>
      </c>
      <c r="J120" s="9">
        <v>15235.113585861898</v>
      </c>
      <c r="K120" s="9">
        <v>11236.063681024722</v>
      </c>
      <c r="L120" s="9">
        <v>39496.364620080756</v>
      </c>
      <c r="M120" s="9">
        <v>19698.90683204792</v>
      </c>
      <c r="N120" s="9">
        <v>32187.465969713936</v>
      </c>
      <c r="O120" s="9">
        <v>302161.66740598518</v>
      </c>
      <c r="P120" s="10">
        <f t="shared" si="9"/>
        <v>116111.22974772047</v>
      </c>
      <c r="Q120" s="23">
        <f t="shared" si="10"/>
        <v>186050.43765826471</v>
      </c>
      <c r="R120">
        <f t="shared" si="17"/>
        <v>-2.4300396272760216E-3</v>
      </c>
      <c r="S120">
        <f t="shared" si="11"/>
        <v>0.46903915871878199</v>
      </c>
      <c r="T120">
        <f t="shared" si="12"/>
        <v>-2.4270894711302393E-3</v>
      </c>
      <c r="U120">
        <f t="shared" si="13"/>
        <v>-1.8240462409847558E-2</v>
      </c>
      <c r="V120">
        <f t="shared" si="14"/>
        <v>-1.2223554169239481E-2</v>
      </c>
      <c r="W120" s="31">
        <f t="shared" si="15"/>
        <v>12.133773086141067</v>
      </c>
      <c r="X120">
        <f t="shared" si="16"/>
        <v>11.66230388779501</v>
      </c>
    </row>
    <row r="121" spans="1:24" x14ac:dyDescent="0.2">
      <c r="A121" s="12">
        <v>1989</v>
      </c>
      <c r="B121" s="11"/>
      <c r="C121" s="9">
        <v>25923.301600778919</v>
      </c>
      <c r="D121" s="11">
        <v>642.20377434669444</v>
      </c>
      <c r="E121" s="14">
        <v>13064.56312578263</v>
      </c>
      <c r="F121" s="9">
        <v>68155.235622918452</v>
      </c>
      <c r="G121" s="14">
        <v>3649.2971690077807</v>
      </c>
      <c r="H121" s="9">
        <v>10229.247051432043</v>
      </c>
      <c r="I121" s="9">
        <v>47361.415161376332</v>
      </c>
      <c r="J121" s="9">
        <v>15072.171074085418</v>
      </c>
      <c r="K121" s="9">
        <v>9597.5523987558699</v>
      </c>
      <c r="L121" s="9">
        <v>37685.125950299582</v>
      </c>
      <c r="M121" s="9">
        <v>19491.812898352811</v>
      </c>
      <c r="N121" s="9">
        <v>31887.479930437374</v>
      </c>
      <c r="O121" s="9">
        <v>282759.4057575739</v>
      </c>
      <c r="P121" s="10">
        <f t="shared" si="9"/>
        <v>107785.30412382669</v>
      </c>
      <c r="Q121" s="23">
        <f t="shared" si="10"/>
        <v>174974.10163374722</v>
      </c>
      <c r="R121">
        <f t="shared" si="17"/>
        <v>-7.4407285013067023E-2</v>
      </c>
      <c r="S121">
        <f t="shared" si="11"/>
        <v>0.41008936349464098</v>
      </c>
      <c r="T121">
        <f t="shared" si="12"/>
        <v>-7.1706463207597215E-2</v>
      </c>
      <c r="U121">
        <f t="shared" si="13"/>
        <v>-5.953404981966437E-2</v>
      </c>
      <c r="V121">
        <f t="shared" si="14"/>
        <v>-6.4211525621290511E-2</v>
      </c>
      <c r="W121" s="31">
        <f t="shared" si="15"/>
        <v>12.07239325128965</v>
      </c>
      <c r="X121">
        <f t="shared" si="16"/>
        <v>11.587896602781942</v>
      </c>
    </row>
    <row r="122" spans="1:24" x14ac:dyDescent="0.2">
      <c r="A122" s="8">
        <v>1990</v>
      </c>
      <c r="B122" s="11"/>
      <c r="C122" s="9">
        <v>28306.034936574906</v>
      </c>
      <c r="D122" s="11">
        <v>743.41834892582096</v>
      </c>
      <c r="E122" s="14">
        <v>13441.006745512126</v>
      </c>
      <c r="F122" s="9">
        <v>65479.49415362726</v>
      </c>
      <c r="G122" s="14">
        <v>3914.0497852737308</v>
      </c>
      <c r="H122" s="9">
        <v>7975.9099018353691</v>
      </c>
      <c r="I122" s="9">
        <v>47750.210118028132</v>
      </c>
      <c r="J122" s="9">
        <v>14570.177037203912</v>
      </c>
      <c r="K122" s="9">
        <v>7993.4809727859147</v>
      </c>
      <c r="L122" s="9">
        <v>37673.117302924235</v>
      </c>
      <c r="M122" s="9">
        <v>19364.515606478402</v>
      </c>
      <c r="N122" s="9">
        <v>31630.144263108101</v>
      </c>
      <c r="O122" s="9">
        <v>278841.55917227792</v>
      </c>
      <c r="P122" s="10">
        <f t="shared" si="9"/>
        <v>107969.9541846401</v>
      </c>
      <c r="Q122" s="23">
        <f t="shared" si="10"/>
        <v>170871.60498763784</v>
      </c>
      <c r="R122">
        <f t="shared" si="17"/>
        <v>1.7116626249873961E-3</v>
      </c>
      <c r="S122">
        <f t="shared" si="11"/>
        <v>0.46077110264978377</v>
      </c>
      <c r="T122">
        <f t="shared" si="12"/>
        <v>1.7131283556177657E-3</v>
      </c>
      <c r="U122">
        <f t="shared" si="13"/>
        <v>-2.3446307812436507E-2</v>
      </c>
      <c r="V122">
        <f t="shared" si="14"/>
        <v>-1.3855760429256847E-2</v>
      </c>
      <c r="W122" s="31">
        <f t="shared" si="15"/>
        <v>12.048667705431727</v>
      </c>
      <c r="X122">
        <f t="shared" si="16"/>
        <v>11.58960826540693</v>
      </c>
    </row>
    <row r="123" spans="1:24" x14ac:dyDescent="0.2">
      <c r="A123" s="12">
        <v>1991</v>
      </c>
      <c r="B123" s="11"/>
      <c r="C123" s="9">
        <v>29448.797696724352</v>
      </c>
      <c r="D123" s="11">
        <v>819.05014294414468</v>
      </c>
      <c r="E123" s="14">
        <v>13821.058949175989</v>
      </c>
      <c r="F123" s="9">
        <v>72176.004738511998</v>
      </c>
      <c r="G123" s="14">
        <v>4045.0921537307236</v>
      </c>
      <c r="H123" s="9">
        <v>10440.42345195666</v>
      </c>
      <c r="I123" s="9">
        <v>55417.220032163852</v>
      </c>
      <c r="J123" s="9">
        <v>16053.864933496039</v>
      </c>
      <c r="K123" s="9">
        <v>10289.684086969039</v>
      </c>
      <c r="L123" s="9">
        <v>40590.039096925488</v>
      </c>
      <c r="M123" s="9">
        <v>19940.931848610231</v>
      </c>
      <c r="N123" s="9">
        <v>32553.279471047466</v>
      </c>
      <c r="O123" s="9">
        <v>305595.44660225598</v>
      </c>
      <c r="P123" s="10">
        <f t="shared" si="9"/>
        <v>116264.91152735648</v>
      </c>
      <c r="Q123" s="23">
        <f t="shared" si="10"/>
        <v>189330.5350748995</v>
      </c>
      <c r="R123">
        <f t="shared" si="17"/>
        <v>7.4018321019691788E-2</v>
      </c>
      <c r="S123">
        <f t="shared" si="11"/>
        <v>0.56164136398504882</v>
      </c>
      <c r="T123">
        <f t="shared" si="12"/>
        <v>7.6826533875629099E-2</v>
      </c>
      <c r="U123">
        <f t="shared" si="13"/>
        <v>0.10802807223937005</v>
      </c>
      <c r="V123">
        <f t="shared" si="14"/>
        <v>9.5946556565653873E-2</v>
      </c>
      <c r="W123" s="31">
        <f t="shared" si="15"/>
        <v>12.151249629391979</v>
      </c>
      <c r="X123">
        <f t="shared" si="16"/>
        <v>11.663626586426622</v>
      </c>
    </row>
    <row r="124" spans="1:24" x14ac:dyDescent="0.2">
      <c r="A124" s="12">
        <v>1992</v>
      </c>
      <c r="B124" s="11"/>
      <c r="C124" s="9">
        <v>29305.98402203152</v>
      </c>
      <c r="D124" s="11">
        <v>1250.1402850519555</v>
      </c>
      <c r="E124" s="14">
        <v>15365.543037161033</v>
      </c>
      <c r="F124" s="9">
        <v>80626.632061685028</v>
      </c>
      <c r="G124" s="14">
        <v>4401.8061403219308</v>
      </c>
      <c r="H124" s="9">
        <v>12364.211173198557</v>
      </c>
      <c r="I124" s="9">
        <v>61609.477200554116</v>
      </c>
      <c r="J124" s="9">
        <v>18041.614706344968</v>
      </c>
      <c r="K124" s="9">
        <v>11725.813487877327</v>
      </c>
      <c r="L124" s="9">
        <v>42382.320862526205</v>
      </c>
      <c r="M124" s="9">
        <v>20930.925557538103</v>
      </c>
      <c r="N124" s="9">
        <v>34189.440378379739</v>
      </c>
      <c r="O124" s="9">
        <v>332193.90891267045</v>
      </c>
      <c r="P124" s="10">
        <f t="shared" si="9"/>
        <v>126548.29940592953</v>
      </c>
      <c r="Q124" s="23">
        <f t="shared" si="10"/>
        <v>205645.60950674093</v>
      </c>
      <c r="R124">
        <f t="shared" si="17"/>
        <v>8.4752741336478629E-2</v>
      </c>
      <c r="S124">
        <f t="shared" si="11"/>
        <v>0.57028303765681165</v>
      </c>
      <c r="T124">
        <f t="shared" si="12"/>
        <v>8.8447905249155356E-2</v>
      </c>
      <c r="U124">
        <f t="shared" si="13"/>
        <v>8.6172441362335706E-2</v>
      </c>
      <c r="V124">
        <f t="shared" si="14"/>
        <v>8.7038149966394585E-2</v>
      </c>
      <c r="W124" s="31">
        <f t="shared" si="15"/>
        <v>12.233909624083434</v>
      </c>
      <c r="X124">
        <f t="shared" si="16"/>
        <v>11.7483793277631</v>
      </c>
    </row>
    <row r="125" spans="1:24" x14ac:dyDescent="0.2">
      <c r="A125" s="12">
        <v>1993</v>
      </c>
      <c r="B125" s="11"/>
      <c r="C125" s="9">
        <v>29687.198897396564</v>
      </c>
      <c r="D125" s="11">
        <v>1674.086000920197</v>
      </c>
      <c r="E125" s="14">
        <v>16886.81327193688</v>
      </c>
      <c r="F125" s="9">
        <v>84365.458749630649</v>
      </c>
      <c r="G125" s="14">
        <v>4890.6724974259168</v>
      </c>
      <c r="H125" s="9">
        <v>13721.526111561234</v>
      </c>
      <c r="I125" s="9">
        <v>63433.90986915437</v>
      </c>
      <c r="J125" s="9">
        <v>18968.418989973838</v>
      </c>
      <c r="K125" s="9">
        <v>13818.914496658275</v>
      </c>
      <c r="L125" s="9">
        <v>44899.440379082458</v>
      </c>
      <c r="M125" s="9">
        <v>21806.174464662381</v>
      </c>
      <c r="N125" s="9">
        <v>35562.179464438064</v>
      </c>
      <c r="O125" s="9">
        <v>349714.79319284082</v>
      </c>
      <c r="P125" s="10">
        <f t="shared" si="9"/>
        <v>132613.55691988429</v>
      </c>
      <c r="Q125" s="23">
        <f t="shared" si="10"/>
        <v>217101.23627295654</v>
      </c>
      <c r="R125">
        <f t="shared" si="17"/>
        <v>4.6815262959539944E-2</v>
      </c>
      <c r="S125">
        <f t="shared" si="11"/>
        <v>0.53973972257328084</v>
      </c>
      <c r="T125">
        <f t="shared" si="12"/>
        <v>4.7928400005591509E-2</v>
      </c>
      <c r="U125">
        <f t="shared" si="13"/>
        <v>5.5705671488406328E-2</v>
      </c>
      <c r="V125">
        <f t="shared" si="14"/>
        <v>5.2742942631065493E-2</v>
      </c>
      <c r="W125" s="31">
        <f t="shared" si="15"/>
        <v>12.28811905033638</v>
      </c>
      <c r="X125">
        <f t="shared" si="16"/>
        <v>11.795194590722641</v>
      </c>
    </row>
    <row r="126" spans="1:24" x14ac:dyDescent="0.2">
      <c r="A126" s="12">
        <v>1994</v>
      </c>
      <c r="B126" s="11"/>
      <c r="C126" s="9">
        <v>32013.446611118845</v>
      </c>
      <c r="D126" s="11">
        <v>1637.9958818456103</v>
      </c>
      <c r="E126" s="14">
        <v>19209.670376440001</v>
      </c>
      <c r="F126" s="9">
        <v>88186.952097226633</v>
      </c>
      <c r="G126" s="14">
        <v>5419.1760631116704</v>
      </c>
      <c r="H126" s="9">
        <v>14514.66314846923</v>
      </c>
      <c r="I126" s="9">
        <v>67669.007959120063</v>
      </c>
      <c r="J126" s="9">
        <v>20928.647687030531</v>
      </c>
      <c r="K126" s="9">
        <v>16629.779922075671</v>
      </c>
      <c r="L126" s="9">
        <v>47835.836636161999</v>
      </c>
      <c r="M126" s="9">
        <v>21253.634603596969</v>
      </c>
      <c r="N126" s="9">
        <v>36779.558877269505</v>
      </c>
      <c r="O126" s="9">
        <v>372078.36986346677</v>
      </c>
      <c r="P126" s="10">
        <f t="shared" si="9"/>
        <v>141048.06496663109</v>
      </c>
      <c r="Q126" s="23">
        <f t="shared" si="10"/>
        <v>231030.30489683567</v>
      </c>
      <c r="R126">
        <f t="shared" si="17"/>
        <v>6.1661406837298559E-2</v>
      </c>
      <c r="S126">
        <f t="shared" si="11"/>
        <v>0.55510958020622247</v>
      </c>
      <c r="T126">
        <f t="shared" si="12"/>
        <v>6.3602155335011012E-2</v>
      </c>
      <c r="U126">
        <f t="shared" si="13"/>
        <v>6.4159324299592813E-2</v>
      </c>
      <c r="V126">
        <f t="shared" si="14"/>
        <v>6.3948043108071007E-2</v>
      </c>
      <c r="W126" s="31">
        <f t="shared" si="15"/>
        <v>12.350304170928863</v>
      </c>
      <c r="X126">
        <f t="shared" si="16"/>
        <v>11.85685599755994</v>
      </c>
    </row>
    <row r="127" spans="1:24" x14ac:dyDescent="0.2">
      <c r="A127" s="12">
        <v>1995</v>
      </c>
      <c r="B127" s="11"/>
      <c r="C127" s="9">
        <v>34062.837242559057</v>
      </c>
      <c r="D127" s="11">
        <v>1667.9778771403048</v>
      </c>
      <c r="E127" s="14">
        <v>22373.773985526615</v>
      </c>
      <c r="F127" s="9">
        <v>81936.374254569339</v>
      </c>
      <c r="G127" s="14">
        <v>5823.6328937995677</v>
      </c>
      <c r="H127" s="9">
        <v>12840.316187653574</v>
      </c>
      <c r="I127" s="9">
        <v>62515.841272017213</v>
      </c>
      <c r="J127" s="9">
        <v>21310.63127497397</v>
      </c>
      <c r="K127" s="9">
        <v>16406.400166624757</v>
      </c>
      <c r="L127" s="9">
        <v>47460.586316613291</v>
      </c>
      <c r="M127" s="9">
        <v>21142.304817986813</v>
      </c>
      <c r="N127" s="9">
        <v>37296.884898338998</v>
      </c>
      <c r="O127" s="9">
        <v>364837.56118780351</v>
      </c>
      <c r="P127" s="10">
        <f t="shared" si="9"/>
        <v>140040.96335979531</v>
      </c>
      <c r="Q127" s="23">
        <f t="shared" si="10"/>
        <v>224796.59782800821</v>
      </c>
      <c r="R127">
        <f t="shared" si="17"/>
        <v>-7.1657433390822653E-3</v>
      </c>
      <c r="S127">
        <f t="shared" si="11"/>
        <v>0.46609526511016519</v>
      </c>
      <c r="T127">
        <f t="shared" si="12"/>
        <v>-7.1401306148655141E-3</v>
      </c>
      <c r="U127">
        <f t="shared" si="13"/>
        <v>-2.6982205090414713E-2</v>
      </c>
      <c r="V127">
        <f t="shared" si="14"/>
        <v>-1.9460439687263298E-2</v>
      </c>
      <c r="W127" s="31">
        <f t="shared" si="15"/>
        <v>12.322951262670104</v>
      </c>
      <c r="X127">
        <f t="shared" si="16"/>
        <v>11.849690254220857</v>
      </c>
    </row>
    <row r="128" spans="1:24" x14ac:dyDescent="0.2">
      <c r="A128" s="12">
        <v>1996</v>
      </c>
      <c r="B128" s="11"/>
      <c r="C128" s="9">
        <v>33324.534293165925</v>
      </c>
      <c r="D128" s="11">
        <v>1891.8843372570891</v>
      </c>
      <c r="E128" s="14">
        <v>23389.211303240823</v>
      </c>
      <c r="F128" s="9">
        <v>87128.662674075065</v>
      </c>
      <c r="G128" s="14">
        <v>6059.4611678102301</v>
      </c>
      <c r="H128" s="9">
        <v>13780.504380400864</v>
      </c>
      <c r="I128" s="9">
        <v>67190.780360006393</v>
      </c>
      <c r="J128" s="9">
        <v>22751.241806822247</v>
      </c>
      <c r="K128" s="9">
        <v>18666.333257353606</v>
      </c>
      <c r="L128" s="9">
        <v>49251.368728006069</v>
      </c>
      <c r="M128" s="9">
        <v>21273.530608577323</v>
      </c>
      <c r="N128" s="9">
        <v>38439.645025961938</v>
      </c>
      <c r="O128" s="9">
        <v>383147.15794267756</v>
      </c>
      <c r="P128" s="10">
        <f t="shared" si="9"/>
        <v>145734.2926077389</v>
      </c>
      <c r="Q128" s="23">
        <f t="shared" si="10"/>
        <v>237412.86533493866</v>
      </c>
      <c r="R128">
        <f t="shared" si="17"/>
        <v>3.9850074769170879E-2</v>
      </c>
      <c r="S128">
        <f t="shared" si="11"/>
        <v>0.52786569811775763</v>
      </c>
      <c r="T128">
        <f t="shared" si="12"/>
        <v>4.0654742093684471E-2</v>
      </c>
      <c r="U128">
        <f t="shared" si="13"/>
        <v>5.6123035796934673E-2</v>
      </c>
      <c r="V128">
        <f t="shared" si="14"/>
        <v>5.0185613277490937E-2</v>
      </c>
      <c r="W128" s="31">
        <f t="shared" si="15"/>
        <v>12.377555952338614</v>
      </c>
      <c r="X128">
        <f t="shared" si="16"/>
        <v>11.889540328990028</v>
      </c>
    </row>
    <row r="129" spans="1:24" x14ac:dyDescent="0.2">
      <c r="A129" s="12">
        <v>1997</v>
      </c>
      <c r="B129" s="11"/>
      <c r="C129" s="9">
        <v>33347.470783035111</v>
      </c>
      <c r="D129" s="11">
        <v>2049.4480976545146</v>
      </c>
      <c r="E129" s="14">
        <v>23550.204357407951</v>
      </c>
      <c r="F129" s="9">
        <v>95091.331697179936</v>
      </c>
      <c r="G129" s="14">
        <v>6554.2640865658559</v>
      </c>
      <c r="H129" s="9">
        <v>16089.482214389212</v>
      </c>
      <c r="I129" s="9">
        <v>74455.976330748803</v>
      </c>
      <c r="J129" s="9">
        <v>25290.835037887304</v>
      </c>
      <c r="K129" s="9">
        <v>21321.413605672846</v>
      </c>
      <c r="L129" s="9">
        <v>51708.443073696857</v>
      </c>
      <c r="M129" s="9">
        <v>21086.543371378553</v>
      </c>
      <c r="N129" s="9">
        <v>40652.74659651106</v>
      </c>
      <c r="O129" s="9">
        <v>411198.15925212804</v>
      </c>
      <c r="P129" s="10">
        <f t="shared" si="9"/>
        <v>154038.45493527749</v>
      </c>
      <c r="Q129" s="23">
        <f t="shared" si="10"/>
        <v>257159.70431685055</v>
      </c>
      <c r="R129">
        <f t="shared" si="17"/>
        <v>5.5417228605973673E-2</v>
      </c>
      <c r="S129">
        <f t="shared" si="11"/>
        <v>0.56791225946267332</v>
      </c>
      <c r="T129">
        <f t="shared" si="12"/>
        <v>5.6981525617242568E-2</v>
      </c>
      <c r="U129">
        <f t="shared" si="13"/>
        <v>8.3175100700854321E-2</v>
      </c>
      <c r="V129">
        <f t="shared" si="14"/>
        <v>7.3212082428253833E-2</v>
      </c>
      <c r="W129" s="31">
        <f t="shared" si="15"/>
        <v>12.457452588452702</v>
      </c>
      <c r="X129">
        <f t="shared" si="16"/>
        <v>11.944957557596002</v>
      </c>
    </row>
    <row r="130" spans="1:24" x14ac:dyDescent="0.2">
      <c r="A130" s="12">
        <v>1998</v>
      </c>
      <c r="B130" s="11"/>
      <c r="C130" s="9">
        <v>36964.625976910684</v>
      </c>
      <c r="D130" s="11">
        <v>1817.1655066970216</v>
      </c>
      <c r="E130" s="14">
        <v>22653.460850892414</v>
      </c>
      <c r="F130" s="9">
        <v>96924.713331855499</v>
      </c>
      <c r="G130" s="14">
        <v>7055.8001731713202</v>
      </c>
      <c r="H130" s="9">
        <v>17537.835798671818</v>
      </c>
      <c r="I130" s="9">
        <v>76934.404717344209</v>
      </c>
      <c r="J130" s="9">
        <v>27562.973345993309</v>
      </c>
      <c r="K130" s="9">
        <v>25240.572090932434</v>
      </c>
      <c r="L130" s="9">
        <v>53201.607889085557</v>
      </c>
      <c r="M130" s="9">
        <v>20961.437452545921</v>
      </c>
      <c r="N130" s="9">
        <v>41542.747991583426</v>
      </c>
      <c r="O130" s="9">
        <v>428397.34512568364</v>
      </c>
      <c r="P130" s="10">
        <f t="shared" si="9"/>
        <v>158359.96566635562</v>
      </c>
      <c r="Q130" s="23">
        <f t="shared" si="10"/>
        <v>270037.37945932802</v>
      </c>
      <c r="R130">
        <f t="shared" si="17"/>
        <v>2.7668426816487408E-2</v>
      </c>
      <c r="S130">
        <f t="shared" si="11"/>
        <v>0.56135811324419571</v>
      </c>
      <c r="T130">
        <f t="shared" si="12"/>
        <v>2.8054752515493053E-2</v>
      </c>
      <c r="U130">
        <f t="shared" si="13"/>
        <v>5.0076566920495003E-2</v>
      </c>
      <c r="V130">
        <f t="shared" si="14"/>
        <v>4.1827001134530528E-2</v>
      </c>
      <c r="W130" s="31">
        <f t="shared" si="15"/>
        <v>12.506315670840197</v>
      </c>
      <c r="X130">
        <f t="shared" si="16"/>
        <v>11.972625984412488</v>
      </c>
    </row>
    <row r="131" spans="1:24" x14ac:dyDescent="0.2">
      <c r="A131" s="12">
        <v>1999</v>
      </c>
      <c r="B131" s="11"/>
      <c r="C131" s="9">
        <v>37881.07751311014</v>
      </c>
      <c r="D131" s="11">
        <v>1773.6423372044612</v>
      </c>
      <c r="E131" s="14">
        <v>21903.823523151299</v>
      </c>
      <c r="F131" s="9">
        <v>89240.782718144124</v>
      </c>
      <c r="G131" s="14">
        <v>7309.0703423394079</v>
      </c>
      <c r="H131" s="9">
        <v>16203.782548284509</v>
      </c>
      <c r="I131" s="9">
        <v>71470.46149343373</v>
      </c>
      <c r="J131" s="9">
        <v>27195.134448953086</v>
      </c>
      <c r="K131" s="9">
        <v>25365.468718382424</v>
      </c>
      <c r="L131" s="9">
        <v>52732.490737174863</v>
      </c>
      <c r="M131" s="9">
        <v>21367.120402142456</v>
      </c>
      <c r="N131" s="9">
        <v>42447.701747795305</v>
      </c>
      <c r="O131" s="9">
        <v>414890.55653011578</v>
      </c>
      <c r="P131" s="10">
        <f t="shared" si="9"/>
        <v>150799.32609161001</v>
      </c>
      <c r="Q131" s="23">
        <f t="shared" si="10"/>
        <v>264091.23043850577</v>
      </c>
      <c r="R131">
        <f t="shared" si="17"/>
        <v>-4.8920718755009217E-2</v>
      </c>
      <c r="S131">
        <f t="shared" si="11"/>
        <v>0.51142390786328351</v>
      </c>
      <c r="T131">
        <f t="shared" si="12"/>
        <v>-4.7743377203522064E-2</v>
      </c>
      <c r="U131">
        <f t="shared" si="13"/>
        <v>-2.2019725686598268E-2</v>
      </c>
      <c r="V131">
        <f t="shared" si="14"/>
        <v>-3.1528646825776274E-2</v>
      </c>
      <c r="W131" s="31">
        <f t="shared" si="15"/>
        <v>12.484049892275772</v>
      </c>
      <c r="X131">
        <f t="shared" si="16"/>
        <v>11.92370526565748</v>
      </c>
    </row>
    <row r="132" spans="1:24" x14ac:dyDescent="0.2">
      <c r="A132" s="8">
        <v>2000</v>
      </c>
      <c r="B132" s="11"/>
      <c r="C132" s="9">
        <v>37299.470482378973</v>
      </c>
      <c r="D132" s="11">
        <v>1722.6548658912957</v>
      </c>
      <c r="E132" s="14">
        <v>23381.164891722168</v>
      </c>
      <c r="F132" s="9">
        <v>85846.351828654762</v>
      </c>
      <c r="G132" s="14">
        <v>7790.6111044593044</v>
      </c>
      <c r="H132" s="9">
        <v>14696.362751414385</v>
      </c>
      <c r="I132" s="9">
        <v>69651.13877105288</v>
      </c>
      <c r="J132" s="9">
        <v>27670.009656625061</v>
      </c>
      <c r="K132" s="9">
        <v>25918.434308407108</v>
      </c>
      <c r="L132" s="9">
        <v>53207.456833699063</v>
      </c>
      <c r="M132" s="9">
        <v>21514.40126937256</v>
      </c>
      <c r="N132" s="9">
        <v>43360.508408321955</v>
      </c>
      <c r="O132" s="9">
        <v>412058.56517199951</v>
      </c>
      <c r="P132" s="10">
        <f t="shared" si="9"/>
        <v>148249.6420686472</v>
      </c>
      <c r="Q132" s="23">
        <f t="shared" si="10"/>
        <v>263808.92310335231</v>
      </c>
      <c r="R132">
        <f t="shared" si="17"/>
        <v>-1.7052363177169624E-2</v>
      </c>
      <c r="S132">
        <f t="shared" si="11"/>
        <v>0.55927507829491718</v>
      </c>
      <c r="T132">
        <f t="shared" si="12"/>
        <v>-1.690779454421365E-2</v>
      </c>
      <c r="U132">
        <f t="shared" si="13"/>
        <v>-1.0689765604283696E-3</v>
      </c>
      <c r="V132">
        <f t="shared" si="14"/>
        <v>-6.8258756762296091E-3</v>
      </c>
      <c r="W132" s="31">
        <f t="shared" si="15"/>
        <v>12.482980343952397</v>
      </c>
      <c r="X132">
        <f t="shared" si="16"/>
        <v>11.90665290248031</v>
      </c>
    </row>
    <row r="133" spans="1:24" x14ac:dyDescent="0.2">
      <c r="A133" s="12">
        <v>2001</v>
      </c>
      <c r="B133" s="11"/>
      <c r="C133" s="9">
        <v>37570.986782938962</v>
      </c>
      <c r="D133" s="11">
        <v>2178.7187895851398</v>
      </c>
      <c r="E133" s="14">
        <v>24469.979272521035</v>
      </c>
      <c r="F133" s="9">
        <v>79586.626343168507</v>
      </c>
      <c r="G133" s="14">
        <v>7880.2724146409755</v>
      </c>
      <c r="H133" s="9">
        <v>13065.697942025614</v>
      </c>
      <c r="I133" s="9">
        <v>64312.292464355618</v>
      </c>
      <c r="J133" s="9">
        <v>26450.267655687258</v>
      </c>
      <c r="K133" s="9">
        <v>23603.23039104445</v>
      </c>
      <c r="L133" s="9">
        <v>51888.385492609108</v>
      </c>
      <c r="M133" s="9">
        <v>21160.410410744596</v>
      </c>
      <c r="N133" s="9">
        <v>43636.239962721062</v>
      </c>
      <c r="O133" s="9">
        <v>395803.10792204237</v>
      </c>
      <c r="P133" s="10">
        <f t="shared" si="9"/>
        <v>143806.31118821364</v>
      </c>
      <c r="Q133" s="23">
        <f t="shared" si="10"/>
        <v>251996.79673382873</v>
      </c>
      <c r="R133">
        <f t="shared" si="17"/>
        <v>-3.0430290521915503E-2</v>
      </c>
      <c r="S133">
        <f t="shared" si="11"/>
        <v>0.53051875255876479</v>
      </c>
      <c r="T133">
        <f t="shared" si="12"/>
        <v>-2.9971950140534331E-2</v>
      </c>
      <c r="U133">
        <f t="shared" si="13"/>
        <v>-4.4775310215325659E-2</v>
      </c>
      <c r="V133">
        <f t="shared" si="14"/>
        <v>-3.9449385655099478E-2</v>
      </c>
      <c r="W133" s="31">
        <f t="shared" si="15"/>
        <v>12.437171655039075</v>
      </c>
      <c r="X133">
        <f t="shared" si="16"/>
        <v>11.876222611958394</v>
      </c>
    </row>
    <row r="134" spans="1:24" x14ac:dyDescent="0.2">
      <c r="A134" s="12">
        <v>2002</v>
      </c>
      <c r="B134" s="11"/>
      <c r="C134" s="9">
        <v>37127.537945801334</v>
      </c>
      <c r="D134" s="11">
        <v>1765.203090002922</v>
      </c>
      <c r="E134" s="14">
        <v>23554.68769003277</v>
      </c>
      <c r="F134" s="9">
        <v>70704.450425880947</v>
      </c>
      <c r="G134" s="14">
        <v>7637.9413636500904</v>
      </c>
      <c r="H134" s="9">
        <v>8595.789867550764</v>
      </c>
      <c r="I134" s="9">
        <v>52959.92989887311</v>
      </c>
      <c r="J134" s="9">
        <v>24311.878373133935</v>
      </c>
      <c r="K134" s="9">
        <v>18951.786268167954</v>
      </c>
      <c r="L134" s="9">
        <v>48979.921765227729</v>
      </c>
      <c r="M134" s="9">
        <v>20969.881126632605</v>
      </c>
      <c r="N134" s="9">
        <v>42064.368981157604</v>
      </c>
      <c r="O134" s="9">
        <v>357623.37679611181</v>
      </c>
      <c r="P134" s="10">
        <f t="shared" si="9"/>
        <v>133151.87915171799</v>
      </c>
      <c r="Q134" s="23">
        <f t="shared" si="10"/>
        <v>224471.49764439382</v>
      </c>
      <c r="R134">
        <f t="shared" si="17"/>
        <v>-7.6976907772584591E-2</v>
      </c>
      <c r="S134">
        <f t="shared" si="11"/>
        <v>0.44528140687830803</v>
      </c>
      <c r="T134">
        <f t="shared" si="12"/>
        <v>-7.4088765287575797E-2</v>
      </c>
      <c r="U134">
        <f t="shared" si="13"/>
        <v>-0.10922876578668761</v>
      </c>
      <c r="V134">
        <f t="shared" si="14"/>
        <v>-9.6461423272730995E-2</v>
      </c>
      <c r="W134" s="31">
        <f t="shared" si="15"/>
        <v>12.321504018836702</v>
      </c>
      <c r="X134">
        <f t="shared" si="16"/>
        <v>11.799245704185809</v>
      </c>
    </row>
    <row r="135" spans="1:24" x14ac:dyDescent="0.2">
      <c r="A135" s="12">
        <v>2003</v>
      </c>
      <c r="B135" s="11"/>
      <c r="C135" s="9">
        <v>39860.144719720789</v>
      </c>
      <c r="D135" s="11">
        <v>1779.4603590993286</v>
      </c>
      <c r="E135" s="14">
        <v>24427.597723110615</v>
      </c>
      <c r="F135" s="9">
        <v>81994.141609700149</v>
      </c>
      <c r="G135" s="14">
        <v>8165.2835997904558</v>
      </c>
      <c r="H135" s="9">
        <v>11459.766400689739</v>
      </c>
      <c r="I135" s="9">
        <v>59305.772783532273</v>
      </c>
      <c r="J135" s="9">
        <v>26276.035734127807</v>
      </c>
      <c r="K135" s="9">
        <v>15959.840148599898</v>
      </c>
      <c r="L135" s="9">
        <v>50899.660757966405</v>
      </c>
      <c r="M135" s="9">
        <v>21201.287136948045</v>
      </c>
      <c r="N135" s="9">
        <v>43421.826382675659</v>
      </c>
      <c r="O135" s="9">
        <v>384750.81735596113</v>
      </c>
      <c r="P135" s="10">
        <f t="shared" si="9"/>
        <v>148061.34441163088</v>
      </c>
      <c r="Q135" s="23">
        <f t="shared" si="10"/>
        <v>236689.47294433025</v>
      </c>
      <c r="R135">
        <f t="shared" si="17"/>
        <v>0.10613625195127135</v>
      </c>
      <c r="S135">
        <f t="shared" si="11"/>
        <v>0.57525861607432149</v>
      </c>
      <c r="T135">
        <f t="shared" si="12"/>
        <v>0.11197337472740077</v>
      </c>
      <c r="U135">
        <f t="shared" si="13"/>
        <v>5.4429962949202881E-2</v>
      </c>
      <c r="V135">
        <f t="shared" si="14"/>
        <v>7.5854774379906509E-2</v>
      </c>
      <c r="W135" s="31">
        <f t="shared" si="15"/>
        <v>12.374504320260131</v>
      </c>
      <c r="X135">
        <f t="shared" si="16"/>
        <v>11.905381956137081</v>
      </c>
    </row>
    <row r="136" spans="1:24" x14ac:dyDescent="0.2">
      <c r="A136" s="12">
        <v>2004</v>
      </c>
      <c r="B136" s="11"/>
      <c r="C136" s="9">
        <v>39125.197613092379</v>
      </c>
      <c r="D136" s="11">
        <v>1442.4956022706547</v>
      </c>
      <c r="E136" s="14">
        <v>24321.80581929455</v>
      </c>
      <c r="F136" s="9">
        <v>91866.330490070817</v>
      </c>
      <c r="G136" s="14">
        <v>8702.4055767958325</v>
      </c>
      <c r="H136" s="9">
        <v>14904.725389499732</v>
      </c>
      <c r="I136" s="9">
        <v>66970.629690075264</v>
      </c>
      <c r="J136" s="9">
        <v>29789.900144942858</v>
      </c>
      <c r="K136" s="9">
        <v>15079.408740428742</v>
      </c>
      <c r="L136" s="9">
        <v>53084.365734705134</v>
      </c>
      <c r="M136" s="9">
        <v>21585.054481894374</v>
      </c>
      <c r="N136" s="9">
        <v>45555.140100322285</v>
      </c>
      <c r="O136" s="9">
        <v>412427.45938339259</v>
      </c>
      <c r="P136" s="10">
        <f t="shared" ref="P136:P150" si="18">+C136+E136+F136+D136</f>
        <v>156755.82952472841</v>
      </c>
      <c r="Q136" s="23">
        <f t="shared" ref="Q136:Q150" si="19">+O136-P136</f>
        <v>255671.62985866418</v>
      </c>
      <c r="R136">
        <f t="shared" si="17"/>
        <v>5.7062691616977523E-2</v>
      </c>
      <c r="S136">
        <f t="shared" si="11"/>
        <v>0.5462672481015306</v>
      </c>
      <c r="T136">
        <f t="shared" si="12"/>
        <v>5.8722181320504996E-2</v>
      </c>
      <c r="U136">
        <f t="shared" si="13"/>
        <v>8.0198568521881786E-2</v>
      </c>
      <c r="V136">
        <f t="shared" si="14"/>
        <v>7.1933939523839419E-2</v>
      </c>
      <c r="W136" s="31">
        <f t="shared" si="15"/>
        <v>12.451649204238612</v>
      </c>
      <c r="X136">
        <f t="shared" si="16"/>
        <v>11.962444647754058</v>
      </c>
    </row>
    <row r="137" spans="1:24" x14ac:dyDescent="0.2">
      <c r="A137" s="12">
        <v>2005</v>
      </c>
      <c r="B137" s="11"/>
      <c r="C137" s="9">
        <v>46858.12510242009</v>
      </c>
      <c r="D137" s="11">
        <v>1331.6207822092249</v>
      </c>
      <c r="E137" s="14">
        <v>24246.349120736744</v>
      </c>
      <c r="F137" s="9">
        <v>98685.71452141038</v>
      </c>
      <c r="G137" s="14">
        <v>9234.7184223108707</v>
      </c>
      <c r="H137" s="9">
        <v>16763.244906887659</v>
      </c>
      <c r="I137" s="9">
        <v>74064.733399750316</v>
      </c>
      <c r="J137" s="9">
        <v>34242.690381191169</v>
      </c>
      <c r="K137" s="9">
        <v>16562.883720984777</v>
      </c>
      <c r="L137" s="9">
        <v>56102.652949015712</v>
      </c>
      <c r="M137" s="9">
        <v>22732.495947438063</v>
      </c>
      <c r="N137" s="9">
        <v>49478.103080044435</v>
      </c>
      <c r="O137" s="9">
        <v>450303.33233439946</v>
      </c>
      <c r="P137" s="10">
        <f t="shared" si="18"/>
        <v>171121.80952677643</v>
      </c>
      <c r="Q137" s="23">
        <f t="shared" si="19"/>
        <v>279181.52280762303</v>
      </c>
      <c r="R137">
        <f t="shared" si="17"/>
        <v>8.7686270553473306E-2</v>
      </c>
      <c r="S137">
        <f t="shared" ref="S137:S150" si="20">+LN(Q137/P136)</f>
        <v>0.57717282087057409</v>
      </c>
      <c r="T137">
        <f t="shared" ref="T137:T150" si="21">+P137/P136-1</f>
        <v>9.1645586933542189E-2</v>
      </c>
      <c r="U137">
        <f t="shared" ref="U137:U150" si="22">+Q137/Q136-1</f>
        <v>9.1953467664578792E-2</v>
      </c>
      <c r="V137">
        <f t="shared" ref="V137:V150" si="23">+O137/O136-1</f>
        <v>9.1836448057153852E-2</v>
      </c>
      <c r="W137" s="31">
        <f t="shared" ref="W137:W150" si="24">+LN(Q137)</f>
        <v>12.539617468624632</v>
      </c>
      <c r="X137">
        <f t="shared" ref="X137:X150" si="25">+LN(P137)</f>
        <v>12.050130918307532</v>
      </c>
    </row>
    <row r="138" spans="1:24" x14ac:dyDescent="0.2">
      <c r="A138" s="12">
        <v>2006</v>
      </c>
      <c r="B138" s="11"/>
      <c r="C138" s="9">
        <v>45805.375628323389</v>
      </c>
      <c r="D138" s="11">
        <v>2131.1087136648785</v>
      </c>
      <c r="E138" s="14">
        <v>25556.078416780616</v>
      </c>
      <c r="F138" s="9">
        <v>107665.90371949118</v>
      </c>
      <c r="G138" s="14">
        <v>9774.9225366228402</v>
      </c>
      <c r="H138" s="9">
        <v>18837.79347981721</v>
      </c>
      <c r="I138" s="9">
        <v>81913.530987812133</v>
      </c>
      <c r="J138" s="9">
        <v>38535.789207214453</v>
      </c>
      <c r="K138" s="9">
        <v>18742.707762935679</v>
      </c>
      <c r="L138" s="9">
        <v>59833.819914357635</v>
      </c>
      <c r="M138" s="9">
        <v>23503.299369129134</v>
      </c>
      <c r="N138" s="9">
        <v>52188.756606167277</v>
      </c>
      <c r="O138" s="9">
        <v>484489.08634231641</v>
      </c>
      <c r="P138" s="10">
        <f t="shared" si="18"/>
        <v>181158.46647826006</v>
      </c>
      <c r="Q138" s="23">
        <f t="shared" si="19"/>
        <v>303330.61986405635</v>
      </c>
      <c r="R138">
        <f t="shared" ref="R138:R150" si="26">+LN(P138/P137)</f>
        <v>5.6996514313873405E-2</v>
      </c>
      <c r="S138">
        <f t="shared" si="20"/>
        <v>0.57244772597426896</v>
      </c>
      <c r="T138">
        <f t="shared" si="21"/>
        <v>5.8652120260060281E-2</v>
      </c>
      <c r="U138">
        <f t="shared" si="22"/>
        <v>8.6499625095439736E-2</v>
      </c>
      <c r="V138">
        <f t="shared" si="23"/>
        <v>7.5917168613201191E-2</v>
      </c>
      <c r="W138" s="31">
        <f t="shared" si="24"/>
        <v>12.6225786442818</v>
      </c>
      <c r="X138">
        <f t="shared" si="25"/>
        <v>12.107127432621406</v>
      </c>
    </row>
    <row r="139" spans="1:24" x14ac:dyDescent="0.2">
      <c r="A139" s="12">
        <v>2007</v>
      </c>
      <c r="B139" s="11"/>
      <c r="C139" s="9">
        <v>50114.166349355604</v>
      </c>
      <c r="D139" s="11">
        <v>1914.9350428182915</v>
      </c>
      <c r="E139" s="14">
        <v>24931.182361849013</v>
      </c>
      <c r="F139" s="9">
        <v>115777.41792659619</v>
      </c>
      <c r="G139" s="14">
        <v>10025.095581477028</v>
      </c>
      <c r="H139" s="9">
        <v>20865.051917051813</v>
      </c>
      <c r="I139" s="9">
        <v>91372.520096203982</v>
      </c>
      <c r="J139" s="9">
        <v>43428.483676381838</v>
      </c>
      <c r="K139" s="9">
        <v>21354.732198493024</v>
      </c>
      <c r="L139" s="9">
        <v>63189.93130872825</v>
      </c>
      <c r="M139" s="9">
        <v>24825.234280278873</v>
      </c>
      <c r="N139" s="9">
        <v>55515.211363840688</v>
      </c>
      <c r="O139" s="9">
        <v>523313.96210307453</v>
      </c>
      <c r="P139" s="10">
        <f t="shared" si="18"/>
        <v>192737.70168061907</v>
      </c>
      <c r="Q139" s="23">
        <f t="shared" si="19"/>
        <v>330576.2604224555</v>
      </c>
      <c r="R139">
        <f t="shared" si="26"/>
        <v>6.1958052258169395E-2</v>
      </c>
      <c r="S139">
        <f t="shared" si="20"/>
        <v>0.60146522161478866</v>
      </c>
      <c r="T139">
        <f t="shared" si="21"/>
        <v>6.3917714846347451E-2</v>
      </c>
      <c r="U139">
        <f t="shared" si="22"/>
        <v>8.9821596549038762E-2</v>
      </c>
      <c r="V139">
        <f t="shared" si="23"/>
        <v>8.0135707604621631E-2</v>
      </c>
      <c r="W139" s="31">
        <f t="shared" si="24"/>
        <v>12.708592654236194</v>
      </c>
      <c r="X139">
        <f t="shared" si="25"/>
        <v>12.169085484879574</v>
      </c>
    </row>
    <row r="140" spans="1:24" x14ac:dyDescent="0.2">
      <c r="A140" s="12">
        <v>2008</v>
      </c>
      <c r="B140" s="11"/>
      <c r="C140" s="9">
        <v>48875.166808792514</v>
      </c>
      <c r="D140" s="11">
        <v>2016.6714410300533</v>
      </c>
      <c r="E140" s="14">
        <v>24648.436811774427</v>
      </c>
      <c r="F140" s="9">
        <v>119969.83451865803</v>
      </c>
      <c r="G140" s="14">
        <v>10510.928026972819</v>
      </c>
      <c r="H140" s="9">
        <v>21741.135452033992</v>
      </c>
      <c r="I140" s="9">
        <v>95745.628625136465</v>
      </c>
      <c r="J140" s="9">
        <v>45790.303088784356</v>
      </c>
      <c r="K140" s="9">
        <v>22684.908632848979</v>
      </c>
      <c r="L140" s="9">
        <v>66662.103010813589</v>
      </c>
      <c r="M140" s="9">
        <v>25848.220016362917</v>
      </c>
      <c r="N140" s="9">
        <v>58325.944390006618</v>
      </c>
      <c r="O140" s="9">
        <v>542819.28082321479</v>
      </c>
      <c r="P140" s="10">
        <f t="shared" si="18"/>
        <v>195510.109580255</v>
      </c>
      <c r="Q140" s="23">
        <f t="shared" si="19"/>
        <v>347309.1712429598</v>
      </c>
      <c r="R140">
        <f t="shared" si="26"/>
        <v>1.4281883598948029E-2</v>
      </c>
      <c r="S140">
        <f t="shared" si="20"/>
        <v>0.58888516076842212</v>
      </c>
      <c r="T140">
        <f t="shared" si="21"/>
        <v>1.438435695487339E-2</v>
      </c>
      <c r="U140">
        <f t="shared" si="22"/>
        <v>5.0617400048995398E-2</v>
      </c>
      <c r="V140">
        <f t="shared" si="23"/>
        <v>3.727268930825578E-2</v>
      </c>
      <c r="W140" s="31">
        <f t="shared" si="24"/>
        <v>12.757970645647998</v>
      </c>
      <c r="X140">
        <f t="shared" si="25"/>
        <v>12.183367368478523</v>
      </c>
    </row>
    <row r="141" spans="1:24" x14ac:dyDescent="0.2">
      <c r="A141" s="12">
        <v>2009</v>
      </c>
      <c r="B141" s="11"/>
      <c r="C141" s="9">
        <v>35993.75230144633</v>
      </c>
      <c r="D141" s="11">
        <v>1614.5748666015002</v>
      </c>
      <c r="E141" s="14">
        <v>24709.877893311448</v>
      </c>
      <c r="F141" s="9">
        <v>111260.23518814883</v>
      </c>
      <c r="G141" s="14">
        <v>10455.748468292239</v>
      </c>
      <c r="H141" s="9">
        <v>19065.801680248733</v>
      </c>
      <c r="I141" s="9">
        <v>88538.846698142006</v>
      </c>
      <c r="J141" s="9">
        <v>45485.319735396901</v>
      </c>
      <c r="K141" s="9">
        <v>22648.521092327512</v>
      </c>
      <c r="L141" s="9">
        <v>64814.019516661268</v>
      </c>
      <c r="M141" s="9">
        <v>26689.456105247402</v>
      </c>
      <c r="N141" s="9">
        <v>60407.656636162988</v>
      </c>
      <c r="O141" s="9">
        <v>511683.81018198712</v>
      </c>
      <c r="P141" s="10">
        <f t="shared" si="18"/>
        <v>173578.4402495081</v>
      </c>
      <c r="Q141" s="23">
        <f t="shared" si="19"/>
        <v>338105.36993247899</v>
      </c>
      <c r="R141">
        <f t="shared" si="26"/>
        <v>-0.11898248709374305</v>
      </c>
      <c r="S141">
        <f t="shared" si="20"/>
        <v>0.54774550276650813</v>
      </c>
      <c r="T141">
        <f t="shared" si="21"/>
        <v>-0.11217665100711405</v>
      </c>
      <c r="U141">
        <f t="shared" si="22"/>
        <v>-2.650031174685652E-2</v>
      </c>
      <c r="V141">
        <f t="shared" si="23"/>
        <v>-5.7358814878515463E-2</v>
      </c>
      <c r="W141" s="31">
        <f t="shared" si="24"/>
        <v>12.731112871245031</v>
      </c>
      <c r="X141">
        <f t="shared" si="25"/>
        <v>12.064384881384779</v>
      </c>
    </row>
    <row r="142" spans="1:24" x14ac:dyDescent="0.2">
      <c r="A142" s="12">
        <v>2010</v>
      </c>
      <c r="B142" s="11"/>
      <c r="C142" s="9">
        <v>50813.978936083098</v>
      </c>
      <c r="D142" s="11">
        <v>1658.6552075732957</v>
      </c>
      <c r="E142" s="14">
        <v>25098.792186767903</v>
      </c>
      <c r="F142" s="9">
        <v>123396.43715671635</v>
      </c>
      <c r="G142" s="14">
        <v>10637.852591235416</v>
      </c>
      <c r="H142" s="9">
        <v>20929.952543103649</v>
      </c>
      <c r="I142" s="9">
        <v>99458.215429714794</v>
      </c>
      <c r="J142" s="9">
        <v>49529.926531858779</v>
      </c>
      <c r="K142" s="9">
        <v>22762.305842973539</v>
      </c>
      <c r="L142" s="9">
        <v>68196.934311884324</v>
      </c>
      <c r="M142" s="9">
        <v>27611.095727539421</v>
      </c>
      <c r="N142" s="9">
        <v>62903.390187152385</v>
      </c>
      <c r="O142" s="9">
        <v>562997.53665260307</v>
      </c>
      <c r="P142" s="10">
        <f t="shared" si="18"/>
        <v>200967.86348714065</v>
      </c>
      <c r="Q142" s="23">
        <f t="shared" si="19"/>
        <v>362029.67316546245</v>
      </c>
      <c r="R142">
        <f t="shared" si="26"/>
        <v>0.14651540972520621</v>
      </c>
      <c r="S142">
        <f t="shared" si="20"/>
        <v>0.73509657613410406</v>
      </c>
      <c r="T142">
        <f t="shared" si="21"/>
        <v>0.15779277194945407</v>
      </c>
      <c r="U142">
        <f t="shared" si="22"/>
        <v>7.075990315611147E-2</v>
      </c>
      <c r="V142">
        <f t="shared" si="23"/>
        <v>0.10028405325618084</v>
      </c>
      <c r="W142" s="31">
        <f t="shared" si="24"/>
        <v>12.799481457518883</v>
      </c>
      <c r="X142">
        <f t="shared" si="25"/>
        <v>12.210900291109986</v>
      </c>
    </row>
    <row r="143" spans="1:24" x14ac:dyDescent="0.2">
      <c r="A143" s="12">
        <v>2011</v>
      </c>
      <c r="B143" s="11"/>
      <c r="C143" s="9">
        <v>49453.10453323961</v>
      </c>
      <c r="D143" s="11">
        <v>1745.2404483118441</v>
      </c>
      <c r="E143" s="14">
        <v>23635.522772553715</v>
      </c>
      <c r="F143" s="9">
        <v>132856.7595580958</v>
      </c>
      <c r="G143" s="14">
        <v>11142.251962228351</v>
      </c>
      <c r="H143" s="9">
        <v>22927.827779340252</v>
      </c>
      <c r="I143" s="9">
        <v>109505.017967355</v>
      </c>
      <c r="J143" s="9">
        <v>52202.735876076127</v>
      </c>
      <c r="K143" s="9">
        <v>24999.676073100472</v>
      </c>
      <c r="L143" s="9">
        <v>71231.648271387065</v>
      </c>
      <c r="M143" s="9">
        <v>28489.02845654908</v>
      </c>
      <c r="N143" s="9">
        <v>65331.456738050932</v>
      </c>
      <c r="O143" s="9">
        <v>593520.27043628821</v>
      </c>
      <c r="P143" s="10">
        <f t="shared" si="18"/>
        <v>207690.62731220096</v>
      </c>
      <c r="Q143" s="23">
        <f t="shared" si="19"/>
        <v>385829.64312408725</v>
      </c>
      <c r="R143">
        <f t="shared" si="26"/>
        <v>3.2904591651272623E-2</v>
      </c>
      <c r="S143">
        <f t="shared" si="20"/>
        <v>0.65225092086146774</v>
      </c>
      <c r="T143">
        <f t="shared" si="21"/>
        <v>3.345193459495821E-2</v>
      </c>
      <c r="U143">
        <f t="shared" si="22"/>
        <v>6.5740384622415382E-2</v>
      </c>
      <c r="V143">
        <f t="shared" si="23"/>
        <v>5.4214684428573579E-2</v>
      </c>
      <c r="W143" s="31">
        <f t="shared" si="24"/>
        <v>12.863151211971454</v>
      </c>
      <c r="X143">
        <f t="shared" si="25"/>
        <v>12.243804882761259</v>
      </c>
    </row>
    <row r="144" spans="1:24" x14ac:dyDescent="0.2">
      <c r="A144" s="12">
        <v>2012</v>
      </c>
      <c r="B144" s="11"/>
      <c r="C144" s="9">
        <v>42850.927992686229</v>
      </c>
      <c r="D144" s="11">
        <v>1755.5517508174221</v>
      </c>
      <c r="E144" s="14">
        <v>23350.224482872127</v>
      </c>
      <c r="F144" s="9">
        <v>128986.20871831846</v>
      </c>
      <c r="G144" s="14">
        <v>11661.916200276852</v>
      </c>
      <c r="H144" s="9">
        <v>22369.493752098664</v>
      </c>
      <c r="I144" s="9">
        <v>106915.79706899717</v>
      </c>
      <c r="J144" s="9">
        <v>52514.830030729936</v>
      </c>
      <c r="K144" s="9">
        <v>26835.981238357068</v>
      </c>
      <c r="L144" s="9">
        <v>70808.665857546919</v>
      </c>
      <c r="M144" s="9">
        <v>29346.309877581229</v>
      </c>
      <c r="N144" s="9">
        <v>67690.382029623579</v>
      </c>
      <c r="O144" s="9">
        <v>585086.28899990569</v>
      </c>
      <c r="P144" s="10">
        <f t="shared" si="18"/>
        <v>196942.91294469425</v>
      </c>
      <c r="Q144" s="23">
        <f t="shared" si="19"/>
        <v>388143.37605521141</v>
      </c>
      <c r="R144">
        <f t="shared" si="26"/>
        <v>-5.3135699042679695E-2</v>
      </c>
      <c r="S144">
        <f t="shared" si="20"/>
        <v>0.6253251935017593</v>
      </c>
      <c r="T144">
        <f t="shared" si="21"/>
        <v>-5.1748673046043248E-2</v>
      </c>
      <c r="U144">
        <f t="shared" si="22"/>
        <v>5.9967733748753638E-3</v>
      </c>
      <c r="V144">
        <f t="shared" si="23"/>
        <v>-1.4210098384984882E-2</v>
      </c>
      <c r="W144" s="31">
        <f t="shared" si="24"/>
        <v>12.869130076263017</v>
      </c>
      <c r="X144">
        <f t="shared" si="25"/>
        <v>12.190669183718578</v>
      </c>
    </row>
    <row r="145" spans="1:24" x14ac:dyDescent="0.2">
      <c r="A145" s="12">
        <v>2013</v>
      </c>
      <c r="B145" s="11"/>
      <c r="C145" s="9">
        <v>47568.320435305388</v>
      </c>
      <c r="D145" s="11">
        <v>2157.4752327712067</v>
      </c>
      <c r="E145" s="14">
        <v>22405.166401779086</v>
      </c>
      <c r="F145" s="9">
        <v>130925.55718475766</v>
      </c>
      <c r="G145" s="14">
        <v>11718.362772133809</v>
      </c>
      <c r="H145" s="9">
        <v>22346.005510300736</v>
      </c>
      <c r="I145" s="9">
        <v>109311.31286799358</v>
      </c>
      <c r="J145" s="9">
        <v>53754.418672651271</v>
      </c>
      <c r="K145" s="9">
        <v>27596.465555187358</v>
      </c>
      <c r="L145" s="9">
        <v>71327.856219466135</v>
      </c>
      <c r="M145" s="9">
        <v>30121.337399097181</v>
      </c>
      <c r="N145" s="9">
        <v>68763.271282462505</v>
      </c>
      <c r="O145" s="9">
        <v>597995.54953390593</v>
      </c>
      <c r="P145" s="10">
        <f t="shared" si="18"/>
        <v>203056.51925461335</v>
      </c>
      <c r="Q145" s="23">
        <f t="shared" si="19"/>
        <v>394939.03027929261</v>
      </c>
      <c r="R145">
        <f t="shared" si="26"/>
        <v>3.0570455527162404E-2</v>
      </c>
      <c r="S145">
        <f t="shared" si="20"/>
        <v>0.69581749452760866</v>
      </c>
      <c r="T145">
        <f t="shared" si="21"/>
        <v>3.1042530134790525E-2</v>
      </c>
      <c r="U145">
        <f t="shared" si="22"/>
        <v>1.7508103044671097E-2</v>
      </c>
      <c r="V145">
        <f t="shared" si="23"/>
        <v>2.2063857548373145E-2</v>
      </c>
      <c r="W145" s="31">
        <f t="shared" si="24"/>
        <v>12.886486678246188</v>
      </c>
      <c r="X145">
        <f t="shared" si="25"/>
        <v>12.221239639245741</v>
      </c>
    </row>
    <row r="146" spans="1:24" x14ac:dyDescent="0.2">
      <c r="A146" s="12">
        <v>2014</v>
      </c>
      <c r="B146" s="11"/>
      <c r="C146" s="9">
        <v>49085.011379802265</v>
      </c>
      <c r="D146" s="11">
        <v>2184.3989094518256</v>
      </c>
      <c r="E146" s="14">
        <v>22755.051961728306</v>
      </c>
      <c r="F146" s="9">
        <v>124308.51754119879</v>
      </c>
      <c r="G146" s="14">
        <v>11948.776729830952</v>
      </c>
      <c r="H146" s="9">
        <v>21895.061992732495</v>
      </c>
      <c r="I146" s="9">
        <v>102446.70287157575</v>
      </c>
      <c r="J146" s="9">
        <v>54167.993999405342</v>
      </c>
      <c r="K146" s="9">
        <v>26838.546134132863</v>
      </c>
      <c r="L146" s="9">
        <v>70964.222202023389</v>
      </c>
      <c r="M146" s="9">
        <v>31054.512363581893</v>
      </c>
      <c r="N146" s="9">
        <v>69468.542497366609</v>
      </c>
      <c r="O146" s="9">
        <v>587117.3385828305</v>
      </c>
      <c r="P146" s="10">
        <f t="shared" si="18"/>
        <v>198332.97979218117</v>
      </c>
      <c r="Q146" s="23">
        <f t="shared" si="19"/>
        <v>388784.35879064933</v>
      </c>
      <c r="R146">
        <f t="shared" si="26"/>
        <v>-2.3537025948103734E-2</v>
      </c>
      <c r="S146">
        <f t="shared" si="20"/>
        <v>0.64954048206553583</v>
      </c>
      <c r="T146">
        <f t="shared" si="21"/>
        <v>-2.3262190644119718E-2</v>
      </c>
      <c r="U146">
        <f t="shared" si="22"/>
        <v>-1.5583852232307405E-2</v>
      </c>
      <c r="V146">
        <f t="shared" si="23"/>
        <v>-1.8191123595408309E-2</v>
      </c>
      <c r="W146" s="31">
        <f t="shared" si="24"/>
        <v>12.870780121311277</v>
      </c>
      <c r="X146">
        <f t="shared" si="25"/>
        <v>12.197702613297638</v>
      </c>
    </row>
    <row r="147" spans="1:24" x14ac:dyDescent="0.2">
      <c r="A147" s="12">
        <v>2015</v>
      </c>
      <c r="B147" s="11"/>
      <c r="C147" s="9">
        <v>52937.854221741705</v>
      </c>
      <c r="D147" s="11">
        <v>2238.7295758973091</v>
      </c>
      <c r="E147" s="14">
        <v>23403.315039615605</v>
      </c>
      <c r="F147" s="9">
        <v>125252.87575033359</v>
      </c>
      <c r="G147" s="14">
        <v>12361.541021931753</v>
      </c>
      <c r="H147" s="9">
        <v>22547.068181170729</v>
      </c>
      <c r="I147" s="9">
        <v>105369.86213095805</v>
      </c>
      <c r="J147" s="9">
        <v>55580.704327738917</v>
      </c>
      <c r="K147" s="9">
        <v>27180.933482281991</v>
      </c>
      <c r="L147" s="9">
        <v>72545.542454450624</v>
      </c>
      <c r="M147" s="9">
        <v>32119.805260223126</v>
      </c>
      <c r="N147" s="9">
        <v>71265.052608262398</v>
      </c>
      <c r="O147" s="9">
        <v>602803.28405460576</v>
      </c>
      <c r="P147" s="10">
        <f t="shared" si="18"/>
        <v>203832.77458758821</v>
      </c>
      <c r="Q147" s="23">
        <f t="shared" si="19"/>
        <v>398970.50946701755</v>
      </c>
      <c r="R147">
        <f t="shared" si="26"/>
        <v>2.735259095059539E-2</v>
      </c>
      <c r="S147">
        <f t="shared" si="20"/>
        <v>0.69894016873257092</v>
      </c>
      <c r="T147">
        <f t="shared" si="21"/>
        <v>2.7730107222560196E-2</v>
      </c>
      <c r="U147">
        <f t="shared" si="22"/>
        <v>2.6200001224465863E-2</v>
      </c>
      <c r="V147">
        <f t="shared" si="23"/>
        <v>2.6716883391040058E-2</v>
      </c>
      <c r="W147" s="31">
        <f t="shared" si="24"/>
        <v>12.896642782030208</v>
      </c>
      <c r="X147">
        <f t="shared" si="25"/>
        <v>12.225055204248232</v>
      </c>
    </row>
    <row r="148" spans="1:24" x14ac:dyDescent="0.2">
      <c r="A148" s="12">
        <v>2016</v>
      </c>
      <c r="B148" s="11"/>
      <c r="C148" s="9">
        <v>50015.583157146277</v>
      </c>
      <c r="D148" s="11">
        <v>2235.9390460952791</v>
      </c>
      <c r="E148" s="14">
        <v>22167.937580734208</v>
      </c>
      <c r="F148" s="9">
        <v>118121.43284135472</v>
      </c>
      <c r="G148" s="14">
        <v>12533.707960321783</v>
      </c>
      <c r="H148" s="9">
        <v>20004.730912334591</v>
      </c>
      <c r="I148" s="9">
        <v>103106.61419495486</v>
      </c>
      <c r="J148" s="9">
        <v>57357.318210544894</v>
      </c>
      <c r="K148" s="9">
        <v>26143.724302054517</v>
      </c>
      <c r="L148" s="9">
        <v>72058.230478930767</v>
      </c>
      <c r="M148" s="9">
        <v>32738.130101205992</v>
      </c>
      <c r="N148" s="9">
        <v>72060.102653577662</v>
      </c>
      <c r="O148" s="9">
        <v>588543.4514392555</v>
      </c>
      <c r="P148" s="10">
        <f t="shared" si="18"/>
        <v>192540.89262533048</v>
      </c>
      <c r="Q148" s="23">
        <f t="shared" si="19"/>
        <v>396002.55881392502</v>
      </c>
      <c r="R148">
        <f t="shared" si="26"/>
        <v>-5.6991364875653074E-2</v>
      </c>
      <c r="S148">
        <f t="shared" si="20"/>
        <v>0.66412074761883444</v>
      </c>
      <c r="T148">
        <f t="shared" si="21"/>
        <v>-5.5397773911013193E-2</v>
      </c>
      <c r="U148">
        <f t="shared" si="22"/>
        <v>-7.4390226411906735E-3</v>
      </c>
      <c r="V148">
        <f t="shared" si="23"/>
        <v>-2.3655864180823771E-2</v>
      </c>
      <c r="W148" s="31">
        <f t="shared" si="24"/>
        <v>12.889175951867067</v>
      </c>
      <c r="X148">
        <f t="shared" si="25"/>
        <v>12.16806383937258</v>
      </c>
    </row>
    <row r="149" spans="1:24" x14ac:dyDescent="0.2">
      <c r="A149" s="12">
        <v>2017</v>
      </c>
      <c r="B149" s="15"/>
      <c r="C149" s="9">
        <v>52243.555285133392</v>
      </c>
      <c r="D149" s="11">
        <v>2556.2515041245879</v>
      </c>
      <c r="E149" s="14">
        <v>21111.617955226087</v>
      </c>
      <c r="F149" s="9">
        <v>122348.13915348826</v>
      </c>
      <c r="G149" s="14">
        <v>12499.630705476369</v>
      </c>
      <c r="H149" s="9">
        <v>22123.177301732187</v>
      </c>
      <c r="I149" s="9">
        <v>105196.28310918837</v>
      </c>
      <c r="J149" s="9">
        <v>59010.245782812548</v>
      </c>
      <c r="K149" s="9">
        <v>27663.290040564996</v>
      </c>
      <c r="L149" s="9">
        <v>74330.014007887512</v>
      </c>
      <c r="M149" s="9">
        <v>33295.289063771219</v>
      </c>
      <c r="N149" s="9">
        <v>73224.87973691558</v>
      </c>
      <c r="O149" s="9">
        <v>605602.37364632112</v>
      </c>
      <c r="P149" s="10">
        <f t="shared" si="18"/>
        <v>198259.56389797232</v>
      </c>
      <c r="Q149" s="23">
        <f t="shared" si="19"/>
        <v>407342.80974834878</v>
      </c>
      <c r="R149">
        <f t="shared" si="26"/>
        <v>2.9268540564821775E-2</v>
      </c>
      <c r="S149">
        <f t="shared" si="20"/>
        <v>0.74934655492368818</v>
      </c>
      <c r="T149">
        <f t="shared" si="21"/>
        <v>2.9701073858475979E-2</v>
      </c>
      <c r="U149">
        <f t="shared" si="22"/>
        <v>2.8636812268054923E-2</v>
      </c>
      <c r="V149">
        <f t="shared" si="23"/>
        <v>2.8984983462731373E-2</v>
      </c>
      <c r="W149" s="31">
        <f t="shared" si="24"/>
        <v>12.917410394296267</v>
      </c>
      <c r="X149">
        <f t="shared" si="25"/>
        <v>12.197332379937402</v>
      </c>
    </row>
    <row r="150" spans="1:24" ht="16" thickBot="1" x14ac:dyDescent="0.25">
      <c r="A150" s="16">
        <v>2018</v>
      </c>
      <c r="B150" s="18"/>
      <c r="C150" s="17">
        <v>43767.309915312937</v>
      </c>
      <c r="D150" s="11">
        <v>2694.7348956207052</v>
      </c>
      <c r="E150" s="14">
        <v>21281.33907263531</v>
      </c>
      <c r="F150" s="17">
        <v>115413.24790538326</v>
      </c>
      <c r="G150" s="14">
        <v>12497.254836735616</v>
      </c>
      <c r="H150" s="17">
        <v>22387.695218591816</v>
      </c>
      <c r="I150" s="17">
        <v>100888.30669332793</v>
      </c>
      <c r="J150" s="17">
        <v>57303.672208696858</v>
      </c>
      <c r="K150" s="17">
        <v>28774.746021959494</v>
      </c>
      <c r="L150" s="17">
        <v>76035.714701953082</v>
      </c>
      <c r="M150" s="17">
        <v>33195.904108315728</v>
      </c>
      <c r="N150" s="17">
        <v>73983.126373995547</v>
      </c>
      <c r="O150" s="17">
        <v>588223.0519525283</v>
      </c>
      <c r="P150" s="10">
        <f t="shared" si="18"/>
        <v>183156.63178895222</v>
      </c>
      <c r="Q150" s="23">
        <f t="shared" si="19"/>
        <v>405066.42016357608</v>
      </c>
      <c r="R150">
        <f t="shared" si="26"/>
        <v>-7.9235402782104059E-2</v>
      </c>
      <c r="S150">
        <f t="shared" si="20"/>
        <v>0.71447395310857043</v>
      </c>
      <c r="T150">
        <f t="shared" si="21"/>
        <v>-7.6177571523320387E-2</v>
      </c>
      <c r="U150">
        <f t="shared" si="22"/>
        <v>-5.5883877910574142E-3</v>
      </c>
      <c r="V150">
        <f t="shared" si="23"/>
        <v>-2.8697578559925829E-2</v>
      </c>
      <c r="W150" s="31">
        <f t="shared" si="24"/>
        <v>12.911806333045972</v>
      </c>
      <c r="X150">
        <f t="shared" si="25"/>
        <v>12.118096977155297</v>
      </c>
    </row>
    <row r="151" spans="1:24" ht="9" customHeight="1" x14ac:dyDescent="0.2">
      <c r="A151" s="19"/>
      <c r="B151" s="15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15"/>
    </row>
    <row r="152" spans="1:24" x14ac:dyDescent="0.2">
      <c r="A152" s="19"/>
      <c r="B152" s="15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15"/>
    </row>
    <row r="153" spans="1:24" x14ac:dyDescent="0.2">
      <c r="A153" s="19"/>
      <c r="B153" s="15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15"/>
    </row>
    <row r="154" spans="1:24" x14ac:dyDescent="0.2">
      <c r="A154" s="19"/>
      <c r="B154" s="15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15"/>
    </row>
    <row r="155" spans="1:24" x14ac:dyDescent="0.2">
      <c r="A155" s="19"/>
      <c r="B155" s="15"/>
      <c r="C155" s="20"/>
      <c r="D155" s="20"/>
      <c r="E155" s="20"/>
      <c r="F155" s="22"/>
      <c r="G155" s="20"/>
      <c r="H155" s="20"/>
      <c r="I155" s="20"/>
      <c r="J155" s="20"/>
      <c r="K155" s="20"/>
      <c r="L155" s="20"/>
      <c r="M155" s="20"/>
      <c r="N155" s="20"/>
      <c r="O155" s="20"/>
      <c r="P155" s="15"/>
    </row>
    <row r="156" spans="1:24" ht="9" customHeight="1" x14ac:dyDescent="0.2">
      <c r="A156" s="19"/>
      <c r="B156" s="15"/>
      <c r="C156" s="20"/>
      <c r="D156" s="20"/>
      <c r="E156" s="20"/>
      <c r="F156" s="22"/>
      <c r="G156" s="20"/>
      <c r="H156" s="20"/>
      <c r="I156" s="20"/>
      <c r="J156" s="20"/>
      <c r="K156" s="20"/>
      <c r="L156" s="20"/>
      <c r="M156" s="20"/>
      <c r="N156" s="20"/>
      <c r="O156" s="20"/>
      <c r="P156" s="15"/>
    </row>
    <row r="157" spans="1:24" ht="9" customHeight="1" x14ac:dyDescent="0.2">
      <c r="A157" s="19"/>
      <c r="B157" s="15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15"/>
    </row>
    <row r="158" spans="1:24" ht="9" customHeight="1" x14ac:dyDescent="0.2">
      <c r="A158" s="19"/>
      <c r="B158" s="15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15"/>
    </row>
    <row r="159" spans="1:24" ht="9" customHeight="1" x14ac:dyDescent="0.2">
      <c r="A159" s="19"/>
      <c r="B159" s="15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15"/>
    </row>
    <row r="160" spans="1:24" ht="9" customHeight="1" x14ac:dyDescent="0.2">
      <c r="A160" s="19"/>
      <c r="B160" s="15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15"/>
    </row>
    <row r="161" spans="1:16" ht="9" customHeight="1" x14ac:dyDescent="0.2">
      <c r="A161" s="19"/>
      <c r="B161" s="15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15"/>
    </row>
    <row r="162" spans="1:16" ht="12.75" customHeight="1" x14ac:dyDescent="0.2">
      <c r="A162" s="19"/>
      <c r="B162" s="15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15"/>
    </row>
    <row r="163" spans="1:16" ht="12.75" customHeight="1" x14ac:dyDescent="0.2">
      <c r="A163" s="19"/>
      <c r="B163" s="15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15"/>
    </row>
    <row r="164" spans="1:16" ht="12.75" customHeight="1" x14ac:dyDescent="0.2">
      <c r="A164" s="19"/>
      <c r="B164" s="15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15"/>
    </row>
    <row r="165" spans="1:16" ht="12.75" customHeight="1" x14ac:dyDescent="0.2">
      <c r="A165" s="19"/>
      <c r="B165" s="15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15"/>
    </row>
    <row r="166" spans="1:16" ht="12.75" customHeight="1" x14ac:dyDescent="0.2">
      <c r="A166" s="19"/>
      <c r="B166" s="15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15"/>
    </row>
    <row r="167" spans="1:16" ht="12.75" customHeight="1" x14ac:dyDescent="0.2">
      <c r="A167" s="19"/>
      <c r="B167" s="15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15"/>
    </row>
    <row r="168" spans="1:16" ht="12.75" customHeight="1" x14ac:dyDescent="0.2">
      <c r="A168" s="19"/>
      <c r="B168" s="15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15"/>
    </row>
    <row r="169" spans="1:16" ht="12.75" customHeight="1" x14ac:dyDescent="0.2">
      <c r="A169" s="19"/>
      <c r="B169" s="15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15"/>
    </row>
    <row r="170" spans="1:16" ht="12.75" customHeight="1" x14ac:dyDescent="0.2">
      <c r="A170" s="19"/>
      <c r="B170" s="15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15"/>
    </row>
    <row r="171" spans="1:16" ht="12.75" customHeight="1" x14ac:dyDescent="0.2">
      <c r="A171" s="19"/>
      <c r="B171" s="15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15"/>
    </row>
    <row r="172" spans="1:16" ht="12.75" customHeight="1" x14ac:dyDescent="0.2">
      <c r="A172" s="19"/>
      <c r="B172" s="15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15"/>
    </row>
    <row r="173" spans="1:16" ht="12.75" customHeight="1" x14ac:dyDescent="0.2">
      <c r="A173" s="19"/>
      <c r="B173" s="15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15"/>
    </row>
    <row r="174" spans="1:16" ht="12.75" customHeight="1" x14ac:dyDescent="0.2">
      <c r="A174" s="19"/>
      <c r="B174" s="15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15"/>
    </row>
    <row r="175" spans="1:16" ht="12.75" customHeight="1" x14ac:dyDescent="0.2">
      <c r="A175" s="19"/>
      <c r="B175" s="15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15"/>
    </row>
    <row r="176" spans="1:16" ht="12.75" customHeight="1" x14ac:dyDescent="0.2">
      <c r="A176" s="19"/>
      <c r="B176" s="15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15"/>
    </row>
    <row r="177" spans="1:16" ht="12.75" customHeight="1" x14ac:dyDescent="0.2">
      <c r="A177" s="19"/>
      <c r="B177" s="15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15"/>
    </row>
    <row r="178" spans="1:16" ht="12.75" customHeight="1" x14ac:dyDescent="0.2">
      <c r="A178" s="19"/>
      <c r="B178" s="15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15"/>
    </row>
    <row r="179" spans="1:16" ht="12.75" customHeight="1" x14ac:dyDescent="0.2">
      <c r="A179" s="19"/>
      <c r="B179" s="15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15"/>
    </row>
    <row r="180" spans="1:16" ht="12.75" customHeight="1" x14ac:dyDescent="0.2">
      <c r="A180" s="19"/>
      <c r="B180" s="15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15"/>
    </row>
    <row r="181" spans="1:16" ht="12.75" customHeight="1" x14ac:dyDescent="0.2">
      <c r="A181" s="19"/>
      <c r="B181" s="15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15"/>
    </row>
    <row r="182" spans="1:16" ht="12.75" customHeight="1" x14ac:dyDescent="0.2">
      <c r="A182" s="19"/>
      <c r="B182" s="15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15"/>
    </row>
    <row r="183" spans="1:16" ht="12.75" customHeight="1" x14ac:dyDescent="0.2">
      <c r="A183" s="19"/>
      <c r="B183" s="15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15"/>
    </row>
    <row r="184" spans="1:16" ht="12.75" customHeight="1" x14ac:dyDescent="0.2">
      <c r="A184" s="19"/>
      <c r="B184" s="15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15"/>
    </row>
    <row r="185" spans="1:16" ht="12.75" customHeight="1" x14ac:dyDescent="0.2">
      <c r="A185" s="19"/>
      <c r="B185" s="15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15"/>
    </row>
    <row r="186" spans="1:16" ht="12.75" customHeight="1" x14ac:dyDescent="0.2">
      <c r="A186" s="19"/>
      <c r="B186" s="15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15"/>
    </row>
    <row r="187" spans="1:16" ht="12.75" customHeight="1" x14ac:dyDescent="0.2">
      <c r="A187" s="19"/>
      <c r="B187" s="15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15"/>
    </row>
    <row r="188" spans="1:16" ht="12.75" customHeight="1" x14ac:dyDescent="0.2">
      <c r="A188" s="19"/>
      <c r="B188" s="15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15"/>
    </row>
    <row r="189" spans="1:16" ht="12.75" customHeight="1" x14ac:dyDescent="0.2">
      <c r="A189" s="19"/>
      <c r="B189" s="15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15"/>
    </row>
    <row r="190" spans="1:16" ht="12.75" customHeight="1" x14ac:dyDescent="0.2">
      <c r="A190" s="19"/>
      <c r="B190" s="15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15"/>
    </row>
    <row r="191" spans="1:16" ht="12.75" customHeight="1" x14ac:dyDescent="0.2">
      <c r="A191" s="19"/>
      <c r="B191" s="15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15"/>
    </row>
    <row r="192" spans="1:16" ht="12.75" customHeight="1" x14ac:dyDescent="0.2">
      <c r="A192" s="19"/>
      <c r="B192" s="15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15"/>
    </row>
    <row r="193" spans="1:16" ht="12.75" customHeight="1" x14ac:dyDescent="0.2">
      <c r="A193" s="19"/>
      <c r="B193" s="15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15"/>
    </row>
    <row r="194" spans="1:16" ht="12.75" customHeight="1" x14ac:dyDescent="0.2">
      <c r="A194" s="19"/>
      <c r="B194" s="15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15"/>
    </row>
    <row r="195" spans="1:16" ht="12.75" customHeight="1" x14ac:dyDescent="0.2">
      <c r="A195" s="19"/>
      <c r="B195" s="15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15"/>
    </row>
    <row r="196" spans="1:16" ht="12.75" customHeight="1" x14ac:dyDescent="0.2">
      <c r="A196" s="19"/>
      <c r="B196" s="15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15"/>
    </row>
    <row r="197" spans="1:16" ht="12.75" customHeight="1" x14ac:dyDescent="0.2">
      <c r="A197" s="19"/>
      <c r="B197" s="15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15"/>
    </row>
    <row r="198" spans="1:16" ht="12.75" customHeight="1" x14ac:dyDescent="0.2">
      <c r="A198" s="19"/>
      <c r="B198" s="15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15"/>
    </row>
    <row r="199" spans="1:16" ht="12.75" customHeight="1" x14ac:dyDescent="0.2">
      <c r="A199" s="19"/>
      <c r="B199" s="15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15"/>
    </row>
    <row r="200" spans="1:16" ht="12.75" customHeight="1" x14ac:dyDescent="0.2">
      <c r="A200" s="19"/>
      <c r="B200" s="15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15"/>
    </row>
    <row r="201" spans="1:16" ht="12.75" customHeight="1" x14ac:dyDescent="0.2">
      <c r="A201" s="19"/>
      <c r="B201" s="15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15"/>
    </row>
    <row r="202" spans="1:16" ht="12.75" customHeight="1" x14ac:dyDescent="0.2">
      <c r="A202" s="19"/>
      <c r="B202" s="15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15"/>
    </row>
    <row r="203" spans="1:16" ht="12.75" customHeight="1" x14ac:dyDescent="0.2">
      <c r="A203" s="19"/>
      <c r="B203" s="15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15"/>
    </row>
    <row r="204" spans="1:16" ht="12.75" customHeight="1" x14ac:dyDescent="0.2">
      <c r="A204" s="19"/>
      <c r="B204" s="15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15"/>
    </row>
    <row r="205" spans="1:16" ht="12.75" customHeight="1" x14ac:dyDescent="0.2">
      <c r="A205" s="19"/>
      <c r="B205" s="15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15"/>
    </row>
    <row r="206" spans="1:16" ht="12.75" customHeight="1" x14ac:dyDescent="0.2">
      <c r="A206" s="19"/>
      <c r="B206" s="15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15"/>
    </row>
    <row r="207" spans="1:16" ht="12.75" customHeight="1" x14ac:dyDescent="0.2">
      <c r="A207" s="19"/>
      <c r="B207" s="15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15"/>
    </row>
    <row r="208" spans="1:16" ht="12.75" customHeight="1" x14ac:dyDescent="0.2">
      <c r="A208" s="19"/>
      <c r="B208" s="15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15"/>
    </row>
    <row r="209" spans="1:16" ht="12.75" customHeight="1" x14ac:dyDescent="0.2">
      <c r="A209" s="19"/>
      <c r="B209" s="15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15"/>
    </row>
    <row r="210" spans="1:16" ht="12.75" customHeight="1" x14ac:dyDescent="0.2">
      <c r="A210" s="19"/>
      <c r="B210" s="15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15"/>
    </row>
    <row r="211" spans="1:16" ht="12.75" customHeight="1" x14ac:dyDescent="0.2">
      <c r="A211" s="19"/>
      <c r="B211" s="15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15"/>
    </row>
    <row r="212" spans="1:16" ht="12.75" customHeight="1" x14ac:dyDescent="0.2">
      <c r="A212" s="19"/>
      <c r="B212" s="15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15"/>
    </row>
    <row r="213" spans="1:16" ht="12.75" customHeight="1" x14ac:dyDescent="0.2">
      <c r="A213" s="19"/>
      <c r="B213" s="15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15"/>
    </row>
    <row r="214" spans="1:16" ht="12.75" customHeight="1" x14ac:dyDescent="0.2">
      <c r="A214" s="19"/>
      <c r="B214" s="15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15"/>
    </row>
    <row r="215" spans="1:16" ht="12.75" customHeight="1" x14ac:dyDescent="0.2">
      <c r="A215" s="19"/>
      <c r="B215" s="15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15"/>
    </row>
    <row r="216" spans="1:16" ht="12.75" customHeight="1" x14ac:dyDescent="0.2">
      <c r="A216" s="19"/>
      <c r="B216" s="15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15"/>
    </row>
    <row r="217" spans="1:16" ht="12.75" customHeight="1" x14ac:dyDescent="0.2">
      <c r="A217" s="19"/>
      <c r="B217" s="15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15"/>
    </row>
    <row r="218" spans="1:16" ht="12.75" customHeight="1" x14ac:dyDescent="0.2">
      <c r="A218" s="19"/>
      <c r="B218" s="15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15"/>
    </row>
    <row r="219" spans="1:16" ht="12.75" customHeight="1" x14ac:dyDescent="0.2">
      <c r="A219" s="19"/>
      <c r="B219" s="15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15"/>
    </row>
    <row r="220" spans="1:16" ht="12.75" customHeight="1" x14ac:dyDescent="0.2">
      <c r="A220" s="19"/>
      <c r="B220" s="15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15"/>
    </row>
    <row r="221" spans="1:16" ht="12.75" customHeight="1" x14ac:dyDescent="0.2">
      <c r="A221" s="19"/>
      <c r="B221" s="15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15"/>
    </row>
    <row r="222" spans="1:16" ht="12.75" customHeight="1" x14ac:dyDescent="0.2">
      <c r="A222" s="19"/>
      <c r="B222" s="15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15"/>
    </row>
    <row r="223" spans="1:16" ht="12.75" customHeight="1" x14ac:dyDescent="0.2">
      <c r="A223" s="19"/>
      <c r="B223" s="15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15"/>
    </row>
    <row r="224" spans="1:16" ht="12.75" customHeight="1" x14ac:dyDescent="0.2">
      <c r="A224" s="19"/>
      <c r="B224" s="15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15"/>
    </row>
    <row r="225" spans="1:16" ht="12.75" customHeight="1" x14ac:dyDescent="0.2">
      <c r="A225" s="19"/>
      <c r="B225" s="15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15"/>
    </row>
    <row r="226" spans="1:16" ht="12.75" customHeight="1" x14ac:dyDescent="0.2">
      <c r="A226" s="19"/>
      <c r="B226" s="15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15"/>
    </row>
    <row r="227" spans="1:16" ht="12.75" customHeight="1" x14ac:dyDescent="0.2">
      <c r="A227" s="19"/>
      <c r="B227" s="15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15"/>
    </row>
    <row r="228" spans="1:16" ht="12.75" customHeight="1" x14ac:dyDescent="0.2">
      <c r="A228" s="19"/>
      <c r="B228" s="15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15"/>
    </row>
    <row r="229" spans="1:16" ht="12.75" customHeight="1" x14ac:dyDescent="0.2">
      <c r="A229" s="19"/>
      <c r="B229" s="15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15"/>
    </row>
    <row r="230" spans="1:16" ht="12.75" customHeight="1" x14ac:dyDescent="0.2">
      <c r="A230" s="19"/>
      <c r="B230" s="15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15"/>
    </row>
    <row r="231" spans="1:16" ht="12.75" customHeight="1" x14ac:dyDescent="0.2">
      <c r="A231" s="19"/>
      <c r="B231" s="15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15"/>
    </row>
    <row r="232" spans="1:16" ht="12.75" customHeight="1" x14ac:dyDescent="0.2">
      <c r="A232" s="19"/>
      <c r="B232" s="15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15"/>
    </row>
    <row r="233" spans="1:16" ht="12.75" customHeight="1" x14ac:dyDescent="0.2">
      <c r="A233" s="19"/>
      <c r="B233" s="15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15"/>
    </row>
    <row r="234" spans="1:16" ht="12.75" customHeight="1" x14ac:dyDescent="0.2">
      <c r="A234" s="19"/>
      <c r="B234" s="15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15"/>
    </row>
    <row r="235" spans="1:16" ht="12.75" customHeight="1" x14ac:dyDescent="0.2">
      <c r="A235" s="19"/>
      <c r="B235" s="15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15"/>
    </row>
    <row r="236" spans="1:16" ht="12.75" customHeight="1" x14ac:dyDescent="0.2">
      <c r="A236" s="19"/>
      <c r="B236" s="15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15"/>
    </row>
    <row r="237" spans="1:16" ht="12.75" customHeight="1" x14ac:dyDescent="0.2">
      <c r="A237" s="19"/>
      <c r="B237" s="15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15"/>
    </row>
    <row r="238" spans="1:16" ht="12.75" customHeight="1" x14ac:dyDescent="0.2">
      <c r="A238" s="19"/>
      <c r="B238" s="15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15"/>
    </row>
    <row r="239" spans="1:16" ht="12.75" customHeight="1" x14ac:dyDescent="0.2">
      <c r="A239" s="19"/>
      <c r="B239" s="15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15"/>
    </row>
    <row r="240" spans="1:16" ht="12.75" customHeight="1" x14ac:dyDescent="0.2">
      <c r="A240" s="19"/>
      <c r="B240" s="15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15"/>
    </row>
    <row r="241" spans="1:16" ht="12.75" customHeight="1" x14ac:dyDescent="0.2">
      <c r="A241" s="19"/>
      <c r="B241" s="15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15"/>
    </row>
    <row r="242" spans="1:16" ht="12.75" customHeight="1" x14ac:dyDescent="0.2">
      <c r="A242" s="19"/>
      <c r="B242" s="15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15"/>
    </row>
    <row r="243" spans="1:16" ht="12.75" customHeight="1" x14ac:dyDescent="0.2">
      <c r="A243" s="19"/>
      <c r="B243" s="15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15"/>
    </row>
    <row r="244" spans="1:16" ht="12.75" customHeight="1" x14ac:dyDescent="0.2">
      <c r="A244" s="19"/>
      <c r="B244" s="15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15"/>
    </row>
    <row r="245" spans="1:16" ht="12.75" customHeight="1" x14ac:dyDescent="0.2">
      <c r="A245" s="19"/>
      <c r="B245" s="15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15"/>
    </row>
    <row r="246" spans="1:16" ht="12.75" customHeight="1" x14ac:dyDescent="0.2">
      <c r="A246" s="19"/>
      <c r="B246" s="15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15"/>
    </row>
    <row r="247" spans="1:16" ht="12.75" customHeight="1" x14ac:dyDescent="0.2">
      <c r="A247" s="19"/>
      <c r="B247" s="15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15"/>
    </row>
    <row r="248" spans="1:16" ht="12.75" customHeight="1" x14ac:dyDescent="0.2">
      <c r="A248" s="19"/>
      <c r="B248" s="15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15"/>
    </row>
    <row r="249" spans="1:16" ht="12.75" customHeight="1" x14ac:dyDescent="0.2">
      <c r="A249" s="19"/>
      <c r="B249" s="15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15"/>
    </row>
    <row r="250" spans="1:16" ht="12.75" customHeight="1" x14ac:dyDescent="0.2">
      <c r="A250" s="19"/>
      <c r="B250" s="15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15"/>
    </row>
    <row r="251" spans="1:16" ht="12.75" customHeight="1" x14ac:dyDescent="0.2">
      <c r="A251" s="19"/>
      <c r="B251" s="15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15"/>
    </row>
    <row r="252" spans="1:16" ht="12.75" customHeight="1" x14ac:dyDescent="0.2">
      <c r="A252" s="19"/>
      <c r="B252" s="15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15"/>
    </row>
    <row r="253" spans="1:16" ht="12.75" customHeight="1" x14ac:dyDescent="0.2">
      <c r="A253" s="19"/>
      <c r="B253" s="15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15"/>
    </row>
    <row r="254" spans="1:16" ht="12.75" customHeight="1" x14ac:dyDescent="0.2">
      <c r="A254" s="19"/>
      <c r="B254" s="15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15"/>
    </row>
    <row r="255" spans="1:16" ht="12.75" customHeight="1" x14ac:dyDescent="0.2">
      <c r="A255" s="19"/>
      <c r="B255" s="15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15"/>
    </row>
    <row r="256" spans="1:16" ht="12.75" customHeight="1" x14ac:dyDescent="0.2">
      <c r="A256" s="19"/>
      <c r="B256" s="15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15"/>
    </row>
    <row r="257" spans="1:16" ht="12.75" customHeight="1" x14ac:dyDescent="0.2">
      <c r="A257" s="19"/>
      <c r="B257" s="15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15"/>
    </row>
    <row r="258" spans="1:16" ht="12.75" customHeight="1" x14ac:dyDescent="0.2">
      <c r="A258" s="19"/>
      <c r="B258" s="15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15"/>
    </row>
    <row r="259" spans="1:16" ht="12.75" customHeight="1" x14ac:dyDescent="0.2">
      <c r="A259" s="19"/>
      <c r="B259" s="15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15"/>
    </row>
    <row r="260" spans="1:16" ht="12.75" customHeight="1" x14ac:dyDescent="0.2">
      <c r="A260" s="19"/>
      <c r="B260" s="15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15"/>
    </row>
    <row r="261" spans="1:16" ht="12.75" customHeight="1" x14ac:dyDescent="0.2">
      <c r="A261" s="19"/>
      <c r="B261" s="15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15"/>
    </row>
    <row r="262" spans="1:16" ht="12.75" customHeight="1" x14ac:dyDescent="0.2">
      <c r="A262" s="19"/>
      <c r="B262" s="15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15"/>
    </row>
    <row r="263" spans="1:16" ht="12.75" customHeight="1" x14ac:dyDescent="0.2">
      <c r="A263" s="19"/>
      <c r="B263" s="15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15"/>
    </row>
    <row r="264" spans="1:16" ht="12.75" customHeight="1" x14ac:dyDescent="0.2">
      <c r="A264" s="19"/>
      <c r="B264" s="15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15"/>
    </row>
    <row r="265" spans="1:16" ht="12.75" customHeight="1" x14ac:dyDescent="0.2">
      <c r="A265" s="19"/>
      <c r="B265" s="15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15"/>
    </row>
    <row r="266" spans="1:16" ht="12.75" customHeight="1" x14ac:dyDescent="0.2">
      <c r="A266" s="19"/>
      <c r="B266" s="15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15"/>
    </row>
    <row r="267" spans="1:16" ht="12.75" customHeight="1" x14ac:dyDescent="0.2">
      <c r="A267" s="19"/>
      <c r="B267" s="15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15"/>
    </row>
    <row r="268" spans="1:16" ht="12.75" customHeight="1" x14ac:dyDescent="0.2">
      <c r="A268" s="19"/>
      <c r="B268" s="15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15"/>
    </row>
    <row r="269" spans="1:16" ht="12.75" customHeight="1" x14ac:dyDescent="0.2">
      <c r="A269" s="19"/>
      <c r="B269" s="15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15"/>
    </row>
    <row r="270" spans="1:16" ht="12.75" customHeight="1" x14ac:dyDescent="0.2">
      <c r="A270" s="19"/>
      <c r="B270" s="15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15"/>
    </row>
    <row r="271" spans="1:16" ht="12.75" customHeight="1" x14ac:dyDescent="0.2">
      <c r="A271" s="19"/>
      <c r="B271" s="15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15"/>
    </row>
    <row r="272" spans="1:16" ht="12.75" customHeight="1" x14ac:dyDescent="0.2">
      <c r="A272" s="19"/>
      <c r="B272" s="15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15"/>
    </row>
    <row r="273" spans="1:16" ht="12.75" customHeight="1" x14ac:dyDescent="0.2">
      <c r="A273" s="19"/>
      <c r="B273" s="15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15"/>
    </row>
    <row r="274" spans="1:16" ht="12.75" customHeight="1" x14ac:dyDescent="0.2">
      <c r="A274" s="19"/>
      <c r="B274" s="15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15"/>
    </row>
    <row r="275" spans="1:16" ht="12.75" customHeight="1" x14ac:dyDescent="0.2">
      <c r="A275" s="19"/>
      <c r="B275" s="15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15"/>
    </row>
    <row r="276" spans="1:16" ht="12.75" customHeight="1" x14ac:dyDescent="0.2">
      <c r="A276" s="19"/>
      <c r="B276" s="15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15"/>
    </row>
    <row r="277" spans="1:16" ht="12.75" customHeight="1" x14ac:dyDescent="0.2">
      <c r="A277" s="19"/>
      <c r="B277" s="15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15"/>
    </row>
    <row r="278" spans="1:16" ht="12.75" customHeight="1" x14ac:dyDescent="0.2">
      <c r="A278" s="19"/>
      <c r="B278" s="15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15"/>
    </row>
    <row r="279" spans="1:16" ht="12.75" customHeight="1" x14ac:dyDescent="0.2">
      <c r="A279" s="19"/>
      <c r="B279" s="15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15"/>
    </row>
    <row r="280" spans="1:16" ht="12.75" customHeight="1" x14ac:dyDescent="0.2">
      <c r="A280" s="19"/>
      <c r="B280" s="15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15"/>
    </row>
    <row r="281" spans="1:16" ht="12.75" customHeight="1" x14ac:dyDescent="0.2">
      <c r="A281" s="19"/>
      <c r="B281" s="15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15"/>
    </row>
    <row r="282" spans="1:16" ht="12.75" customHeight="1" x14ac:dyDescent="0.2">
      <c r="A282" s="19"/>
      <c r="B282" s="15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15"/>
    </row>
    <row r="283" spans="1:16" ht="12.75" customHeight="1" x14ac:dyDescent="0.2">
      <c r="A283" s="19"/>
      <c r="B283" s="15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15"/>
    </row>
    <row r="284" spans="1:16" ht="12.75" customHeight="1" x14ac:dyDescent="0.2">
      <c r="A284" s="19"/>
      <c r="B284" s="15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15"/>
    </row>
    <row r="285" spans="1:16" ht="12.75" customHeight="1" x14ac:dyDescent="0.2">
      <c r="A285" s="19"/>
      <c r="B285" s="15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15"/>
    </row>
    <row r="286" spans="1:16" ht="12.75" customHeight="1" x14ac:dyDescent="0.2">
      <c r="A286" s="19"/>
      <c r="B286" s="15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15"/>
    </row>
    <row r="287" spans="1:16" ht="12.75" customHeight="1" x14ac:dyDescent="0.2">
      <c r="A287" s="19"/>
      <c r="B287" s="15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15"/>
    </row>
    <row r="288" spans="1:16" ht="12.75" customHeight="1" x14ac:dyDescent="0.2">
      <c r="A288" s="19"/>
      <c r="B288" s="15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15"/>
    </row>
    <row r="289" spans="1:16" ht="12.75" customHeight="1" x14ac:dyDescent="0.2">
      <c r="A289" s="19"/>
      <c r="B289" s="15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15"/>
    </row>
    <row r="290" spans="1:16" ht="12.75" customHeight="1" x14ac:dyDescent="0.2">
      <c r="A290" s="19"/>
      <c r="B290" s="15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15"/>
    </row>
    <row r="291" spans="1:16" ht="12.75" customHeight="1" x14ac:dyDescent="0.2">
      <c r="A291" s="19"/>
      <c r="B291" s="15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15"/>
    </row>
    <row r="292" spans="1:16" ht="12.75" customHeight="1" x14ac:dyDescent="0.2">
      <c r="A292" s="19"/>
      <c r="B292" s="15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15"/>
    </row>
    <row r="293" spans="1:16" ht="12.75" customHeight="1" x14ac:dyDescent="0.2">
      <c r="A293" s="19"/>
      <c r="B293" s="15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15"/>
    </row>
    <row r="294" spans="1:16" ht="12.75" customHeight="1" x14ac:dyDescent="0.2">
      <c r="A294" s="19"/>
      <c r="B294" s="15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15"/>
    </row>
    <row r="295" spans="1:16" ht="12.75" customHeight="1" x14ac:dyDescent="0.2">
      <c r="A295" s="19"/>
      <c r="B295" s="15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15"/>
    </row>
    <row r="296" spans="1:16" ht="12.75" customHeight="1" x14ac:dyDescent="0.2">
      <c r="A296" s="19"/>
      <c r="B296" s="15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15"/>
    </row>
    <row r="297" spans="1:16" ht="12.75" customHeight="1" x14ac:dyDescent="0.2">
      <c r="A297" s="19"/>
      <c r="B297" s="15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15"/>
    </row>
    <row r="298" spans="1:16" ht="12.75" customHeight="1" x14ac:dyDescent="0.2">
      <c r="A298" s="19"/>
      <c r="B298" s="15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15"/>
    </row>
    <row r="299" spans="1:16" ht="12.75" customHeight="1" x14ac:dyDescent="0.2">
      <c r="A299" s="19"/>
      <c r="B299" s="15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15"/>
    </row>
    <row r="300" spans="1:16" ht="12.75" customHeight="1" x14ac:dyDescent="0.2">
      <c r="A300" s="19"/>
      <c r="B300" s="15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15"/>
    </row>
    <row r="301" spans="1:16" ht="12.75" customHeight="1" x14ac:dyDescent="0.2">
      <c r="A301" s="19"/>
      <c r="B301" s="15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15"/>
    </row>
    <row r="302" spans="1:16" ht="12.75" customHeight="1" x14ac:dyDescent="0.2">
      <c r="A302" s="19"/>
      <c r="B302" s="15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15"/>
    </row>
    <row r="303" spans="1:16" ht="12.75" customHeight="1" x14ac:dyDescent="0.2">
      <c r="A303" s="19"/>
      <c r="B303" s="15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15"/>
    </row>
    <row r="304" spans="1:16" ht="12.75" customHeight="1" x14ac:dyDescent="0.2">
      <c r="A304" s="19"/>
      <c r="B304" s="15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15"/>
    </row>
    <row r="305" spans="1:16" ht="12.75" customHeight="1" x14ac:dyDescent="0.2">
      <c r="A305" s="19"/>
      <c r="B305" s="15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15"/>
    </row>
    <row r="306" spans="1:16" ht="12.75" customHeight="1" x14ac:dyDescent="0.2">
      <c r="A306" s="19"/>
      <c r="B306" s="15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15"/>
    </row>
    <row r="307" spans="1:16" ht="12.75" customHeight="1" x14ac:dyDescent="0.2">
      <c r="A307" s="19"/>
      <c r="B307" s="15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15"/>
    </row>
    <row r="308" spans="1:16" ht="12.75" customHeight="1" x14ac:dyDescent="0.2">
      <c r="A308" s="19"/>
      <c r="B308" s="15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15"/>
    </row>
    <row r="309" spans="1:16" ht="12.75" customHeight="1" x14ac:dyDescent="0.2">
      <c r="A309" s="19"/>
      <c r="B309" s="15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15"/>
    </row>
    <row r="310" spans="1:16" ht="12.75" customHeight="1" x14ac:dyDescent="0.2">
      <c r="A310" s="19"/>
      <c r="B310" s="15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15"/>
    </row>
    <row r="311" spans="1:16" ht="12.75" customHeight="1" x14ac:dyDescent="0.2">
      <c r="A311" s="19"/>
      <c r="B311" s="15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15"/>
    </row>
    <row r="312" spans="1:16" ht="12.75" customHeight="1" x14ac:dyDescent="0.2">
      <c r="A312" s="19"/>
      <c r="B312" s="15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15"/>
    </row>
    <row r="313" spans="1:16" ht="12.75" customHeight="1" x14ac:dyDescent="0.2">
      <c r="A313" s="19"/>
      <c r="B313" s="15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15"/>
    </row>
    <row r="314" spans="1:16" ht="12.75" customHeight="1" x14ac:dyDescent="0.2">
      <c r="A314" s="19"/>
      <c r="B314" s="15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15"/>
    </row>
    <row r="315" spans="1:16" ht="12.75" customHeight="1" x14ac:dyDescent="0.2">
      <c r="A315" s="19"/>
      <c r="B315" s="15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15"/>
    </row>
    <row r="316" spans="1:16" ht="12.75" customHeight="1" x14ac:dyDescent="0.2">
      <c r="A316" s="19"/>
      <c r="B316" s="15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15"/>
    </row>
    <row r="317" spans="1:16" ht="12.75" customHeight="1" x14ac:dyDescent="0.2">
      <c r="A317" s="19"/>
      <c r="B317" s="15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15"/>
    </row>
    <row r="318" spans="1:16" ht="12.75" customHeight="1" x14ac:dyDescent="0.2">
      <c r="A318" s="19"/>
      <c r="B318" s="15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15"/>
    </row>
    <row r="319" spans="1:16" ht="12.75" customHeight="1" x14ac:dyDescent="0.2">
      <c r="A319" s="19"/>
      <c r="B319" s="15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15"/>
    </row>
    <row r="320" spans="1:16" ht="12.75" customHeight="1" x14ac:dyDescent="0.2">
      <c r="A320" s="19"/>
      <c r="B320" s="15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15"/>
    </row>
    <row r="321" spans="1:16" ht="12.75" customHeight="1" x14ac:dyDescent="0.2">
      <c r="A321" s="19"/>
      <c r="B321" s="15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15"/>
    </row>
    <row r="322" spans="1:16" ht="12.75" customHeight="1" x14ac:dyDescent="0.2">
      <c r="A322" s="19"/>
      <c r="B322" s="15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15"/>
    </row>
    <row r="323" spans="1:16" ht="12.75" customHeight="1" x14ac:dyDescent="0.2">
      <c r="A323" s="19"/>
      <c r="B323" s="15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15"/>
    </row>
    <row r="324" spans="1:16" ht="12.75" customHeight="1" x14ac:dyDescent="0.2">
      <c r="A324" s="19"/>
      <c r="B324" s="15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15"/>
    </row>
    <row r="325" spans="1:16" ht="12.75" customHeight="1" x14ac:dyDescent="0.2">
      <c r="A325" s="19"/>
      <c r="B325" s="15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15"/>
    </row>
    <row r="326" spans="1:16" ht="12.75" customHeight="1" x14ac:dyDescent="0.2">
      <c r="A326" s="19"/>
      <c r="B326" s="15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15"/>
    </row>
    <row r="327" spans="1:16" ht="12.75" customHeight="1" x14ac:dyDescent="0.2">
      <c r="A327" s="19"/>
      <c r="B327" s="15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15"/>
    </row>
    <row r="328" spans="1:16" ht="12.75" customHeight="1" x14ac:dyDescent="0.2">
      <c r="A328" s="19"/>
      <c r="B328" s="15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15"/>
    </row>
    <row r="329" spans="1:16" ht="12.75" customHeight="1" x14ac:dyDescent="0.2">
      <c r="A329" s="19"/>
      <c r="B329" s="15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15"/>
    </row>
    <row r="330" spans="1:16" ht="12.75" customHeight="1" x14ac:dyDescent="0.2">
      <c r="A330" s="19"/>
      <c r="B330" s="15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15"/>
    </row>
    <row r="331" spans="1:16" ht="12.75" customHeight="1" x14ac:dyDescent="0.2">
      <c r="A331" s="19"/>
      <c r="B331" s="15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15"/>
    </row>
    <row r="332" spans="1:16" ht="12.75" customHeight="1" x14ac:dyDescent="0.2">
      <c r="A332" s="19"/>
      <c r="B332" s="15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15"/>
    </row>
    <row r="333" spans="1:16" ht="12.75" customHeight="1" x14ac:dyDescent="0.2">
      <c r="A333" s="19"/>
      <c r="B333" s="15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15"/>
    </row>
    <row r="334" spans="1:16" ht="12.75" customHeight="1" x14ac:dyDescent="0.2">
      <c r="A334" s="19"/>
      <c r="B334" s="15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15"/>
    </row>
    <row r="335" spans="1:16" ht="12.75" customHeight="1" x14ac:dyDescent="0.2">
      <c r="A335" s="19"/>
      <c r="B335" s="15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15"/>
    </row>
    <row r="336" spans="1:16" ht="12.75" customHeight="1" x14ac:dyDescent="0.2">
      <c r="A336" s="19"/>
      <c r="B336" s="15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15"/>
    </row>
    <row r="337" spans="1:16" ht="12.75" customHeight="1" x14ac:dyDescent="0.2">
      <c r="A337" s="19"/>
      <c r="B337" s="15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15"/>
    </row>
    <row r="338" spans="1:16" ht="12.75" customHeight="1" x14ac:dyDescent="0.2">
      <c r="A338" s="19"/>
      <c r="B338" s="15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15"/>
    </row>
    <row r="339" spans="1:16" ht="12.75" customHeight="1" x14ac:dyDescent="0.2">
      <c r="A339" s="19"/>
      <c r="B339" s="15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15"/>
    </row>
    <row r="340" spans="1:16" ht="12.75" customHeight="1" x14ac:dyDescent="0.2">
      <c r="A340" s="19"/>
      <c r="B340" s="15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15"/>
    </row>
    <row r="341" spans="1:16" ht="12.75" customHeight="1" x14ac:dyDescent="0.2">
      <c r="A341" s="19"/>
      <c r="B341" s="15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15"/>
    </row>
    <row r="342" spans="1:16" ht="12.75" customHeight="1" x14ac:dyDescent="0.2">
      <c r="A342" s="19"/>
      <c r="B342" s="15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15"/>
    </row>
    <row r="343" spans="1:16" ht="12.75" customHeight="1" x14ac:dyDescent="0.2">
      <c r="A343" s="19"/>
      <c r="B343" s="15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15"/>
    </row>
    <row r="344" spans="1:16" ht="12.75" customHeight="1" x14ac:dyDescent="0.2">
      <c r="A344" s="19"/>
      <c r="B344" s="15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15"/>
    </row>
    <row r="345" spans="1:16" ht="12.75" customHeight="1" x14ac:dyDescent="0.2">
      <c r="A345" s="19"/>
      <c r="B345" s="15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15"/>
    </row>
    <row r="346" spans="1:16" ht="12.75" customHeight="1" x14ac:dyDescent="0.2">
      <c r="A346" s="19"/>
      <c r="B346" s="15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15"/>
    </row>
    <row r="347" spans="1:16" ht="12.75" customHeight="1" x14ac:dyDescent="0.2">
      <c r="A347" s="19"/>
      <c r="B347" s="15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15"/>
    </row>
    <row r="348" spans="1:16" ht="12.75" customHeight="1" x14ac:dyDescent="0.2">
      <c r="A348" s="19"/>
      <c r="B348" s="15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15"/>
    </row>
    <row r="349" spans="1:16" ht="12.75" customHeight="1" x14ac:dyDescent="0.2">
      <c r="A349" s="19"/>
      <c r="B349" s="15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15"/>
    </row>
    <row r="350" spans="1:16" ht="12.75" customHeight="1" x14ac:dyDescent="0.2">
      <c r="A350" s="19"/>
      <c r="B350" s="15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15"/>
    </row>
    <row r="351" spans="1:16" ht="12.75" customHeight="1" x14ac:dyDescent="0.2">
      <c r="A351" s="19"/>
      <c r="B351" s="15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15"/>
    </row>
    <row r="352" spans="1:16" ht="12.75" customHeight="1" x14ac:dyDescent="0.2">
      <c r="A352" s="19"/>
      <c r="B352" s="15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15"/>
    </row>
    <row r="353" spans="1:16" ht="12.75" customHeight="1" x14ac:dyDescent="0.2">
      <c r="A353" s="19"/>
      <c r="B353" s="15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15"/>
    </row>
    <row r="354" spans="1:16" ht="12.75" customHeight="1" x14ac:dyDescent="0.2">
      <c r="A354" s="19"/>
      <c r="B354" s="15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15"/>
    </row>
    <row r="355" spans="1:16" ht="12.75" customHeight="1" x14ac:dyDescent="0.2">
      <c r="A355" s="19"/>
      <c r="B355" s="15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15"/>
    </row>
    <row r="356" spans="1:16" ht="12.75" customHeight="1" x14ac:dyDescent="0.2">
      <c r="A356" s="19"/>
      <c r="B356" s="15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15"/>
    </row>
    <row r="357" spans="1:16" ht="12.75" customHeight="1" x14ac:dyDescent="0.2">
      <c r="A357" s="19"/>
      <c r="B357" s="15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15"/>
    </row>
    <row r="358" spans="1:16" ht="12.75" customHeight="1" x14ac:dyDescent="0.2">
      <c r="A358" s="19"/>
      <c r="B358" s="15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15"/>
    </row>
    <row r="359" spans="1:16" ht="12.75" customHeight="1" x14ac:dyDescent="0.2">
      <c r="A359" s="19"/>
      <c r="B359" s="15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15"/>
    </row>
    <row r="360" spans="1:16" ht="12.75" customHeight="1" x14ac:dyDescent="0.2">
      <c r="A360" s="19"/>
      <c r="B360" s="15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15"/>
    </row>
    <row r="361" spans="1:16" ht="12.75" customHeight="1" x14ac:dyDescent="0.2">
      <c r="A361" s="19"/>
      <c r="B361" s="15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15"/>
    </row>
    <row r="362" spans="1:16" ht="12.75" customHeight="1" x14ac:dyDescent="0.2">
      <c r="A362" s="19"/>
      <c r="B362" s="15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15"/>
    </row>
    <row r="363" spans="1:16" ht="12.75" customHeight="1" x14ac:dyDescent="0.2">
      <c r="A363" s="19"/>
      <c r="B363" s="15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15"/>
    </row>
    <row r="364" spans="1:16" ht="12.75" customHeight="1" x14ac:dyDescent="0.2">
      <c r="A364" s="19"/>
      <c r="B364" s="15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15"/>
    </row>
    <row r="365" spans="1:16" ht="12.75" customHeight="1" x14ac:dyDescent="0.2">
      <c r="A365" s="19"/>
      <c r="B365" s="15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15"/>
    </row>
    <row r="366" spans="1:16" ht="12.75" customHeight="1" x14ac:dyDescent="0.2">
      <c r="A366" s="19"/>
      <c r="B366" s="15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15"/>
    </row>
    <row r="367" spans="1:16" ht="12.75" customHeight="1" x14ac:dyDescent="0.2">
      <c r="A367" s="19"/>
      <c r="B367" s="15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15"/>
    </row>
    <row r="368" spans="1:16" ht="12.75" customHeight="1" x14ac:dyDescent="0.2">
      <c r="A368" s="19"/>
      <c r="B368" s="15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15"/>
    </row>
    <row r="369" spans="1:16" ht="12.75" customHeight="1" x14ac:dyDescent="0.2">
      <c r="A369" s="19"/>
      <c r="B369" s="15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15"/>
    </row>
    <row r="370" spans="1:16" ht="12.75" customHeight="1" x14ac:dyDescent="0.2">
      <c r="A370" s="19"/>
      <c r="B370" s="15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15"/>
    </row>
    <row r="371" spans="1:16" ht="12.75" customHeight="1" x14ac:dyDescent="0.2">
      <c r="A371" s="19"/>
      <c r="B371" s="15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15"/>
    </row>
    <row r="372" spans="1:16" ht="12.75" customHeight="1" x14ac:dyDescent="0.2">
      <c r="A372" s="19"/>
      <c r="B372" s="15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15"/>
    </row>
    <row r="373" spans="1:16" ht="12.75" customHeight="1" x14ac:dyDescent="0.2">
      <c r="A373" s="19"/>
      <c r="B373" s="15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15"/>
    </row>
    <row r="374" spans="1:16" ht="12.75" customHeight="1" x14ac:dyDescent="0.2">
      <c r="A374" s="19"/>
      <c r="B374" s="15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15"/>
    </row>
    <row r="375" spans="1:16" ht="12.75" customHeight="1" x14ac:dyDescent="0.2">
      <c r="A375" s="19"/>
      <c r="B375" s="15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15"/>
    </row>
    <row r="376" spans="1:16" ht="12.75" customHeight="1" x14ac:dyDescent="0.2">
      <c r="A376" s="19"/>
      <c r="B376" s="15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15"/>
    </row>
    <row r="377" spans="1:16" ht="12.75" customHeight="1" x14ac:dyDescent="0.2">
      <c r="A377" s="19"/>
      <c r="B377" s="15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15"/>
    </row>
    <row r="378" spans="1:16" ht="12.75" customHeight="1" x14ac:dyDescent="0.2">
      <c r="A378" s="19"/>
      <c r="B378" s="15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15"/>
    </row>
    <row r="379" spans="1:16" ht="12.75" customHeight="1" x14ac:dyDescent="0.2">
      <c r="A379" s="19"/>
      <c r="B379" s="15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15"/>
    </row>
    <row r="380" spans="1:16" ht="12.75" customHeight="1" x14ac:dyDescent="0.2">
      <c r="A380" s="19"/>
      <c r="B380" s="15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15"/>
    </row>
    <row r="381" spans="1:16" ht="12.75" customHeight="1" x14ac:dyDescent="0.2">
      <c r="A381" s="19"/>
      <c r="B381" s="15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15"/>
    </row>
    <row r="382" spans="1:16" ht="12.75" customHeight="1" x14ac:dyDescent="0.2">
      <c r="A382" s="19"/>
      <c r="B382" s="15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15"/>
    </row>
    <row r="383" spans="1:16" ht="12.75" customHeight="1" x14ac:dyDescent="0.2">
      <c r="A383" s="19"/>
      <c r="B383" s="15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15"/>
    </row>
    <row r="384" spans="1:16" ht="12.75" customHeight="1" x14ac:dyDescent="0.2">
      <c r="A384" s="19"/>
      <c r="B384" s="15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15"/>
    </row>
    <row r="385" spans="1:16" ht="12.75" customHeight="1" x14ac:dyDescent="0.2">
      <c r="A385" s="19"/>
      <c r="B385" s="15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15"/>
    </row>
    <row r="386" spans="1:16" ht="12.75" customHeight="1" x14ac:dyDescent="0.2">
      <c r="A386" s="19"/>
      <c r="B386" s="15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15"/>
    </row>
    <row r="387" spans="1:16" ht="12.75" customHeight="1" x14ac:dyDescent="0.2">
      <c r="A387" s="19"/>
      <c r="B387" s="15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15"/>
    </row>
    <row r="388" spans="1:16" ht="12.75" customHeight="1" x14ac:dyDescent="0.2">
      <c r="A388" s="19"/>
      <c r="B388" s="15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15"/>
    </row>
    <row r="389" spans="1:16" ht="12.75" customHeight="1" x14ac:dyDescent="0.2">
      <c r="A389" s="19"/>
      <c r="B389" s="15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15"/>
    </row>
    <row r="390" spans="1:16" ht="12.75" customHeight="1" x14ac:dyDescent="0.2">
      <c r="A390" s="19"/>
      <c r="B390" s="15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15"/>
    </row>
    <row r="391" spans="1:16" ht="12.75" customHeight="1" x14ac:dyDescent="0.2">
      <c r="A391" s="19"/>
      <c r="B391" s="15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15"/>
    </row>
    <row r="392" spans="1:16" ht="12.75" customHeight="1" x14ac:dyDescent="0.2">
      <c r="A392" s="19"/>
      <c r="B392" s="15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15"/>
    </row>
    <row r="393" spans="1:16" ht="12.75" customHeight="1" x14ac:dyDescent="0.2">
      <c r="A393" s="19"/>
      <c r="B393" s="15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15"/>
    </row>
    <row r="394" spans="1:16" ht="12.75" customHeight="1" x14ac:dyDescent="0.2">
      <c r="A394" s="19"/>
      <c r="B394" s="15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15"/>
    </row>
    <row r="395" spans="1:16" ht="12.75" customHeight="1" x14ac:dyDescent="0.2">
      <c r="A395" s="19"/>
      <c r="B395" s="15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15"/>
    </row>
    <row r="396" spans="1:16" ht="12.75" customHeight="1" x14ac:dyDescent="0.2">
      <c r="A396" s="19"/>
      <c r="B396" s="15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15"/>
    </row>
    <row r="397" spans="1:16" ht="12.75" customHeight="1" x14ac:dyDescent="0.2">
      <c r="A397" s="19"/>
      <c r="B397" s="15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15"/>
    </row>
    <row r="398" spans="1:16" ht="12.75" customHeight="1" x14ac:dyDescent="0.2">
      <c r="A398" s="19"/>
      <c r="B398" s="15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15"/>
    </row>
    <row r="399" spans="1:16" ht="12.75" customHeight="1" x14ac:dyDescent="0.2">
      <c r="A399" s="19"/>
      <c r="B399" s="15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15"/>
    </row>
    <row r="400" spans="1:16" ht="12.75" customHeight="1" x14ac:dyDescent="0.2">
      <c r="A400" s="19"/>
      <c r="B400" s="15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15"/>
    </row>
    <row r="401" spans="1:16" ht="12.75" customHeight="1" x14ac:dyDescent="0.2">
      <c r="A401" s="19"/>
      <c r="B401" s="15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15"/>
    </row>
    <row r="402" spans="1:16" ht="12.75" customHeight="1" x14ac:dyDescent="0.2">
      <c r="A402" s="19"/>
      <c r="B402" s="15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15"/>
    </row>
    <row r="403" spans="1:16" ht="12.75" customHeight="1" x14ac:dyDescent="0.2">
      <c r="A403" s="19"/>
      <c r="B403" s="15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15"/>
    </row>
    <row r="404" spans="1:16" ht="12.75" customHeight="1" x14ac:dyDescent="0.2">
      <c r="A404" s="19"/>
      <c r="B404" s="15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15"/>
    </row>
    <row r="405" spans="1:16" ht="12.75" customHeight="1" x14ac:dyDescent="0.2">
      <c r="A405" s="19"/>
      <c r="B405" s="15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15"/>
    </row>
    <row r="406" spans="1:16" ht="12.75" customHeight="1" x14ac:dyDescent="0.2">
      <c r="A406" s="19"/>
      <c r="B406" s="15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15"/>
    </row>
    <row r="407" spans="1:16" ht="12.75" customHeight="1" x14ac:dyDescent="0.2">
      <c r="A407" s="19"/>
      <c r="B407" s="15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15"/>
    </row>
    <row r="408" spans="1:16" ht="12.75" customHeight="1" x14ac:dyDescent="0.2">
      <c r="A408" s="19"/>
      <c r="B408" s="15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15"/>
    </row>
    <row r="409" spans="1:16" ht="12.75" customHeight="1" x14ac:dyDescent="0.2">
      <c r="A409" s="19"/>
      <c r="B409" s="15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15"/>
    </row>
    <row r="410" spans="1:16" ht="12.75" customHeight="1" x14ac:dyDescent="0.2">
      <c r="A410" s="19"/>
      <c r="B410" s="15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15"/>
    </row>
    <row r="411" spans="1:16" ht="12.75" customHeight="1" x14ac:dyDescent="0.2">
      <c r="A411" s="19"/>
      <c r="B411" s="15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15"/>
    </row>
    <row r="412" spans="1:16" ht="12.75" customHeight="1" x14ac:dyDescent="0.2">
      <c r="A412" s="19"/>
      <c r="B412" s="15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15"/>
    </row>
    <row r="413" spans="1:16" ht="12.75" customHeight="1" x14ac:dyDescent="0.2">
      <c r="A413" s="19"/>
      <c r="B413" s="15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15"/>
    </row>
    <row r="414" spans="1:16" ht="12.75" customHeight="1" x14ac:dyDescent="0.2">
      <c r="A414" s="19"/>
      <c r="B414" s="15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15"/>
    </row>
    <row r="415" spans="1:16" ht="12.75" customHeight="1" x14ac:dyDescent="0.2">
      <c r="A415" s="19"/>
      <c r="B415" s="15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15"/>
    </row>
    <row r="416" spans="1:16" ht="12.75" customHeight="1" x14ac:dyDescent="0.2">
      <c r="A416" s="19"/>
      <c r="B416" s="15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15"/>
    </row>
    <row r="417" spans="1:16" ht="12.75" customHeight="1" x14ac:dyDescent="0.2">
      <c r="A417" s="19"/>
      <c r="B417" s="15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15"/>
    </row>
    <row r="418" spans="1:16" ht="12.75" customHeight="1" x14ac:dyDescent="0.2">
      <c r="A418" s="19"/>
      <c r="B418" s="15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15"/>
    </row>
    <row r="419" spans="1:16" ht="12.75" customHeight="1" x14ac:dyDescent="0.2">
      <c r="A419" s="19"/>
      <c r="B419" s="15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15"/>
    </row>
    <row r="420" spans="1:16" ht="12.75" customHeight="1" x14ac:dyDescent="0.2">
      <c r="A420" s="19"/>
      <c r="B420" s="15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15"/>
    </row>
    <row r="421" spans="1:16" ht="12.75" customHeight="1" x14ac:dyDescent="0.2">
      <c r="A421" s="19"/>
      <c r="B421" s="15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15"/>
    </row>
    <row r="422" spans="1:16" ht="12.75" customHeight="1" x14ac:dyDescent="0.2">
      <c r="A422" s="19"/>
      <c r="B422" s="15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15"/>
    </row>
    <row r="423" spans="1:16" ht="12.75" customHeight="1" x14ac:dyDescent="0.2">
      <c r="A423" s="19"/>
      <c r="B423" s="15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15"/>
    </row>
    <row r="424" spans="1:16" ht="12.75" customHeight="1" x14ac:dyDescent="0.2">
      <c r="A424" s="19"/>
      <c r="B424" s="15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15"/>
    </row>
    <row r="425" spans="1:16" ht="12.75" customHeight="1" x14ac:dyDescent="0.2">
      <c r="A425" s="19"/>
      <c r="B425" s="15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15"/>
    </row>
    <row r="426" spans="1:16" ht="12.75" customHeight="1" x14ac:dyDescent="0.2">
      <c r="A426" s="19"/>
      <c r="B426" s="15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15"/>
    </row>
    <row r="427" spans="1:16" ht="12.75" customHeight="1" x14ac:dyDescent="0.2">
      <c r="A427" s="19"/>
      <c r="B427" s="15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15"/>
    </row>
    <row r="428" spans="1:16" ht="12.75" customHeight="1" x14ac:dyDescent="0.2">
      <c r="A428" s="19"/>
      <c r="B428" s="15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15"/>
    </row>
    <row r="429" spans="1:16" ht="12.75" customHeight="1" x14ac:dyDescent="0.2">
      <c r="A429" s="19"/>
      <c r="B429" s="15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15"/>
    </row>
    <row r="430" spans="1:16" ht="12.75" customHeight="1" x14ac:dyDescent="0.2">
      <c r="A430" s="19"/>
      <c r="B430" s="15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15"/>
    </row>
    <row r="431" spans="1:16" ht="12.75" customHeight="1" x14ac:dyDescent="0.2">
      <c r="A431" s="19"/>
      <c r="B431" s="15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15"/>
    </row>
    <row r="432" spans="1:16" ht="12.75" customHeight="1" x14ac:dyDescent="0.2">
      <c r="A432" s="19"/>
      <c r="B432" s="15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15"/>
    </row>
    <row r="433" spans="1:16" ht="12.75" customHeight="1" x14ac:dyDescent="0.2">
      <c r="A433" s="19"/>
      <c r="B433" s="15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15"/>
    </row>
    <row r="434" spans="1:16" ht="12.75" customHeight="1" x14ac:dyDescent="0.2">
      <c r="A434" s="19"/>
      <c r="B434" s="15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15"/>
    </row>
    <row r="435" spans="1:16" ht="12.75" customHeight="1" x14ac:dyDescent="0.2">
      <c r="A435" s="19"/>
      <c r="B435" s="15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15"/>
    </row>
    <row r="436" spans="1:16" ht="12.75" customHeight="1" x14ac:dyDescent="0.2">
      <c r="A436" s="19"/>
      <c r="B436" s="15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15"/>
    </row>
    <row r="437" spans="1:16" ht="12.75" customHeight="1" x14ac:dyDescent="0.2">
      <c r="A437" s="19"/>
      <c r="B437" s="15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15"/>
    </row>
    <row r="438" spans="1:16" ht="12.75" customHeight="1" x14ac:dyDescent="0.2">
      <c r="A438" s="19"/>
      <c r="B438" s="15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15"/>
    </row>
    <row r="439" spans="1:16" ht="12.75" customHeight="1" x14ac:dyDescent="0.2">
      <c r="A439" s="19"/>
      <c r="B439" s="15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15"/>
    </row>
    <row r="440" spans="1:16" ht="12.75" customHeight="1" x14ac:dyDescent="0.2">
      <c r="A440" s="19"/>
      <c r="B440" s="15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15"/>
    </row>
    <row r="441" spans="1:16" ht="12.75" customHeight="1" x14ac:dyDescent="0.2">
      <c r="A441" s="19"/>
      <c r="B441" s="15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15"/>
    </row>
    <row r="442" spans="1:16" ht="12.75" customHeight="1" x14ac:dyDescent="0.2">
      <c r="A442" s="19"/>
      <c r="B442" s="15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15"/>
    </row>
    <row r="443" spans="1:16" ht="12.75" customHeight="1" x14ac:dyDescent="0.2">
      <c r="A443" s="19"/>
      <c r="B443" s="15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15"/>
    </row>
    <row r="444" spans="1:16" ht="12.75" customHeight="1" x14ac:dyDescent="0.2">
      <c r="A444" s="19"/>
      <c r="B444" s="15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15"/>
    </row>
    <row r="445" spans="1:16" ht="12.75" customHeight="1" x14ac:dyDescent="0.2">
      <c r="A445" s="19"/>
      <c r="B445" s="15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15"/>
    </row>
    <row r="446" spans="1:16" ht="12.75" customHeight="1" x14ac:dyDescent="0.2">
      <c r="A446" s="19"/>
      <c r="B446" s="15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15"/>
    </row>
    <row r="447" spans="1:16" ht="12.75" customHeight="1" x14ac:dyDescent="0.2">
      <c r="A447" s="19"/>
      <c r="B447" s="15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15"/>
    </row>
    <row r="448" spans="1:16" ht="12.75" customHeight="1" x14ac:dyDescent="0.2">
      <c r="A448" s="19"/>
      <c r="B448" s="15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15"/>
    </row>
    <row r="449" spans="1:16" ht="12.75" customHeight="1" x14ac:dyDescent="0.2">
      <c r="A449" s="19"/>
      <c r="B449" s="15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15"/>
    </row>
    <row r="450" spans="1:16" ht="12.75" customHeight="1" x14ac:dyDescent="0.2">
      <c r="A450" s="19"/>
      <c r="B450" s="15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15"/>
    </row>
    <row r="451" spans="1:16" ht="12.75" customHeight="1" x14ac:dyDescent="0.2">
      <c r="A451" s="19"/>
      <c r="B451" s="15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15"/>
    </row>
    <row r="452" spans="1:16" ht="12.75" customHeight="1" x14ac:dyDescent="0.2">
      <c r="A452" s="19"/>
      <c r="B452" s="15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15"/>
    </row>
    <row r="453" spans="1:16" ht="12.75" customHeight="1" x14ac:dyDescent="0.2">
      <c r="A453" s="19"/>
      <c r="B453" s="15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15"/>
    </row>
    <row r="454" spans="1:16" ht="12.75" customHeight="1" x14ac:dyDescent="0.2">
      <c r="A454" s="19"/>
      <c r="B454" s="15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15"/>
    </row>
    <row r="455" spans="1:16" ht="12.75" customHeight="1" x14ac:dyDescent="0.2">
      <c r="A455" s="19"/>
      <c r="B455" s="15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15"/>
    </row>
    <row r="456" spans="1:16" ht="12.75" customHeight="1" x14ac:dyDescent="0.2">
      <c r="A456" s="19"/>
      <c r="B456" s="15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15"/>
    </row>
    <row r="457" spans="1:16" ht="12.75" customHeight="1" x14ac:dyDescent="0.2">
      <c r="A457" s="19"/>
      <c r="B457" s="15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15"/>
    </row>
    <row r="458" spans="1:16" ht="12.75" customHeight="1" x14ac:dyDescent="0.2">
      <c r="A458" s="19"/>
      <c r="B458" s="15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15"/>
    </row>
    <row r="459" spans="1:16" ht="12.75" customHeight="1" x14ac:dyDescent="0.2">
      <c r="A459" s="19"/>
      <c r="B459" s="15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15"/>
    </row>
    <row r="460" spans="1:16" ht="12.75" customHeight="1" x14ac:dyDescent="0.2">
      <c r="A460" s="19"/>
      <c r="B460" s="15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15"/>
    </row>
    <row r="461" spans="1:16" ht="12.75" customHeight="1" x14ac:dyDescent="0.2">
      <c r="A461" s="19"/>
      <c r="B461" s="15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15"/>
    </row>
    <row r="462" spans="1:16" ht="12.75" customHeight="1" x14ac:dyDescent="0.2">
      <c r="A462" s="19"/>
      <c r="B462" s="15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15"/>
    </row>
    <row r="463" spans="1:16" ht="12.75" customHeight="1" x14ac:dyDescent="0.2">
      <c r="A463" s="19"/>
      <c r="B463" s="15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15"/>
    </row>
    <row r="464" spans="1:16" ht="12.75" customHeight="1" x14ac:dyDescent="0.2">
      <c r="A464" s="19"/>
      <c r="B464" s="15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15"/>
    </row>
    <row r="465" spans="1:16" ht="12.75" customHeight="1" x14ac:dyDescent="0.2">
      <c r="A465" s="19"/>
      <c r="B465" s="15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15"/>
    </row>
    <row r="466" spans="1:16" ht="12.75" customHeight="1" x14ac:dyDescent="0.2">
      <c r="A466" s="19"/>
      <c r="B466" s="15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15"/>
    </row>
    <row r="467" spans="1:16" ht="12.75" customHeight="1" x14ac:dyDescent="0.2">
      <c r="A467" s="19"/>
      <c r="B467" s="15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15"/>
    </row>
    <row r="468" spans="1:16" ht="12.75" customHeight="1" x14ac:dyDescent="0.2">
      <c r="A468" s="19"/>
      <c r="B468" s="15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15"/>
    </row>
    <row r="469" spans="1:16" ht="12.75" customHeight="1" x14ac:dyDescent="0.2">
      <c r="A469" s="19"/>
      <c r="B469" s="15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15"/>
    </row>
    <row r="470" spans="1:16" ht="12.75" customHeight="1" x14ac:dyDescent="0.2">
      <c r="A470" s="19"/>
      <c r="B470" s="15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15"/>
    </row>
    <row r="471" spans="1:16" ht="12.75" customHeight="1" x14ac:dyDescent="0.2">
      <c r="A471" s="19"/>
      <c r="B471" s="15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15"/>
    </row>
    <row r="472" spans="1:16" ht="12.75" customHeight="1" x14ac:dyDescent="0.2">
      <c r="A472" s="19"/>
      <c r="B472" s="15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15"/>
    </row>
    <row r="473" spans="1:16" ht="12.75" customHeight="1" x14ac:dyDescent="0.2">
      <c r="A473" s="19"/>
      <c r="B473" s="15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15"/>
    </row>
    <row r="474" spans="1:16" ht="12.75" customHeight="1" x14ac:dyDescent="0.2">
      <c r="A474" s="19"/>
      <c r="B474" s="15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15"/>
    </row>
    <row r="475" spans="1:16" ht="12.75" customHeight="1" x14ac:dyDescent="0.2">
      <c r="A475" s="19"/>
      <c r="B475" s="15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15"/>
    </row>
    <row r="476" spans="1:16" ht="12.75" customHeight="1" x14ac:dyDescent="0.2">
      <c r="A476" s="19"/>
      <c r="B476" s="15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15"/>
    </row>
    <row r="477" spans="1:16" ht="12.75" customHeight="1" x14ac:dyDescent="0.2">
      <c r="A477" s="19"/>
      <c r="B477" s="15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15"/>
    </row>
    <row r="478" spans="1:16" ht="12.75" customHeight="1" x14ac:dyDescent="0.2">
      <c r="A478" s="19"/>
      <c r="B478" s="15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15"/>
    </row>
    <row r="479" spans="1:16" ht="12.75" customHeight="1" x14ac:dyDescent="0.2">
      <c r="A479" s="19"/>
      <c r="B479" s="15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15"/>
    </row>
    <row r="480" spans="1:16" ht="12.75" customHeight="1" x14ac:dyDescent="0.2">
      <c r="A480" s="19"/>
      <c r="B480" s="15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15"/>
    </row>
    <row r="481" spans="1:16" ht="12.75" customHeight="1" x14ac:dyDescent="0.2">
      <c r="A481" s="19"/>
      <c r="B481" s="15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15"/>
    </row>
    <row r="482" spans="1:16" ht="12.75" customHeight="1" x14ac:dyDescent="0.2">
      <c r="A482" s="19"/>
      <c r="B482" s="15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15"/>
    </row>
    <row r="483" spans="1:16" ht="12.75" customHeight="1" x14ac:dyDescent="0.2">
      <c r="A483" s="19"/>
      <c r="B483" s="15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15"/>
    </row>
    <row r="484" spans="1:16" ht="12.75" customHeight="1" x14ac:dyDescent="0.2">
      <c r="A484" s="19"/>
      <c r="B484" s="15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15"/>
    </row>
    <row r="485" spans="1:16" ht="12.75" customHeight="1" x14ac:dyDescent="0.2">
      <c r="A485" s="19"/>
      <c r="B485" s="15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15"/>
    </row>
    <row r="486" spans="1:16" ht="12.75" customHeight="1" x14ac:dyDescent="0.2">
      <c r="A486" s="19"/>
      <c r="B486" s="15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15"/>
    </row>
    <row r="487" spans="1:16" ht="12.75" customHeight="1" x14ac:dyDescent="0.2">
      <c r="A487" s="19"/>
      <c r="B487" s="15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15"/>
    </row>
    <row r="488" spans="1:16" ht="12.75" customHeight="1" x14ac:dyDescent="0.2">
      <c r="A488" s="19"/>
      <c r="B488" s="15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15"/>
    </row>
    <row r="489" spans="1:16" ht="12.75" customHeight="1" x14ac:dyDescent="0.2">
      <c r="A489" s="19"/>
      <c r="B489" s="15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15"/>
    </row>
    <row r="490" spans="1:16" ht="12.75" customHeight="1" x14ac:dyDescent="0.2">
      <c r="A490" s="19"/>
      <c r="B490" s="15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15"/>
    </row>
    <row r="491" spans="1:16" ht="12.75" customHeight="1" x14ac:dyDescent="0.2">
      <c r="A491" s="19"/>
      <c r="B491" s="15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15"/>
    </row>
    <row r="492" spans="1:16" ht="12.75" customHeight="1" x14ac:dyDescent="0.2">
      <c r="A492" s="19"/>
      <c r="B492" s="15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15"/>
    </row>
    <row r="493" spans="1:16" ht="12.75" customHeight="1" x14ac:dyDescent="0.2">
      <c r="A493" s="19"/>
      <c r="B493" s="15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15"/>
    </row>
    <row r="494" spans="1:16" ht="12.75" customHeight="1" x14ac:dyDescent="0.2">
      <c r="A494" s="19"/>
      <c r="B494" s="15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15"/>
    </row>
    <row r="495" spans="1:16" ht="12.75" customHeight="1" x14ac:dyDescent="0.2">
      <c r="A495" s="19"/>
      <c r="B495" s="15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15"/>
    </row>
    <row r="496" spans="1:16" ht="12.75" customHeight="1" x14ac:dyDescent="0.2">
      <c r="A496" s="19"/>
      <c r="B496" s="15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15"/>
    </row>
    <row r="497" spans="1:16" ht="12.75" customHeight="1" x14ac:dyDescent="0.2">
      <c r="A497" s="19"/>
      <c r="B497" s="15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15"/>
    </row>
    <row r="498" spans="1:16" ht="12.75" customHeight="1" x14ac:dyDescent="0.2">
      <c r="A498" s="19"/>
      <c r="B498" s="15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15"/>
    </row>
    <row r="499" spans="1:16" ht="12.75" customHeight="1" x14ac:dyDescent="0.2">
      <c r="A499" s="19"/>
      <c r="B499" s="15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15"/>
    </row>
    <row r="500" spans="1:16" ht="12.75" customHeight="1" x14ac:dyDescent="0.2">
      <c r="A500" s="19"/>
      <c r="B500" s="15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15"/>
    </row>
    <row r="501" spans="1:16" ht="12.75" customHeight="1" x14ac:dyDescent="0.2">
      <c r="A501" s="19"/>
      <c r="B501" s="15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15"/>
    </row>
    <row r="502" spans="1:16" ht="12.75" customHeight="1" x14ac:dyDescent="0.2">
      <c r="A502" s="19"/>
      <c r="B502" s="15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15"/>
    </row>
    <row r="503" spans="1:16" ht="12.75" customHeight="1" x14ac:dyDescent="0.2">
      <c r="A503" s="19"/>
      <c r="B503" s="15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15"/>
    </row>
    <row r="504" spans="1:16" ht="12.75" customHeight="1" x14ac:dyDescent="0.2">
      <c r="A504" s="19"/>
      <c r="B504" s="15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15"/>
    </row>
    <row r="505" spans="1:16" ht="12.75" customHeight="1" x14ac:dyDescent="0.2">
      <c r="A505" s="19"/>
      <c r="B505" s="15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15"/>
    </row>
    <row r="506" spans="1:16" ht="12.75" customHeight="1" x14ac:dyDescent="0.2">
      <c r="A506" s="19"/>
      <c r="B506" s="15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15"/>
    </row>
    <row r="507" spans="1:16" ht="12.75" customHeight="1" x14ac:dyDescent="0.2">
      <c r="A507" s="19"/>
      <c r="B507" s="15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15"/>
    </row>
    <row r="508" spans="1:16" ht="12.75" customHeight="1" x14ac:dyDescent="0.2">
      <c r="A508" s="19"/>
      <c r="B508" s="15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15"/>
    </row>
    <row r="509" spans="1:16" ht="12.75" customHeight="1" x14ac:dyDescent="0.2">
      <c r="A509" s="19"/>
      <c r="B509" s="15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15"/>
    </row>
    <row r="510" spans="1:16" ht="12.75" customHeight="1" x14ac:dyDescent="0.2">
      <c r="A510" s="19"/>
      <c r="B510" s="15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15"/>
    </row>
    <row r="511" spans="1:16" ht="12.75" customHeight="1" x14ac:dyDescent="0.2">
      <c r="A511" s="19"/>
      <c r="B511" s="15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15"/>
    </row>
    <row r="512" spans="1:16" ht="12.75" customHeight="1" x14ac:dyDescent="0.2">
      <c r="A512" s="19"/>
      <c r="B512" s="15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15"/>
    </row>
    <row r="513" spans="1:16" ht="12.75" customHeight="1" x14ac:dyDescent="0.2">
      <c r="A513" s="19"/>
      <c r="B513" s="15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15"/>
    </row>
    <row r="514" spans="1:16" ht="12.75" customHeight="1" x14ac:dyDescent="0.2">
      <c r="A514" s="19"/>
      <c r="B514" s="15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15"/>
    </row>
    <row r="515" spans="1:16" ht="12.75" customHeight="1" x14ac:dyDescent="0.2">
      <c r="A515" s="19"/>
      <c r="B515" s="15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15"/>
    </row>
    <row r="516" spans="1:16" ht="12.75" customHeight="1" x14ac:dyDescent="0.2">
      <c r="A516" s="19"/>
      <c r="B516" s="15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15"/>
    </row>
    <row r="517" spans="1:16" ht="12.75" customHeight="1" x14ac:dyDescent="0.2">
      <c r="A517" s="19"/>
      <c r="B517" s="15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15"/>
    </row>
    <row r="518" spans="1:16" ht="12.75" customHeight="1" x14ac:dyDescent="0.2">
      <c r="A518" s="19"/>
      <c r="B518" s="15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15"/>
    </row>
    <row r="519" spans="1:16" ht="12.75" customHeight="1" x14ac:dyDescent="0.2">
      <c r="A519" s="19"/>
      <c r="B519" s="15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15"/>
    </row>
    <row r="520" spans="1:16" ht="12.75" customHeight="1" x14ac:dyDescent="0.2">
      <c r="A520" s="19"/>
      <c r="B520" s="15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15"/>
    </row>
    <row r="521" spans="1:16" ht="12.75" customHeight="1" x14ac:dyDescent="0.2">
      <c r="A521" s="19"/>
      <c r="B521" s="15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15"/>
    </row>
    <row r="522" spans="1:16" ht="12.75" customHeight="1" x14ac:dyDescent="0.2">
      <c r="A522" s="19"/>
      <c r="B522" s="15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15"/>
    </row>
    <row r="523" spans="1:16" ht="12.75" customHeight="1" x14ac:dyDescent="0.2">
      <c r="A523" s="19"/>
      <c r="B523" s="15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15"/>
    </row>
    <row r="524" spans="1:16" ht="12.75" customHeight="1" x14ac:dyDescent="0.2">
      <c r="A524" s="19"/>
      <c r="B524" s="15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15"/>
    </row>
    <row r="525" spans="1:16" ht="12.75" customHeight="1" x14ac:dyDescent="0.2">
      <c r="A525" s="19"/>
      <c r="B525" s="15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15"/>
    </row>
    <row r="526" spans="1:16" ht="12.75" customHeight="1" x14ac:dyDescent="0.2">
      <c r="A526" s="19"/>
      <c r="B526" s="15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15"/>
    </row>
    <row r="527" spans="1:16" ht="12.75" customHeight="1" x14ac:dyDescent="0.2">
      <c r="A527" s="19"/>
      <c r="B527" s="15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15"/>
    </row>
    <row r="528" spans="1:16" ht="12.75" customHeight="1" x14ac:dyDescent="0.2">
      <c r="A528" s="19"/>
      <c r="B528" s="15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15"/>
    </row>
    <row r="529" spans="1:16" ht="12.75" customHeight="1" x14ac:dyDescent="0.2">
      <c r="A529" s="19"/>
      <c r="B529" s="15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15"/>
    </row>
    <row r="530" spans="1:16" ht="12.75" customHeight="1" x14ac:dyDescent="0.2">
      <c r="A530" s="19"/>
      <c r="B530" s="15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15"/>
    </row>
    <row r="531" spans="1:16" ht="12.75" customHeight="1" x14ac:dyDescent="0.2">
      <c r="A531" s="19"/>
      <c r="B531" s="15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15"/>
    </row>
    <row r="532" spans="1:16" ht="12.75" customHeight="1" x14ac:dyDescent="0.2">
      <c r="A532" s="19"/>
      <c r="B532" s="15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15"/>
    </row>
    <row r="533" spans="1:16" ht="12.75" customHeight="1" x14ac:dyDescent="0.2">
      <c r="A533" s="19"/>
      <c r="B533" s="15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15"/>
    </row>
    <row r="534" spans="1:16" ht="12.75" customHeight="1" x14ac:dyDescent="0.2">
      <c r="A534" s="19"/>
      <c r="B534" s="15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15"/>
    </row>
    <row r="535" spans="1:16" ht="12.75" customHeight="1" x14ac:dyDescent="0.2">
      <c r="A535" s="19"/>
      <c r="B535" s="15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15"/>
    </row>
    <row r="536" spans="1:16" ht="12.75" customHeight="1" x14ac:dyDescent="0.2">
      <c r="A536" s="19"/>
      <c r="B536" s="15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15"/>
    </row>
    <row r="537" spans="1:16" ht="12.75" customHeight="1" x14ac:dyDescent="0.2">
      <c r="A537" s="19"/>
      <c r="B537" s="15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15"/>
    </row>
    <row r="538" spans="1:16" ht="12.75" customHeight="1" x14ac:dyDescent="0.2">
      <c r="A538" s="19"/>
      <c r="B538" s="15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15"/>
    </row>
    <row r="539" spans="1:16" ht="12.75" customHeight="1" x14ac:dyDescent="0.2">
      <c r="A539" s="19"/>
      <c r="B539" s="15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15"/>
    </row>
    <row r="540" spans="1:16" ht="12.75" customHeight="1" x14ac:dyDescent="0.2">
      <c r="A540" s="19"/>
      <c r="B540" s="15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15"/>
    </row>
    <row r="541" spans="1:16" ht="12.75" customHeight="1" x14ac:dyDescent="0.2">
      <c r="A541" s="19"/>
      <c r="B541" s="15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15"/>
    </row>
    <row r="542" spans="1:16" ht="12.75" customHeight="1" x14ac:dyDescent="0.2">
      <c r="A542" s="19"/>
      <c r="B542" s="15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15"/>
    </row>
    <row r="543" spans="1:16" ht="12.75" customHeight="1" x14ac:dyDescent="0.2">
      <c r="A543" s="19"/>
      <c r="B543" s="15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15"/>
    </row>
    <row r="544" spans="1:16" ht="12.75" customHeight="1" x14ac:dyDescent="0.2">
      <c r="A544" s="19"/>
      <c r="B544" s="15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15"/>
    </row>
    <row r="545" spans="1:16" ht="12.75" customHeight="1" x14ac:dyDescent="0.2">
      <c r="A545" s="19"/>
      <c r="B545" s="15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15"/>
    </row>
    <row r="546" spans="1:16" ht="12.75" customHeight="1" x14ac:dyDescent="0.2">
      <c r="A546" s="19"/>
      <c r="B546" s="15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15"/>
    </row>
    <row r="547" spans="1:16" ht="12.75" customHeight="1" x14ac:dyDescent="0.2">
      <c r="A547" s="19"/>
      <c r="B547" s="15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15"/>
    </row>
    <row r="548" spans="1:16" ht="12.75" customHeight="1" x14ac:dyDescent="0.2">
      <c r="A548" s="19"/>
      <c r="B548" s="15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15"/>
    </row>
    <row r="549" spans="1:16" ht="12.75" customHeight="1" x14ac:dyDescent="0.2">
      <c r="A549" s="19"/>
      <c r="B549" s="15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15"/>
    </row>
    <row r="550" spans="1:16" ht="12.75" customHeight="1" x14ac:dyDescent="0.2">
      <c r="A550" s="19"/>
      <c r="B550" s="15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15"/>
    </row>
    <row r="551" spans="1:16" ht="12.75" customHeight="1" x14ac:dyDescent="0.2">
      <c r="A551" s="19"/>
      <c r="B551" s="15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15"/>
    </row>
    <row r="552" spans="1:16" ht="12.75" customHeight="1" x14ac:dyDescent="0.2">
      <c r="A552" s="19"/>
      <c r="B552" s="15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15"/>
    </row>
    <row r="553" spans="1:16" ht="12.75" customHeight="1" x14ac:dyDescent="0.2">
      <c r="A553" s="19"/>
      <c r="B553" s="15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15"/>
    </row>
    <row r="554" spans="1:16" ht="12.75" customHeight="1" x14ac:dyDescent="0.2">
      <c r="A554" s="19"/>
      <c r="B554" s="15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15"/>
    </row>
    <row r="555" spans="1:16" ht="12.75" customHeight="1" x14ac:dyDescent="0.2">
      <c r="A555" s="19"/>
      <c r="B555" s="15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15"/>
    </row>
    <row r="556" spans="1:16" ht="12.75" customHeight="1" x14ac:dyDescent="0.2">
      <c r="A556" s="19"/>
      <c r="B556" s="15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15"/>
    </row>
    <row r="557" spans="1:16" ht="12.75" customHeight="1" x14ac:dyDescent="0.2">
      <c r="A557" s="19"/>
      <c r="B557" s="15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15"/>
    </row>
    <row r="558" spans="1:16" ht="12.75" customHeight="1" x14ac:dyDescent="0.2">
      <c r="A558" s="19"/>
      <c r="B558" s="15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15"/>
    </row>
    <row r="559" spans="1:16" ht="12.75" customHeight="1" x14ac:dyDescent="0.2">
      <c r="A559" s="19"/>
      <c r="B559" s="15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15"/>
    </row>
    <row r="560" spans="1:16" ht="12.75" customHeight="1" x14ac:dyDescent="0.2">
      <c r="A560" s="19"/>
      <c r="B560" s="15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15"/>
    </row>
    <row r="561" spans="1:16" ht="12.75" customHeight="1" x14ac:dyDescent="0.2">
      <c r="A561" s="19"/>
      <c r="B561" s="15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15"/>
    </row>
    <row r="562" spans="1:16" ht="12.75" customHeight="1" x14ac:dyDescent="0.2">
      <c r="A562" s="19"/>
      <c r="B562" s="15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15"/>
    </row>
    <row r="563" spans="1:16" ht="12.75" customHeight="1" x14ac:dyDescent="0.2">
      <c r="A563" s="19"/>
      <c r="B563" s="15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15"/>
    </row>
    <row r="564" spans="1:16" ht="12.75" customHeight="1" x14ac:dyDescent="0.2">
      <c r="A564" s="19"/>
      <c r="B564" s="15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15"/>
    </row>
    <row r="565" spans="1:16" ht="12.75" customHeight="1" x14ac:dyDescent="0.2">
      <c r="A565" s="19"/>
      <c r="B565" s="15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15"/>
    </row>
    <row r="566" spans="1:16" ht="12.75" customHeight="1" x14ac:dyDescent="0.2">
      <c r="A566" s="19"/>
      <c r="B566" s="15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15"/>
    </row>
    <row r="567" spans="1:16" ht="12.75" customHeight="1" x14ac:dyDescent="0.2">
      <c r="A567" s="19"/>
      <c r="B567" s="15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15"/>
    </row>
    <row r="568" spans="1:16" ht="12.75" customHeight="1" x14ac:dyDescent="0.2">
      <c r="A568" s="19"/>
      <c r="B568" s="15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15"/>
    </row>
    <row r="569" spans="1:16" ht="12.75" customHeight="1" x14ac:dyDescent="0.2">
      <c r="A569" s="19"/>
      <c r="B569" s="15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15"/>
    </row>
    <row r="570" spans="1:16" ht="12.75" customHeight="1" x14ac:dyDescent="0.2">
      <c r="A570" s="19"/>
      <c r="B570" s="15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15"/>
    </row>
    <row r="571" spans="1:16" ht="12.75" customHeight="1" x14ac:dyDescent="0.2">
      <c r="A571" s="19"/>
      <c r="B571" s="15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15"/>
    </row>
    <row r="572" spans="1:16" ht="12.75" customHeight="1" x14ac:dyDescent="0.2">
      <c r="A572" s="19"/>
      <c r="B572" s="15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15"/>
    </row>
    <row r="573" spans="1:16" ht="12.75" customHeight="1" x14ac:dyDescent="0.2">
      <c r="A573" s="19"/>
      <c r="B573" s="15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15"/>
    </row>
    <row r="574" spans="1:16" ht="12.75" customHeight="1" x14ac:dyDescent="0.2">
      <c r="A574" s="19"/>
      <c r="B574" s="15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15"/>
    </row>
    <row r="575" spans="1:16" ht="12.75" customHeight="1" x14ac:dyDescent="0.2">
      <c r="A575" s="19"/>
      <c r="B575" s="15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15"/>
    </row>
    <row r="576" spans="1:16" ht="12.75" customHeight="1" x14ac:dyDescent="0.2">
      <c r="A576" s="19"/>
      <c r="B576" s="15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15"/>
    </row>
    <row r="577" spans="1:16" ht="12.75" customHeight="1" x14ac:dyDescent="0.2">
      <c r="A577" s="19"/>
      <c r="B577" s="15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15"/>
    </row>
    <row r="578" spans="1:16" ht="12.75" customHeight="1" x14ac:dyDescent="0.2">
      <c r="A578" s="19"/>
      <c r="B578" s="15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15"/>
    </row>
    <row r="579" spans="1:16" ht="12.75" customHeight="1" x14ac:dyDescent="0.2">
      <c r="A579" s="19"/>
      <c r="B579" s="15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15"/>
    </row>
    <row r="580" spans="1:16" ht="12.75" customHeight="1" x14ac:dyDescent="0.2">
      <c r="A580" s="19"/>
      <c r="B580" s="15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15"/>
    </row>
    <row r="581" spans="1:16" ht="12.75" customHeight="1" x14ac:dyDescent="0.2">
      <c r="A581" s="19"/>
      <c r="B581" s="15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15"/>
    </row>
    <row r="582" spans="1:16" ht="12.75" customHeight="1" x14ac:dyDescent="0.2">
      <c r="A582" s="19"/>
      <c r="B582" s="15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15"/>
    </row>
    <row r="583" spans="1:16" ht="12.75" customHeight="1" x14ac:dyDescent="0.2">
      <c r="A583" s="19"/>
      <c r="B583" s="15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15"/>
    </row>
    <row r="584" spans="1:16" ht="12.75" customHeight="1" x14ac:dyDescent="0.2">
      <c r="A584" s="19"/>
      <c r="B584" s="15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15"/>
    </row>
    <row r="585" spans="1:16" ht="12.75" customHeight="1" x14ac:dyDescent="0.2">
      <c r="A585" s="19"/>
      <c r="B585" s="15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15"/>
    </row>
    <row r="586" spans="1:16" ht="12.75" customHeight="1" x14ac:dyDescent="0.2">
      <c r="A586" s="19"/>
      <c r="B586" s="15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15"/>
    </row>
    <row r="587" spans="1:16" ht="12.75" customHeight="1" x14ac:dyDescent="0.2">
      <c r="A587" s="19"/>
      <c r="B587" s="15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15"/>
    </row>
    <row r="588" spans="1:16" ht="12.75" customHeight="1" x14ac:dyDescent="0.2">
      <c r="A588" s="19"/>
      <c r="B588" s="15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15"/>
    </row>
    <row r="589" spans="1:16" ht="12.75" customHeight="1" x14ac:dyDescent="0.2">
      <c r="A589" s="19"/>
      <c r="B589" s="15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15"/>
    </row>
    <row r="590" spans="1:16" ht="12.75" customHeight="1" x14ac:dyDescent="0.2">
      <c r="A590" s="19"/>
      <c r="B590" s="15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15"/>
    </row>
    <row r="591" spans="1:16" ht="12.75" customHeight="1" x14ac:dyDescent="0.2">
      <c r="A591" s="19"/>
      <c r="B591" s="15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15"/>
    </row>
    <row r="592" spans="1:16" ht="12.75" customHeight="1" x14ac:dyDescent="0.2">
      <c r="A592" s="19"/>
      <c r="B592" s="15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15"/>
    </row>
    <row r="593" spans="1:16" ht="12.75" customHeight="1" x14ac:dyDescent="0.2">
      <c r="A593" s="19"/>
      <c r="B593" s="15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15"/>
    </row>
    <row r="594" spans="1:16" ht="12.75" customHeight="1" x14ac:dyDescent="0.2">
      <c r="A594" s="19"/>
      <c r="B594" s="15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15"/>
    </row>
    <row r="595" spans="1:16" ht="12.75" customHeight="1" x14ac:dyDescent="0.2">
      <c r="A595" s="19"/>
      <c r="B595" s="15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15"/>
    </row>
    <row r="596" spans="1:16" ht="12.75" customHeight="1" x14ac:dyDescent="0.2">
      <c r="A596" s="19"/>
      <c r="B596" s="15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15"/>
    </row>
    <row r="597" spans="1:16" ht="12.75" customHeight="1" x14ac:dyDescent="0.2">
      <c r="A597" s="19"/>
      <c r="B597" s="15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15"/>
    </row>
    <row r="598" spans="1:16" ht="12.75" customHeight="1" x14ac:dyDescent="0.2">
      <c r="A598" s="19"/>
      <c r="B598" s="15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15"/>
    </row>
    <row r="599" spans="1:16" ht="12.75" customHeight="1" x14ac:dyDescent="0.2">
      <c r="A599" s="19"/>
      <c r="B599" s="15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15"/>
    </row>
    <row r="600" spans="1:16" ht="12.75" customHeight="1" x14ac:dyDescent="0.2">
      <c r="A600" s="19"/>
      <c r="B600" s="15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15"/>
    </row>
    <row r="601" spans="1:16" ht="12.75" customHeight="1" x14ac:dyDescent="0.2">
      <c r="A601" s="19"/>
      <c r="B601" s="15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15"/>
    </row>
    <row r="602" spans="1:16" ht="12.75" customHeight="1" x14ac:dyDescent="0.2">
      <c r="A602" s="19"/>
      <c r="B602" s="15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15"/>
    </row>
    <row r="603" spans="1:16" ht="12.75" customHeight="1" x14ac:dyDescent="0.2">
      <c r="A603" s="19"/>
      <c r="B603" s="15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15"/>
    </row>
    <row r="604" spans="1:16" ht="12.75" customHeight="1" x14ac:dyDescent="0.2">
      <c r="A604" s="19"/>
      <c r="B604" s="15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15"/>
    </row>
    <row r="605" spans="1:16" ht="12.75" customHeight="1" x14ac:dyDescent="0.2">
      <c r="A605" s="19"/>
      <c r="B605" s="15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15"/>
    </row>
    <row r="606" spans="1:16" ht="12.75" customHeight="1" x14ac:dyDescent="0.2">
      <c r="A606" s="19"/>
      <c r="B606" s="15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15"/>
    </row>
    <row r="607" spans="1:16" ht="12.75" customHeight="1" x14ac:dyDescent="0.2">
      <c r="A607" s="19"/>
      <c r="B607" s="15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15"/>
    </row>
    <row r="608" spans="1:16" ht="12.75" customHeight="1" x14ac:dyDescent="0.2">
      <c r="A608" s="19"/>
      <c r="B608" s="15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15"/>
    </row>
    <row r="609" spans="1:16" ht="12.75" customHeight="1" x14ac:dyDescent="0.2">
      <c r="A609" s="19"/>
      <c r="B609" s="15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15"/>
    </row>
    <row r="610" spans="1:16" ht="12.75" customHeight="1" x14ac:dyDescent="0.2">
      <c r="A610" s="19"/>
      <c r="B610" s="15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15"/>
    </row>
    <row r="611" spans="1:16" ht="12.75" customHeight="1" x14ac:dyDescent="0.2">
      <c r="A611" s="19"/>
      <c r="B611" s="15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15"/>
    </row>
    <row r="612" spans="1:16" ht="12.75" customHeight="1" x14ac:dyDescent="0.2">
      <c r="A612" s="19"/>
      <c r="B612" s="15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15"/>
    </row>
    <row r="613" spans="1:16" ht="12.75" customHeight="1" x14ac:dyDescent="0.2">
      <c r="A613" s="19"/>
      <c r="B613" s="15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15"/>
    </row>
    <row r="614" spans="1:16" ht="12.75" customHeight="1" x14ac:dyDescent="0.2">
      <c r="A614" s="19"/>
      <c r="B614" s="15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15"/>
    </row>
    <row r="615" spans="1:16" ht="12.75" customHeight="1" x14ac:dyDescent="0.2">
      <c r="A615" s="19"/>
      <c r="B615" s="15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15"/>
    </row>
    <row r="616" spans="1:16" ht="12.75" customHeight="1" x14ac:dyDescent="0.2">
      <c r="A616" s="19"/>
      <c r="B616" s="15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15"/>
    </row>
    <row r="617" spans="1:16" ht="12.75" customHeight="1" x14ac:dyDescent="0.2">
      <c r="A617" s="19"/>
      <c r="B617" s="15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15"/>
    </row>
    <row r="618" spans="1:16" ht="12.75" customHeight="1" x14ac:dyDescent="0.2">
      <c r="A618" s="19"/>
      <c r="B618" s="15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15"/>
    </row>
    <row r="619" spans="1:16" ht="12.75" customHeight="1" x14ac:dyDescent="0.2">
      <c r="A619" s="19"/>
      <c r="B619" s="15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15"/>
    </row>
    <row r="620" spans="1:16" ht="12.75" customHeight="1" x14ac:dyDescent="0.2">
      <c r="A620" s="19"/>
      <c r="B620" s="15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15"/>
    </row>
    <row r="621" spans="1:16" ht="12.75" customHeight="1" x14ac:dyDescent="0.2">
      <c r="A621" s="19"/>
      <c r="B621" s="15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15"/>
    </row>
    <row r="622" spans="1:16" ht="12.75" customHeight="1" x14ac:dyDescent="0.2">
      <c r="A622" s="19"/>
      <c r="B622" s="15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15"/>
    </row>
    <row r="623" spans="1:16" ht="12.75" customHeight="1" x14ac:dyDescent="0.2">
      <c r="A623" s="19"/>
      <c r="B623" s="15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15"/>
    </row>
    <row r="624" spans="1:16" ht="12.75" customHeight="1" x14ac:dyDescent="0.2">
      <c r="A624" s="19"/>
      <c r="B624" s="15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15"/>
    </row>
    <row r="625" spans="1:16" ht="12.75" customHeight="1" x14ac:dyDescent="0.2">
      <c r="A625" s="19"/>
      <c r="B625" s="15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15"/>
    </row>
    <row r="626" spans="1:16" ht="12.75" customHeight="1" x14ac:dyDescent="0.2">
      <c r="A626" s="19"/>
      <c r="B626" s="15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15"/>
    </row>
    <row r="627" spans="1:16" ht="12.75" customHeight="1" x14ac:dyDescent="0.2">
      <c r="A627" s="19"/>
      <c r="B627" s="15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15"/>
    </row>
    <row r="628" spans="1:16" ht="12.75" customHeight="1" x14ac:dyDescent="0.2">
      <c r="A628" s="19"/>
      <c r="B628" s="15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15"/>
    </row>
    <row r="629" spans="1:16" ht="12.75" customHeight="1" x14ac:dyDescent="0.2">
      <c r="A629" s="19"/>
      <c r="B629" s="15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15"/>
    </row>
    <row r="630" spans="1:16" ht="12.75" customHeight="1" x14ac:dyDescent="0.2">
      <c r="A630" s="19"/>
      <c r="B630" s="15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15"/>
    </row>
    <row r="631" spans="1:16" ht="12.75" customHeight="1" x14ac:dyDescent="0.2">
      <c r="A631" s="19"/>
      <c r="B631" s="15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15"/>
    </row>
    <row r="632" spans="1:16" ht="12.75" customHeight="1" x14ac:dyDescent="0.2">
      <c r="A632" s="19"/>
      <c r="B632" s="15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15"/>
    </row>
    <row r="633" spans="1:16" ht="12.75" customHeight="1" x14ac:dyDescent="0.2">
      <c r="A633" s="19"/>
      <c r="B633" s="15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15"/>
    </row>
    <row r="634" spans="1:16" ht="12.75" customHeight="1" x14ac:dyDescent="0.2">
      <c r="A634" s="19"/>
      <c r="B634" s="15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15"/>
    </row>
    <row r="635" spans="1:16" ht="12.75" customHeight="1" x14ac:dyDescent="0.2">
      <c r="A635" s="19"/>
      <c r="B635" s="15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15"/>
    </row>
    <row r="636" spans="1:16" ht="12.75" customHeight="1" x14ac:dyDescent="0.2">
      <c r="A636" s="19"/>
      <c r="B636" s="15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15"/>
    </row>
    <row r="637" spans="1:16" ht="12.75" customHeight="1" x14ac:dyDescent="0.2">
      <c r="A637" s="19"/>
      <c r="B637" s="15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15"/>
    </row>
    <row r="638" spans="1:16" ht="12.75" customHeight="1" x14ac:dyDescent="0.2">
      <c r="A638" s="19"/>
      <c r="B638" s="15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15"/>
    </row>
    <row r="639" spans="1:16" ht="12.75" customHeight="1" x14ac:dyDescent="0.2">
      <c r="A639" s="19"/>
      <c r="B639" s="15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15"/>
    </row>
    <row r="640" spans="1:16" ht="12.75" customHeight="1" x14ac:dyDescent="0.2">
      <c r="A640" s="19"/>
      <c r="B640" s="15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15"/>
    </row>
    <row r="641" spans="1:16" ht="12.75" customHeight="1" x14ac:dyDescent="0.2">
      <c r="A641" s="19"/>
      <c r="B641" s="15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15"/>
    </row>
    <row r="642" spans="1:16" ht="12.75" customHeight="1" x14ac:dyDescent="0.2">
      <c r="A642" s="19"/>
      <c r="B642" s="15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15"/>
    </row>
    <row r="643" spans="1:16" ht="12.75" customHeight="1" x14ac:dyDescent="0.2">
      <c r="A643" s="19"/>
      <c r="B643" s="15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15"/>
    </row>
    <row r="644" spans="1:16" ht="12.75" customHeight="1" x14ac:dyDescent="0.2">
      <c r="A644" s="19"/>
      <c r="B644" s="15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15"/>
    </row>
    <row r="645" spans="1:16" ht="12.75" customHeight="1" x14ac:dyDescent="0.2">
      <c r="A645" s="19"/>
      <c r="B645" s="15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15"/>
    </row>
    <row r="646" spans="1:16" ht="12.75" customHeight="1" x14ac:dyDescent="0.2">
      <c r="A646" s="19"/>
      <c r="B646" s="15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15"/>
    </row>
    <row r="647" spans="1:16" ht="12.75" customHeight="1" x14ac:dyDescent="0.2">
      <c r="A647" s="19"/>
      <c r="B647" s="15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15"/>
    </row>
    <row r="648" spans="1:16" ht="12.75" customHeight="1" x14ac:dyDescent="0.2">
      <c r="A648" s="19"/>
      <c r="B648" s="15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15"/>
    </row>
    <row r="649" spans="1:16" ht="12.75" customHeight="1" x14ac:dyDescent="0.2">
      <c r="A649" s="19"/>
      <c r="B649" s="15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15"/>
    </row>
    <row r="650" spans="1:16" ht="12.75" customHeight="1" x14ac:dyDescent="0.2">
      <c r="A650" s="19"/>
      <c r="B650" s="15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15"/>
    </row>
    <row r="651" spans="1:16" ht="12.75" customHeight="1" x14ac:dyDescent="0.2">
      <c r="A651" s="19"/>
      <c r="B651" s="15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15"/>
    </row>
    <row r="652" spans="1:16" ht="12.75" customHeight="1" x14ac:dyDescent="0.2">
      <c r="A652" s="19"/>
      <c r="B652" s="15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15"/>
    </row>
    <row r="653" spans="1:16" ht="12.75" customHeight="1" x14ac:dyDescent="0.2">
      <c r="A653" s="19"/>
      <c r="B653" s="15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15"/>
    </row>
    <row r="654" spans="1:16" ht="12.75" customHeight="1" x14ac:dyDescent="0.2">
      <c r="A654" s="19"/>
      <c r="B654" s="15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15"/>
    </row>
    <row r="655" spans="1:16" ht="12.75" customHeight="1" x14ac:dyDescent="0.2">
      <c r="A655" s="19"/>
      <c r="B655" s="15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15"/>
    </row>
    <row r="656" spans="1:16" ht="12.75" customHeight="1" x14ac:dyDescent="0.2">
      <c r="A656" s="19"/>
      <c r="B656" s="15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15"/>
    </row>
    <row r="657" spans="1:16" ht="12.75" customHeight="1" x14ac:dyDescent="0.2">
      <c r="A657" s="19"/>
      <c r="B657" s="15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15"/>
    </row>
    <row r="658" spans="1:16" ht="12.75" customHeight="1" x14ac:dyDescent="0.2">
      <c r="A658" s="19"/>
      <c r="B658" s="15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15"/>
    </row>
    <row r="659" spans="1:16" ht="12.75" customHeight="1" x14ac:dyDescent="0.2">
      <c r="A659" s="19"/>
      <c r="B659" s="15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15"/>
    </row>
    <row r="660" spans="1:16" ht="12.75" customHeight="1" x14ac:dyDescent="0.2">
      <c r="A660" s="19"/>
      <c r="B660" s="15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15"/>
    </row>
    <row r="661" spans="1:16" ht="12.75" customHeight="1" x14ac:dyDescent="0.2">
      <c r="A661" s="19"/>
      <c r="B661" s="15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15"/>
    </row>
    <row r="662" spans="1:16" ht="12.75" customHeight="1" x14ac:dyDescent="0.2">
      <c r="A662" s="19"/>
      <c r="B662" s="15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15"/>
    </row>
    <row r="663" spans="1:16" ht="12.75" customHeight="1" x14ac:dyDescent="0.2">
      <c r="A663" s="19"/>
      <c r="B663" s="15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15"/>
    </row>
    <row r="664" spans="1:16" ht="12.75" customHeight="1" x14ac:dyDescent="0.2">
      <c r="A664" s="19"/>
      <c r="B664" s="15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15"/>
    </row>
    <row r="665" spans="1:16" ht="12.75" customHeight="1" x14ac:dyDescent="0.2">
      <c r="A665" s="19"/>
      <c r="B665" s="15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15"/>
    </row>
    <row r="666" spans="1:16" ht="12.75" customHeight="1" x14ac:dyDescent="0.2">
      <c r="A666" s="19"/>
      <c r="B666" s="15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15"/>
    </row>
    <row r="667" spans="1:16" ht="12.75" customHeight="1" x14ac:dyDescent="0.2">
      <c r="A667" s="19"/>
      <c r="B667" s="15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15"/>
    </row>
    <row r="668" spans="1:16" ht="12.75" customHeight="1" x14ac:dyDescent="0.2">
      <c r="A668" s="19"/>
      <c r="B668" s="15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15"/>
    </row>
    <row r="669" spans="1:16" ht="12.75" customHeight="1" x14ac:dyDescent="0.2">
      <c r="A669" s="19"/>
      <c r="B669" s="15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15"/>
    </row>
    <row r="670" spans="1:16" ht="12.75" customHeight="1" x14ac:dyDescent="0.2">
      <c r="A670" s="19"/>
      <c r="B670" s="15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15"/>
    </row>
    <row r="671" spans="1:16" ht="12.75" customHeight="1" x14ac:dyDescent="0.2">
      <c r="A671" s="19"/>
      <c r="B671" s="15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15"/>
    </row>
    <row r="672" spans="1:16" ht="12.75" customHeight="1" x14ac:dyDescent="0.2">
      <c r="A672" s="19"/>
      <c r="B672" s="15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15"/>
    </row>
    <row r="673" spans="1:16" ht="12.75" customHeight="1" x14ac:dyDescent="0.2">
      <c r="A673" s="19"/>
      <c r="B673" s="15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15"/>
    </row>
    <row r="674" spans="1:16" ht="12.75" customHeight="1" x14ac:dyDescent="0.2">
      <c r="A674" s="19"/>
      <c r="B674" s="15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15"/>
    </row>
    <row r="675" spans="1:16" ht="12.75" customHeight="1" x14ac:dyDescent="0.2">
      <c r="A675" s="19"/>
      <c r="B675" s="15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15"/>
    </row>
    <row r="676" spans="1:16" ht="12.75" customHeight="1" x14ac:dyDescent="0.2">
      <c r="A676" s="19"/>
      <c r="B676" s="15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15"/>
    </row>
    <row r="677" spans="1:16" ht="12.75" customHeight="1" x14ac:dyDescent="0.2">
      <c r="A677" s="19"/>
      <c r="B677" s="15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15"/>
    </row>
    <row r="678" spans="1:16" ht="12.75" customHeight="1" x14ac:dyDescent="0.2">
      <c r="A678" s="19"/>
      <c r="B678" s="15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15"/>
    </row>
    <row r="679" spans="1:16" ht="12.75" customHeight="1" x14ac:dyDescent="0.2">
      <c r="A679" s="19"/>
      <c r="B679" s="15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15"/>
    </row>
    <row r="680" spans="1:16" ht="12.75" customHeight="1" x14ac:dyDescent="0.2">
      <c r="A680" s="19"/>
      <c r="B680" s="15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15"/>
    </row>
    <row r="681" spans="1:16" ht="12.75" customHeight="1" x14ac:dyDescent="0.2">
      <c r="A681" s="19"/>
      <c r="B681" s="15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15"/>
    </row>
    <row r="682" spans="1:16" ht="12.75" customHeight="1" x14ac:dyDescent="0.2">
      <c r="A682" s="19"/>
      <c r="B682" s="15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15"/>
    </row>
    <row r="683" spans="1:16" ht="12.75" customHeight="1" x14ac:dyDescent="0.2">
      <c r="A683" s="19"/>
      <c r="B683" s="15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15"/>
    </row>
    <row r="684" spans="1:16" ht="12.75" customHeight="1" x14ac:dyDescent="0.2">
      <c r="A684" s="19"/>
      <c r="B684" s="15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15"/>
    </row>
    <row r="685" spans="1:16" ht="12.75" customHeight="1" x14ac:dyDescent="0.2">
      <c r="A685" s="19"/>
      <c r="B685" s="15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15"/>
    </row>
    <row r="686" spans="1:16" ht="12.75" customHeight="1" x14ac:dyDescent="0.2">
      <c r="A686" s="19"/>
      <c r="B686" s="15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15"/>
    </row>
    <row r="687" spans="1:16" ht="12.75" customHeight="1" x14ac:dyDescent="0.2">
      <c r="A687" s="19"/>
      <c r="B687" s="15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15"/>
    </row>
    <row r="688" spans="1:16" ht="12.75" customHeight="1" x14ac:dyDescent="0.2">
      <c r="A688" s="19"/>
      <c r="B688" s="15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15"/>
    </row>
    <row r="689" spans="1:16" ht="12.75" customHeight="1" x14ac:dyDescent="0.2">
      <c r="A689" s="19"/>
      <c r="B689" s="15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15"/>
    </row>
    <row r="690" spans="1:16" ht="12.75" customHeight="1" x14ac:dyDescent="0.2">
      <c r="A690" s="19"/>
      <c r="B690" s="15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15"/>
    </row>
    <row r="691" spans="1:16" ht="12.75" customHeight="1" x14ac:dyDescent="0.2">
      <c r="A691" s="19"/>
      <c r="B691" s="15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15"/>
    </row>
    <row r="692" spans="1:16" ht="12.75" customHeight="1" x14ac:dyDescent="0.2">
      <c r="A692" s="19"/>
      <c r="B692" s="15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15"/>
    </row>
    <row r="693" spans="1:16" ht="12.75" customHeight="1" x14ac:dyDescent="0.2">
      <c r="A693" s="19"/>
      <c r="B693" s="15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15"/>
    </row>
    <row r="694" spans="1:16" ht="12.75" customHeight="1" x14ac:dyDescent="0.2">
      <c r="A694" s="19"/>
      <c r="B694" s="15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15"/>
    </row>
    <row r="695" spans="1:16" ht="12.75" customHeight="1" x14ac:dyDescent="0.2">
      <c r="A695" s="19"/>
      <c r="B695" s="15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15"/>
    </row>
    <row r="696" spans="1:16" ht="12.75" customHeight="1" x14ac:dyDescent="0.2">
      <c r="A696" s="19"/>
      <c r="B696" s="15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15"/>
    </row>
    <row r="697" spans="1:16" ht="12.75" customHeight="1" x14ac:dyDescent="0.2">
      <c r="A697" s="19"/>
      <c r="B697" s="15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15"/>
    </row>
    <row r="698" spans="1:16" ht="12.75" customHeight="1" x14ac:dyDescent="0.2">
      <c r="A698" s="19"/>
      <c r="B698" s="15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15"/>
    </row>
    <row r="699" spans="1:16" ht="12.75" customHeight="1" x14ac:dyDescent="0.2">
      <c r="A699" s="19"/>
      <c r="B699" s="15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15"/>
    </row>
    <row r="700" spans="1:16" ht="12.75" customHeight="1" x14ac:dyDescent="0.2">
      <c r="A700" s="19"/>
      <c r="B700" s="15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15"/>
    </row>
    <row r="701" spans="1:16" ht="12.75" customHeight="1" x14ac:dyDescent="0.2">
      <c r="A701" s="19"/>
      <c r="B701" s="15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15"/>
    </row>
    <row r="702" spans="1:16" ht="12.75" customHeight="1" x14ac:dyDescent="0.2">
      <c r="A702" s="19"/>
      <c r="B702" s="15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15"/>
    </row>
    <row r="703" spans="1:16" ht="12.75" customHeight="1" x14ac:dyDescent="0.2">
      <c r="A703" s="19"/>
      <c r="B703" s="15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15"/>
    </row>
    <row r="704" spans="1:16" ht="12.75" customHeight="1" x14ac:dyDescent="0.2">
      <c r="A704" s="19"/>
      <c r="B704" s="15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15"/>
    </row>
    <row r="705" spans="1:16" ht="12.75" customHeight="1" x14ac:dyDescent="0.2">
      <c r="A705" s="19"/>
      <c r="B705" s="15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15"/>
    </row>
    <row r="706" spans="1:16" ht="12.75" customHeight="1" x14ac:dyDescent="0.2">
      <c r="A706" s="19"/>
      <c r="B706" s="15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15"/>
    </row>
    <row r="707" spans="1:16" ht="12.75" customHeight="1" x14ac:dyDescent="0.2">
      <c r="A707" s="19"/>
      <c r="B707" s="15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15"/>
    </row>
    <row r="708" spans="1:16" ht="12.75" customHeight="1" x14ac:dyDescent="0.2">
      <c r="A708" s="19"/>
      <c r="B708" s="15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15"/>
    </row>
    <row r="709" spans="1:16" ht="12.75" customHeight="1" x14ac:dyDescent="0.2">
      <c r="A709" s="19"/>
      <c r="B709" s="15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15"/>
    </row>
    <row r="710" spans="1:16" ht="12.75" customHeight="1" x14ac:dyDescent="0.2">
      <c r="A710" s="19"/>
      <c r="B710" s="15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15"/>
    </row>
    <row r="711" spans="1:16" ht="12.75" customHeight="1" x14ac:dyDescent="0.2">
      <c r="A711" s="19"/>
      <c r="B711" s="15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15"/>
    </row>
    <row r="712" spans="1:16" ht="12.75" customHeight="1" x14ac:dyDescent="0.2">
      <c r="A712" s="19"/>
      <c r="B712" s="15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15"/>
    </row>
    <row r="713" spans="1:16" ht="12.75" customHeight="1" x14ac:dyDescent="0.2">
      <c r="A713" s="19"/>
      <c r="B713" s="15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15"/>
    </row>
    <row r="714" spans="1:16" ht="12.75" customHeight="1" x14ac:dyDescent="0.2">
      <c r="A714" s="19"/>
      <c r="B714" s="15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15"/>
    </row>
    <row r="715" spans="1:16" ht="12.75" customHeight="1" x14ac:dyDescent="0.2">
      <c r="A715" s="19"/>
      <c r="B715" s="15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15"/>
    </row>
    <row r="716" spans="1:16" ht="12.75" customHeight="1" x14ac:dyDescent="0.2">
      <c r="A716" s="19"/>
      <c r="B716" s="15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15"/>
    </row>
    <row r="717" spans="1:16" ht="12.75" customHeight="1" x14ac:dyDescent="0.2">
      <c r="A717" s="19"/>
      <c r="B717" s="15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15"/>
    </row>
    <row r="718" spans="1:16" ht="12.75" customHeight="1" x14ac:dyDescent="0.2">
      <c r="A718" s="19"/>
      <c r="B718" s="15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15"/>
    </row>
    <row r="719" spans="1:16" ht="12.75" customHeight="1" x14ac:dyDescent="0.2">
      <c r="A719" s="19"/>
      <c r="B719" s="15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15"/>
    </row>
    <row r="720" spans="1:16" ht="12.75" customHeight="1" x14ac:dyDescent="0.2">
      <c r="A720" s="19"/>
      <c r="B720" s="15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15"/>
    </row>
    <row r="721" spans="1:16" ht="12.75" customHeight="1" x14ac:dyDescent="0.2">
      <c r="A721" s="19"/>
      <c r="B721" s="15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15"/>
    </row>
    <row r="722" spans="1:16" ht="12.75" customHeight="1" x14ac:dyDescent="0.2">
      <c r="A722" s="19"/>
      <c r="B722" s="15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15"/>
    </row>
    <row r="723" spans="1:16" ht="12.75" customHeight="1" x14ac:dyDescent="0.2">
      <c r="A723" s="19"/>
      <c r="B723" s="15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15"/>
    </row>
    <row r="724" spans="1:16" ht="12.75" customHeight="1" x14ac:dyDescent="0.2">
      <c r="A724" s="19"/>
      <c r="B724" s="15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15"/>
    </row>
    <row r="725" spans="1:16" ht="12.75" customHeight="1" x14ac:dyDescent="0.2">
      <c r="A725" s="19"/>
      <c r="B725" s="15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15"/>
    </row>
    <row r="726" spans="1:16" ht="12.75" customHeight="1" x14ac:dyDescent="0.2">
      <c r="A726" s="19"/>
      <c r="B726" s="15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15"/>
    </row>
    <row r="727" spans="1:16" ht="12.75" customHeight="1" x14ac:dyDescent="0.2">
      <c r="A727" s="19"/>
      <c r="B727" s="15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15"/>
    </row>
    <row r="728" spans="1:16" ht="12.75" customHeight="1" x14ac:dyDescent="0.2">
      <c r="A728" s="19"/>
      <c r="B728" s="15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15"/>
    </row>
    <row r="729" spans="1:16" ht="12.75" customHeight="1" x14ac:dyDescent="0.2">
      <c r="A729" s="19"/>
      <c r="B729" s="15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15"/>
    </row>
    <row r="730" spans="1:16" ht="12.75" customHeight="1" x14ac:dyDescent="0.2">
      <c r="A730" s="19"/>
      <c r="B730" s="15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15"/>
    </row>
    <row r="731" spans="1:16" ht="12.75" customHeight="1" x14ac:dyDescent="0.2">
      <c r="A731" s="19"/>
      <c r="B731" s="15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15"/>
    </row>
    <row r="732" spans="1:16" ht="12.75" customHeight="1" x14ac:dyDescent="0.2">
      <c r="A732" s="19"/>
      <c r="B732" s="15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15"/>
    </row>
    <row r="733" spans="1:16" ht="12.75" customHeight="1" x14ac:dyDescent="0.2">
      <c r="A733" s="19"/>
      <c r="B733" s="15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15"/>
    </row>
    <row r="734" spans="1:16" ht="12.75" customHeight="1" x14ac:dyDescent="0.2">
      <c r="A734" s="19"/>
      <c r="B734" s="15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15"/>
    </row>
    <row r="735" spans="1:16" ht="12.75" customHeight="1" x14ac:dyDescent="0.2">
      <c r="A735" s="19"/>
      <c r="B735" s="15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15"/>
    </row>
    <row r="736" spans="1:16" ht="12.75" customHeight="1" x14ac:dyDescent="0.2">
      <c r="A736" s="19"/>
      <c r="B736" s="15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15"/>
    </row>
    <row r="737" spans="1:16" ht="12.75" customHeight="1" x14ac:dyDescent="0.2">
      <c r="A737" s="19"/>
      <c r="B737" s="15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15"/>
    </row>
    <row r="738" spans="1:16" ht="12.75" customHeight="1" x14ac:dyDescent="0.2">
      <c r="A738" s="19"/>
      <c r="B738" s="15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15"/>
    </row>
    <row r="739" spans="1:16" ht="12.75" customHeight="1" x14ac:dyDescent="0.2">
      <c r="A739" s="19"/>
      <c r="B739" s="15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15"/>
    </row>
    <row r="740" spans="1:16" ht="12.75" customHeight="1" x14ac:dyDescent="0.2">
      <c r="A740" s="19"/>
      <c r="B740" s="15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15"/>
    </row>
    <row r="741" spans="1:16" ht="12.75" customHeight="1" x14ac:dyDescent="0.2">
      <c r="A741" s="19"/>
      <c r="B741" s="15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15"/>
    </row>
    <row r="742" spans="1:16" ht="12.75" customHeight="1" x14ac:dyDescent="0.2">
      <c r="A742" s="19"/>
      <c r="B742" s="15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15"/>
    </row>
    <row r="743" spans="1:16" ht="12.75" customHeight="1" x14ac:dyDescent="0.2">
      <c r="A743" s="19"/>
      <c r="B743" s="15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15"/>
    </row>
    <row r="744" spans="1:16" ht="12.75" customHeight="1" x14ac:dyDescent="0.2">
      <c r="A744" s="19"/>
      <c r="B744" s="15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15"/>
    </row>
    <row r="745" spans="1:16" ht="12.75" customHeight="1" x14ac:dyDescent="0.2">
      <c r="A745" s="19"/>
      <c r="B745" s="15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15"/>
    </row>
    <row r="746" spans="1:16" ht="12.75" customHeight="1" x14ac:dyDescent="0.2">
      <c r="A746" s="19"/>
      <c r="B746" s="15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15"/>
    </row>
    <row r="747" spans="1:16" ht="12.75" customHeight="1" x14ac:dyDescent="0.2">
      <c r="A747" s="19"/>
      <c r="B747" s="15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15"/>
    </row>
    <row r="748" spans="1:16" ht="12.75" customHeight="1" x14ac:dyDescent="0.2">
      <c r="A748" s="19"/>
      <c r="B748" s="15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15"/>
    </row>
    <row r="749" spans="1:16" ht="12.75" customHeight="1" x14ac:dyDescent="0.2">
      <c r="A749" s="19"/>
      <c r="B749" s="15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15"/>
    </row>
    <row r="750" spans="1:16" ht="12.75" customHeight="1" x14ac:dyDescent="0.2">
      <c r="A750" s="19"/>
      <c r="B750" s="15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15"/>
    </row>
    <row r="751" spans="1:16" ht="12.75" customHeight="1" x14ac:dyDescent="0.2">
      <c r="A751" s="19"/>
      <c r="B751" s="15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15"/>
    </row>
    <row r="752" spans="1:16" ht="12.75" customHeight="1" x14ac:dyDescent="0.2">
      <c r="A752" s="19"/>
      <c r="B752" s="15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15"/>
    </row>
    <row r="753" spans="1:16" ht="12.75" customHeight="1" x14ac:dyDescent="0.2">
      <c r="A753" s="19"/>
      <c r="B753" s="15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15"/>
    </row>
    <row r="754" spans="1:16" ht="12.75" customHeight="1" x14ac:dyDescent="0.2">
      <c r="A754" s="19"/>
      <c r="B754" s="15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15"/>
    </row>
    <row r="755" spans="1:16" ht="12.75" customHeight="1" x14ac:dyDescent="0.2">
      <c r="A755" s="19"/>
      <c r="B755" s="15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15"/>
    </row>
    <row r="756" spans="1:16" ht="12.75" customHeight="1" x14ac:dyDescent="0.2">
      <c r="A756" s="19"/>
      <c r="B756" s="15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15"/>
    </row>
    <row r="757" spans="1:16" ht="12.75" customHeight="1" x14ac:dyDescent="0.2">
      <c r="A757" s="19"/>
      <c r="B757" s="15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15"/>
    </row>
    <row r="758" spans="1:16" ht="12.75" customHeight="1" x14ac:dyDescent="0.2">
      <c r="A758" s="19"/>
      <c r="B758" s="15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15"/>
    </row>
    <row r="759" spans="1:16" ht="12.75" customHeight="1" x14ac:dyDescent="0.2">
      <c r="A759" s="19"/>
      <c r="B759" s="15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15"/>
    </row>
    <row r="760" spans="1:16" ht="12.75" customHeight="1" x14ac:dyDescent="0.2">
      <c r="A760" s="19"/>
      <c r="B760" s="15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15"/>
    </row>
    <row r="761" spans="1:16" ht="12.75" customHeight="1" x14ac:dyDescent="0.2">
      <c r="A761" s="19"/>
      <c r="B761" s="15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15"/>
    </row>
    <row r="762" spans="1:16" ht="12.75" customHeight="1" x14ac:dyDescent="0.2">
      <c r="A762" s="19"/>
      <c r="B762" s="15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15"/>
    </row>
    <row r="763" spans="1:16" ht="12.75" customHeight="1" x14ac:dyDescent="0.2">
      <c r="A763" s="19"/>
      <c r="B763" s="15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15"/>
    </row>
    <row r="764" spans="1:16" ht="12.75" customHeight="1" x14ac:dyDescent="0.2">
      <c r="A764" s="19"/>
      <c r="B764" s="15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15"/>
    </row>
    <row r="765" spans="1:16" ht="12.75" customHeight="1" x14ac:dyDescent="0.2">
      <c r="A765" s="19"/>
      <c r="B765" s="15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15"/>
    </row>
    <row r="766" spans="1:16" ht="12.75" customHeight="1" x14ac:dyDescent="0.2">
      <c r="A766" s="19"/>
      <c r="B766" s="15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15"/>
    </row>
    <row r="767" spans="1:16" ht="12.75" customHeight="1" x14ac:dyDescent="0.2">
      <c r="A767" s="19"/>
      <c r="B767" s="15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15"/>
    </row>
    <row r="768" spans="1:16" ht="12.75" customHeight="1" x14ac:dyDescent="0.2">
      <c r="A768" s="19"/>
      <c r="B768" s="15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15"/>
    </row>
    <row r="769" spans="1:16" ht="12.75" customHeight="1" x14ac:dyDescent="0.2">
      <c r="A769" s="19"/>
      <c r="B769" s="15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15"/>
    </row>
    <row r="770" spans="1:16" ht="12.75" customHeight="1" x14ac:dyDescent="0.2">
      <c r="A770" s="19"/>
      <c r="B770" s="15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15"/>
    </row>
    <row r="771" spans="1:16" ht="12.75" customHeight="1" x14ac:dyDescent="0.2">
      <c r="A771" s="19"/>
      <c r="B771" s="15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15"/>
    </row>
    <row r="772" spans="1:16" ht="12.75" customHeight="1" x14ac:dyDescent="0.2">
      <c r="A772" s="19"/>
      <c r="B772" s="15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15"/>
    </row>
    <row r="773" spans="1:16" ht="12.75" customHeight="1" x14ac:dyDescent="0.2">
      <c r="A773" s="19"/>
      <c r="B773" s="15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15"/>
    </row>
    <row r="774" spans="1:16" ht="12.75" customHeight="1" x14ac:dyDescent="0.2">
      <c r="A774" s="19"/>
      <c r="B774" s="15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15"/>
    </row>
    <row r="775" spans="1:16" ht="12.75" customHeight="1" x14ac:dyDescent="0.2">
      <c r="A775" s="19"/>
      <c r="B775" s="15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15"/>
    </row>
    <row r="776" spans="1:16" ht="12.75" customHeight="1" x14ac:dyDescent="0.2">
      <c r="A776" s="19"/>
      <c r="B776" s="15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15"/>
    </row>
    <row r="777" spans="1:16" ht="12.75" customHeight="1" x14ac:dyDescent="0.2">
      <c r="A777" s="19"/>
      <c r="B777" s="15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15"/>
    </row>
    <row r="778" spans="1:16" ht="12.75" customHeight="1" x14ac:dyDescent="0.2">
      <c r="A778" s="19"/>
      <c r="B778" s="15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15"/>
    </row>
    <row r="779" spans="1:16" ht="12.75" customHeight="1" x14ac:dyDescent="0.2">
      <c r="A779" s="19"/>
      <c r="B779" s="15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15"/>
    </row>
    <row r="780" spans="1:16" ht="12.75" customHeight="1" x14ac:dyDescent="0.2">
      <c r="A780" s="19"/>
      <c r="B780" s="15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15"/>
    </row>
    <row r="781" spans="1:16" ht="12.75" customHeight="1" x14ac:dyDescent="0.2">
      <c r="A781" s="19"/>
      <c r="B781" s="15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15"/>
    </row>
    <row r="782" spans="1:16" ht="12.75" customHeight="1" x14ac:dyDescent="0.2">
      <c r="A782" s="19"/>
      <c r="B782" s="15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15"/>
    </row>
    <row r="783" spans="1:16" ht="12.75" customHeight="1" x14ac:dyDescent="0.2">
      <c r="A783" s="19"/>
      <c r="B783" s="15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15"/>
    </row>
    <row r="784" spans="1:16" ht="12.75" customHeight="1" x14ac:dyDescent="0.2">
      <c r="A784" s="19"/>
      <c r="B784" s="15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15"/>
    </row>
    <row r="785" spans="1:16" ht="12.75" customHeight="1" x14ac:dyDescent="0.2">
      <c r="A785" s="19"/>
      <c r="B785" s="15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15"/>
    </row>
    <row r="786" spans="1:16" ht="12.75" customHeight="1" x14ac:dyDescent="0.2">
      <c r="A786" s="19"/>
      <c r="B786" s="15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15"/>
    </row>
    <row r="787" spans="1:16" ht="12.75" customHeight="1" x14ac:dyDescent="0.2">
      <c r="A787" s="19"/>
      <c r="B787" s="15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15"/>
    </row>
    <row r="788" spans="1:16" ht="12.75" customHeight="1" x14ac:dyDescent="0.2">
      <c r="A788" s="19"/>
      <c r="B788" s="15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15"/>
    </row>
    <row r="789" spans="1:16" ht="12.75" customHeight="1" x14ac:dyDescent="0.2">
      <c r="A789" s="19"/>
      <c r="B789" s="15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15"/>
    </row>
    <row r="790" spans="1:16" ht="12.75" customHeight="1" x14ac:dyDescent="0.2">
      <c r="A790" s="19"/>
      <c r="B790" s="15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15"/>
    </row>
    <row r="791" spans="1:16" ht="12.75" customHeight="1" x14ac:dyDescent="0.2">
      <c r="A791" s="19"/>
      <c r="B791" s="15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15"/>
    </row>
    <row r="792" spans="1:16" ht="12.75" customHeight="1" x14ac:dyDescent="0.2">
      <c r="A792" s="19"/>
      <c r="B792" s="15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15"/>
    </row>
    <row r="793" spans="1:16" ht="12.75" customHeight="1" x14ac:dyDescent="0.2">
      <c r="A793" s="19"/>
      <c r="B793" s="15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15"/>
    </row>
    <row r="794" spans="1:16" ht="12.75" customHeight="1" x14ac:dyDescent="0.2">
      <c r="A794" s="19"/>
      <c r="B794" s="15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15"/>
    </row>
    <row r="795" spans="1:16" ht="12.75" customHeight="1" x14ac:dyDescent="0.2">
      <c r="A795" s="19"/>
      <c r="B795" s="15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15"/>
    </row>
    <row r="796" spans="1:16" ht="12.75" customHeight="1" x14ac:dyDescent="0.2">
      <c r="A796" s="19"/>
      <c r="B796" s="15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15"/>
    </row>
    <row r="797" spans="1:16" ht="12.75" customHeight="1" x14ac:dyDescent="0.2">
      <c r="A797" s="19"/>
      <c r="B797" s="15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15"/>
    </row>
    <row r="798" spans="1:16" ht="12.75" customHeight="1" x14ac:dyDescent="0.2">
      <c r="A798" s="19"/>
      <c r="B798" s="15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15"/>
    </row>
    <row r="799" spans="1:16" ht="12.75" customHeight="1" x14ac:dyDescent="0.2">
      <c r="A799" s="19"/>
      <c r="B799" s="15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15"/>
    </row>
    <row r="800" spans="1:16" ht="12.75" customHeight="1" x14ac:dyDescent="0.2">
      <c r="A800" s="19"/>
      <c r="B800" s="15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15"/>
    </row>
    <row r="801" spans="1:16" ht="12.75" customHeight="1" x14ac:dyDescent="0.2">
      <c r="A801" s="19"/>
      <c r="B801" s="15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15"/>
    </row>
    <row r="802" spans="1:16" ht="12.75" customHeight="1" x14ac:dyDescent="0.2">
      <c r="A802" s="19"/>
      <c r="B802" s="15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15"/>
    </row>
    <row r="803" spans="1:16" ht="12.75" customHeight="1" x14ac:dyDescent="0.2">
      <c r="A803" s="19"/>
      <c r="B803" s="15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15"/>
    </row>
    <row r="804" spans="1:16" ht="12.75" customHeight="1" x14ac:dyDescent="0.2">
      <c r="A804" s="19"/>
      <c r="B804" s="15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15"/>
    </row>
    <row r="805" spans="1:16" ht="12.75" customHeight="1" x14ac:dyDescent="0.2">
      <c r="A805" s="19"/>
      <c r="B805" s="15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15"/>
    </row>
    <row r="806" spans="1:16" ht="12.75" customHeight="1" x14ac:dyDescent="0.2">
      <c r="A806" s="19"/>
      <c r="B806" s="15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15"/>
    </row>
    <row r="807" spans="1:16" ht="12.75" customHeight="1" x14ac:dyDescent="0.2">
      <c r="A807" s="19"/>
      <c r="B807" s="15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15"/>
    </row>
    <row r="808" spans="1:16" ht="12.75" customHeight="1" x14ac:dyDescent="0.2">
      <c r="A808" s="19"/>
      <c r="B808" s="15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15"/>
    </row>
    <row r="809" spans="1:16" ht="12.75" customHeight="1" x14ac:dyDescent="0.2">
      <c r="A809" s="19"/>
      <c r="B809" s="15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15"/>
    </row>
    <row r="810" spans="1:16" ht="12.75" customHeight="1" x14ac:dyDescent="0.2">
      <c r="A810" s="19"/>
      <c r="B810" s="15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15"/>
    </row>
    <row r="811" spans="1:16" ht="12.75" customHeight="1" x14ac:dyDescent="0.2">
      <c r="A811" s="19"/>
      <c r="B811" s="15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15"/>
    </row>
    <row r="812" spans="1:16" ht="12.75" customHeight="1" x14ac:dyDescent="0.2">
      <c r="A812" s="19"/>
      <c r="B812" s="15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15"/>
    </row>
    <row r="813" spans="1:16" ht="12.75" customHeight="1" x14ac:dyDescent="0.2">
      <c r="A813" s="19"/>
      <c r="B813" s="15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15"/>
    </row>
    <row r="814" spans="1:16" ht="12.75" customHeight="1" x14ac:dyDescent="0.2">
      <c r="A814" s="19"/>
      <c r="B814" s="15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15"/>
    </row>
    <row r="815" spans="1:16" ht="12.75" customHeight="1" x14ac:dyDescent="0.2">
      <c r="A815" s="19"/>
      <c r="B815" s="15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15"/>
    </row>
    <row r="816" spans="1:16" ht="12.75" customHeight="1" x14ac:dyDescent="0.2">
      <c r="A816" s="19"/>
      <c r="B816" s="15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15"/>
    </row>
    <row r="817" spans="1:16" ht="12.75" customHeight="1" x14ac:dyDescent="0.2">
      <c r="A817" s="19"/>
      <c r="B817" s="15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15"/>
    </row>
    <row r="818" spans="1:16" ht="12.75" customHeight="1" x14ac:dyDescent="0.2">
      <c r="A818" s="19"/>
      <c r="B818" s="15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15"/>
    </row>
    <row r="819" spans="1:16" ht="12.75" customHeight="1" x14ac:dyDescent="0.2">
      <c r="A819" s="19"/>
      <c r="B819" s="15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15"/>
    </row>
    <row r="820" spans="1:16" ht="12.75" customHeight="1" x14ac:dyDescent="0.2">
      <c r="A820" s="19"/>
      <c r="B820" s="15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15"/>
    </row>
    <row r="821" spans="1:16" ht="12.75" customHeight="1" x14ac:dyDescent="0.2">
      <c r="A821" s="19"/>
      <c r="B821" s="15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15"/>
    </row>
    <row r="822" spans="1:16" ht="12.75" customHeight="1" x14ac:dyDescent="0.2">
      <c r="A822" s="19"/>
      <c r="B822" s="15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15"/>
    </row>
    <row r="823" spans="1:16" ht="12.75" customHeight="1" x14ac:dyDescent="0.2">
      <c r="A823" s="19"/>
      <c r="B823" s="15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15"/>
    </row>
    <row r="824" spans="1:16" ht="12.75" customHeight="1" x14ac:dyDescent="0.2">
      <c r="A824" s="19"/>
      <c r="B824" s="15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15"/>
    </row>
    <row r="825" spans="1:16" ht="12.75" customHeight="1" x14ac:dyDescent="0.2">
      <c r="A825" s="19"/>
      <c r="B825" s="15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15"/>
    </row>
    <row r="826" spans="1:16" ht="12.75" customHeight="1" x14ac:dyDescent="0.2">
      <c r="A826" s="19"/>
      <c r="B826" s="15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15"/>
    </row>
    <row r="827" spans="1:16" ht="12.75" customHeight="1" x14ac:dyDescent="0.2">
      <c r="A827" s="19"/>
      <c r="B827" s="15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15"/>
    </row>
    <row r="828" spans="1:16" ht="12.75" customHeight="1" x14ac:dyDescent="0.2">
      <c r="A828" s="19"/>
      <c r="B828" s="15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15"/>
    </row>
    <row r="829" spans="1:16" ht="12.75" customHeight="1" x14ac:dyDescent="0.2">
      <c r="A829" s="19"/>
      <c r="B829" s="15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15"/>
    </row>
    <row r="830" spans="1:16" ht="12.75" customHeight="1" x14ac:dyDescent="0.2">
      <c r="A830" s="19"/>
      <c r="B830" s="15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15"/>
    </row>
    <row r="831" spans="1:16" ht="12.75" customHeight="1" x14ac:dyDescent="0.2">
      <c r="A831" s="19"/>
      <c r="B831" s="15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15"/>
    </row>
    <row r="832" spans="1:16" ht="12.75" customHeight="1" x14ac:dyDescent="0.2">
      <c r="A832" s="19"/>
      <c r="B832" s="15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15"/>
    </row>
    <row r="833" spans="1:16" ht="12.75" customHeight="1" x14ac:dyDescent="0.2">
      <c r="A833" s="19"/>
      <c r="B833" s="15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15"/>
    </row>
    <row r="834" spans="1:16" ht="12.75" customHeight="1" x14ac:dyDescent="0.2">
      <c r="A834" s="19"/>
      <c r="B834" s="15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15"/>
    </row>
    <row r="835" spans="1:16" ht="12.75" customHeight="1" x14ac:dyDescent="0.2">
      <c r="A835" s="19"/>
      <c r="B835" s="15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15"/>
    </row>
    <row r="836" spans="1:16" ht="12.75" customHeight="1" x14ac:dyDescent="0.2">
      <c r="A836" s="19"/>
      <c r="B836" s="15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15"/>
    </row>
    <row r="837" spans="1:16" ht="12.75" customHeight="1" x14ac:dyDescent="0.2">
      <c r="A837" s="19"/>
      <c r="B837" s="15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15"/>
    </row>
    <row r="838" spans="1:16" ht="12.75" customHeight="1" x14ac:dyDescent="0.2">
      <c r="A838" s="19"/>
      <c r="B838" s="15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15"/>
    </row>
    <row r="839" spans="1:16" ht="12.75" customHeight="1" x14ac:dyDescent="0.2">
      <c r="A839" s="19"/>
      <c r="B839" s="15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15"/>
    </row>
    <row r="840" spans="1:16" ht="12.75" customHeight="1" x14ac:dyDescent="0.2">
      <c r="A840" s="19"/>
      <c r="B840" s="15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15"/>
    </row>
    <row r="841" spans="1:16" ht="12.75" customHeight="1" x14ac:dyDescent="0.2">
      <c r="A841" s="19"/>
      <c r="B841" s="15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15"/>
    </row>
    <row r="842" spans="1:16" ht="12.75" customHeight="1" x14ac:dyDescent="0.2">
      <c r="A842" s="19"/>
      <c r="B842" s="15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15"/>
    </row>
    <row r="843" spans="1:16" ht="12.75" customHeight="1" x14ac:dyDescent="0.2">
      <c r="A843" s="19"/>
      <c r="B843" s="15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15"/>
    </row>
    <row r="844" spans="1:16" ht="12.75" customHeight="1" x14ac:dyDescent="0.2">
      <c r="A844" s="19"/>
      <c r="B844" s="15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15"/>
    </row>
    <row r="845" spans="1:16" ht="12.75" customHeight="1" x14ac:dyDescent="0.2">
      <c r="A845" s="19"/>
      <c r="B845" s="15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15"/>
    </row>
    <row r="846" spans="1:16" ht="12.75" customHeight="1" x14ac:dyDescent="0.2">
      <c r="A846" s="19"/>
      <c r="B846" s="15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15"/>
    </row>
    <row r="847" spans="1:16" ht="12.75" customHeight="1" x14ac:dyDescent="0.2">
      <c r="A847" s="19"/>
      <c r="B847" s="15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15"/>
    </row>
    <row r="848" spans="1:16" ht="12.75" customHeight="1" x14ac:dyDescent="0.2">
      <c r="A848" s="19"/>
      <c r="B848" s="15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15"/>
    </row>
    <row r="849" spans="1:16" ht="12.75" customHeight="1" x14ac:dyDescent="0.2">
      <c r="A849" s="19"/>
      <c r="B849" s="15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15"/>
    </row>
    <row r="850" spans="1:16" ht="12.75" customHeight="1" x14ac:dyDescent="0.2">
      <c r="A850" s="19"/>
      <c r="B850" s="15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15"/>
    </row>
    <row r="851" spans="1:16" ht="12.75" customHeight="1" x14ac:dyDescent="0.2">
      <c r="A851" s="19"/>
      <c r="B851" s="15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15"/>
    </row>
    <row r="852" spans="1:16" ht="12.75" customHeight="1" x14ac:dyDescent="0.2">
      <c r="A852" s="19"/>
      <c r="B852" s="15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15"/>
    </row>
    <row r="853" spans="1:16" ht="12.75" customHeight="1" x14ac:dyDescent="0.2">
      <c r="A853" s="19"/>
      <c r="B853" s="15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15"/>
    </row>
    <row r="854" spans="1:16" ht="12.75" customHeight="1" x14ac:dyDescent="0.2">
      <c r="A854" s="19"/>
      <c r="B854" s="15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15"/>
    </row>
    <row r="855" spans="1:16" ht="12.75" customHeight="1" x14ac:dyDescent="0.2">
      <c r="A855" s="19"/>
      <c r="B855" s="15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15"/>
    </row>
    <row r="856" spans="1:16" ht="12.75" customHeight="1" x14ac:dyDescent="0.2">
      <c r="A856" s="19"/>
      <c r="B856" s="15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15"/>
    </row>
    <row r="857" spans="1:16" ht="12.75" customHeight="1" x14ac:dyDescent="0.2">
      <c r="A857" s="19"/>
      <c r="B857" s="15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15"/>
    </row>
    <row r="858" spans="1:16" ht="12.75" customHeight="1" x14ac:dyDescent="0.2">
      <c r="A858" s="19"/>
      <c r="B858" s="15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15"/>
    </row>
    <row r="859" spans="1:16" ht="12.75" customHeight="1" x14ac:dyDescent="0.2">
      <c r="A859" s="19"/>
      <c r="B859" s="15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15"/>
    </row>
    <row r="860" spans="1:16" ht="12.75" customHeight="1" x14ac:dyDescent="0.2">
      <c r="A860" s="19"/>
      <c r="B860" s="15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15"/>
    </row>
    <row r="861" spans="1:16" ht="12.75" customHeight="1" x14ac:dyDescent="0.2">
      <c r="A861" s="19"/>
      <c r="B861" s="15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15"/>
    </row>
    <row r="862" spans="1:16" ht="12.75" customHeight="1" x14ac:dyDescent="0.2">
      <c r="A862" s="19"/>
      <c r="B862" s="15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15"/>
    </row>
    <row r="863" spans="1:16" ht="12.75" customHeight="1" x14ac:dyDescent="0.2">
      <c r="A863" s="19"/>
      <c r="B863" s="15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15"/>
    </row>
    <row r="864" spans="1:16" ht="12.75" customHeight="1" x14ac:dyDescent="0.2">
      <c r="A864" s="19"/>
      <c r="B864" s="15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15"/>
    </row>
    <row r="865" spans="1:16" ht="12.75" customHeight="1" x14ac:dyDescent="0.2">
      <c r="A865" s="19"/>
      <c r="B865" s="15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15"/>
    </row>
    <row r="866" spans="1:16" ht="12.75" customHeight="1" x14ac:dyDescent="0.2">
      <c r="A866" s="19"/>
      <c r="B866" s="15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15"/>
    </row>
    <row r="867" spans="1:16" ht="12.75" customHeight="1" x14ac:dyDescent="0.2">
      <c r="A867" s="19"/>
      <c r="B867" s="15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15"/>
    </row>
    <row r="868" spans="1:16" ht="12.75" customHeight="1" x14ac:dyDescent="0.2">
      <c r="A868" s="19"/>
      <c r="B868" s="15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15"/>
    </row>
    <row r="869" spans="1:16" ht="12.75" customHeight="1" x14ac:dyDescent="0.2">
      <c r="A869" s="19"/>
      <c r="B869" s="15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15"/>
    </row>
    <row r="870" spans="1:16" ht="12.75" customHeight="1" x14ac:dyDescent="0.2">
      <c r="A870" s="19"/>
      <c r="B870" s="15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15"/>
    </row>
    <row r="871" spans="1:16" ht="12.75" customHeight="1" x14ac:dyDescent="0.2">
      <c r="A871" s="19"/>
      <c r="B871" s="15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15"/>
    </row>
    <row r="872" spans="1:16" ht="12.75" customHeight="1" x14ac:dyDescent="0.2">
      <c r="A872" s="19"/>
      <c r="B872" s="15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15"/>
    </row>
    <row r="873" spans="1:16" ht="12.75" customHeight="1" x14ac:dyDescent="0.2">
      <c r="A873" s="19"/>
      <c r="B873" s="15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15"/>
    </row>
    <row r="874" spans="1:16" ht="12.75" customHeight="1" x14ac:dyDescent="0.2">
      <c r="A874" s="19"/>
      <c r="B874" s="15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15"/>
    </row>
    <row r="875" spans="1:16" ht="12.75" customHeight="1" x14ac:dyDescent="0.2">
      <c r="A875" s="19"/>
      <c r="B875" s="15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15"/>
    </row>
    <row r="876" spans="1:16" ht="12.75" customHeight="1" x14ac:dyDescent="0.2">
      <c r="A876" s="19"/>
      <c r="B876" s="15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15"/>
    </row>
    <row r="877" spans="1:16" ht="12.75" customHeight="1" x14ac:dyDescent="0.2">
      <c r="A877" s="19"/>
      <c r="B877" s="15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15"/>
    </row>
    <row r="878" spans="1:16" ht="12.75" customHeight="1" x14ac:dyDescent="0.2">
      <c r="A878" s="19"/>
      <c r="B878" s="15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15"/>
    </row>
    <row r="879" spans="1:16" ht="12.75" customHeight="1" x14ac:dyDescent="0.2">
      <c r="A879" s="19"/>
      <c r="B879" s="15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15"/>
    </row>
    <row r="880" spans="1:16" ht="12.75" customHeight="1" x14ac:dyDescent="0.2">
      <c r="A880" s="19"/>
      <c r="B880" s="15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15"/>
    </row>
    <row r="881" spans="1:16" ht="12.75" customHeight="1" x14ac:dyDescent="0.2">
      <c r="A881" s="19"/>
      <c r="B881" s="15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15"/>
    </row>
    <row r="882" spans="1:16" ht="12.75" customHeight="1" x14ac:dyDescent="0.2">
      <c r="A882" s="19"/>
      <c r="B882" s="15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15"/>
    </row>
    <row r="883" spans="1:16" ht="12.75" customHeight="1" x14ac:dyDescent="0.2">
      <c r="A883" s="19"/>
      <c r="B883" s="15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15"/>
    </row>
    <row r="884" spans="1:16" ht="12.75" customHeight="1" x14ac:dyDescent="0.2">
      <c r="A884" s="19"/>
      <c r="B884" s="15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15"/>
    </row>
    <row r="885" spans="1:16" ht="12.75" customHeight="1" x14ac:dyDescent="0.2">
      <c r="A885" s="19"/>
      <c r="B885" s="15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15"/>
    </row>
    <row r="886" spans="1:16" ht="12.75" customHeight="1" x14ac:dyDescent="0.2">
      <c r="A886" s="19"/>
      <c r="B886" s="15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15"/>
    </row>
    <row r="887" spans="1:16" ht="12.75" customHeight="1" x14ac:dyDescent="0.2">
      <c r="A887" s="19"/>
      <c r="B887" s="15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15"/>
    </row>
    <row r="888" spans="1:16" ht="12.75" customHeight="1" x14ac:dyDescent="0.2">
      <c r="A888" s="19"/>
      <c r="B888" s="15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15"/>
    </row>
    <row r="889" spans="1:16" ht="12.75" customHeight="1" x14ac:dyDescent="0.2">
      <c r="A889" s="19"/>
      <c r="B889" s="15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15"/>
    </row>
    <row r="890" spans="1:16" ht="12.75" customHeight="1" x14ac:dyDescent="0.2">
      <c r="A890" s="19"/>
      <c r="B890" s="15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15"/>
    </row>
    <row r="891" spans="1:16" ht="12.75" customHeight="1" x14ac:dyDescent="0.2">
      <c r="A891" s="19"/>
      <c r="B891" s="15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15"/>
    </row>
    <row r="892" spans="1:16" ht="12.75" customHeight="1" x14ac:dyDescent="0.2">
      <c r="A892" s="19"/>
      <c r="B892" s="15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15"/>
    </row>
    <row r="893" spans="1:16" ht="12.75" customHeight="1" x14ac:dyDescent="0.2">
      <c r="A893" s="19"/>
      <c r="B893" s="15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15"/>
    </row>
    <row r="894" spans="1:16" ht="12.75" customHeight="1" x14ac:dyDescent="0.2">
      <c r="A894" s="19"/>
      <c r="B894" s="15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15"/>
    </row>
    <row r="895" spans="1:16" ht="12.75" customHeight="1" x14ac:dyDescent="0.2">
      <c r="A895" s="19"/>
      <c r="B895" s="15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15"/>
    </row>
    <row r="896" spans="1:16" ht="12.75" customHeight="1" x14ac:dyDescent="0.2">
      <c r="A896" s="19"/>
      <c r="B896" s="15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15"/>
    </row>
    <row r="897" spans="1:16" ht="12.75" customHeight="1" x14ac:dyDescent="0.2">
      <c r="A897" s="19"/>
      <c r="B897" s="15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15"/>
    </row>
    <row r="898" spans="1:16" ht="12.75" customHeight="1" x14ac:dyDescent="0.2">
      <c r="A898" s="19"/>
      <c r="B898" s="15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15"/>
    </row>
    <row r="899" spans="1:16" ht="12.75" customHeight="1" x14ac:dyDescent="0.2">
      <c r="A899" s="19"/>
      <c r="B899" s="15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15"/>
    </row>
    <row r="900" spans="1:16" ht="12.75" customHeight="1" x14ac:dyDescent="0.2">
      <c r="A900" s="19"/>
      <c r="B900" s="15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15"/>
    </row>
    <row r="901" spans="1:16" ht="12.75" customHeight="1" x14ac:dyDescent="0.2">
      <c r="A901" s="19"/>
      <c r="B901" s="15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15"/>
    </row>
    <row r="902" spans="1:16" ht="12.75" customHeight="1" x14ac:dyDescent="0.2">
      <c r="A902" s="19"/>
      <c r="B902" s="15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15"/>
    </row>
    <row r="903" spans="1:16" ht="12.75" customHeight="1" x14ac:dyDescent="0.2">
      <c r="A903" s="19"/>
      <c r="B903" s="15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15"/>
    </row>
    <row r="904" spans="1:16" ht="12.75" customHeight="1" x14ac:dyDescent="0.2">
      <c r="A904" s="19"/>
      <c r="B904" s="15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15"/>
    </row>
    <row r="905" spans="1:16" ht="12.75" customHeight="1" x14ac:dyDescent="0.2">
      <c r="A905" s="19"/>
      <c r="B905" s="15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15"/>
    </row>
    <row r="906" spans="1:16" ht="12.75" customHeight="1" x14ac:dyDescent="0.2">
      <c r="A906" s="19"/>
      <c r="B906" s="15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15"/>
    </row>
    <row r="907" spans="1:16" ht="12.75" customHeight="1" x14ac:dyDescent="0.2">
      <c r="A907" s="19"/>
      <c r="B907" s="15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15"/>
    </row>
    <row r="908" spans="1:16" ht="12.75" customHeight="1" x14ac:dyDescent="0.2">
      <c r="A908" s="19"/>
      <c r="B908" s="15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15"/>
    </row>
    <row r="909" spans="1:16" ht="12.75" customHeight="1" x14ac:dyDescent="0.2">
      <c r="A909" s="19"/>
      <c r="B909" s="15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15"/>
    </row>
    <row r="910" spans="1:16" ht="12.75" customHeight="1" x14ac:dyDescent="0.2">
      <c r="A910" s="19"/>
      <c r="B910" s="15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15"/>
    </row>
    <row r="911" spans="1:16" ht="12.75" customHeight="1" x14ac:dyDescent="0.2">
      <c r="A911" s="19"/>
      <c r="B911" s="15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15"/>
    </row>
    <row r="912" spans="1:16" ht="12.75" customHeight="1" x14ac:dyDescent="0.2">
      <c r="A912" s="19"/>
      <c r="B912" s="15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15"/>
    </row>
    <row r="913" spans="1:16" ht="12.75" customHeight="1" x14ac:dyDescent="0.2">
      <c r="A913" s="19"/>
      <c r="B913" s="15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15"/>
    </row>
    <row r="914" spans="1:16" ht="12.75" customHeight="1" x14ac:dyDescent="0.2">
      <c r="A914" s="19"/>
      <c r="B914" s="15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15"/>
    </row>
    <row r="915" spans="1:16" ht="12.75" customHeight="1" x14ac:dyDescent="0.2">
      <c r="A915" s="19"/>
      <c r="B915" s="15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15"/>
    </row>
    <row r="916" spans="1:16" ht="12.75" customHeight="1" x14ac:dyDescent="0.2">
      <c r="A916" s="19"/>
      <c r="B916" s="15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15"/>
    </row>
    <row r="917" spans="1:16" ht="12.75" customHeight="1" x14ac:dyDescent="0.2">
      <c r="A917" s="19"/>
      <c r="B917" s="15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15"/>
    </row>
    <row r="918" spans="1:16" ht="12.75" customHeight="1" x14ac:dyDescent="0.2">
      <c r="A918" s="19"/>
      <c r="B918" s="15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15"/>
    </row>
    <row r="919" spans="1:16" ht="12.75" customHeight="1" x14ac:dyDescent="0.2">
      <c r="A919" s="19"/>
      <c r="B919" s="15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15"/>
    </row>
    <row r="920" spans="1:16" ht="12.75" customHeight="1" x14ac:dyDescent="0.2">
      <c r="A920" s="19"/>
      <c r="B920" s="15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15"/>
    </row>
    <row r="921" spans="1:16" ht="12.75" customHeight="1" x14ac:dyDescent="0.2">
      <c r="A921" s="19"/>
      <c r="B921" s="15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15"/>
    </row>
    <row r="922" spans="1:16" ht="12.75" customHeight="1" x14ac:dyDescent="0.2">
      <c r="A922" s="19"/>
      <c r="B922" s="15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15"/>
    </row>
    <row r="923" spans="1:16" ht="12.75" customHeight="1" x14ac:dyDescent="0.2">
      <c r="A923" s="19"/>
      <c r="B923" s="15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15"/>
    </row>
    <row r="924" spans="1:16" ht="12.75" customHeight="1" x14ac:dyDescent="0.2">
      <c r="A924" s="19"/>
      <c r="B924" s="15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15"/>
    </row>
    <row r="925" spans="1:16" ht="12.75" customHeight="1" x14ac:dyDescent="0.2">
      <c r="A925" s="19"/>
      <c r="B925" s="15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15"/>
    </row>
  </sheetData>
  <mergeCells count="17">
    <mergeCell ref="P2:P5"/>
    <mergeCell ref="Q2:Q5"/>
    <mergeCell ref="J2:J5"/>
    <mergeCell ref="K2:K5"/>
    <mergeCell ref="L2:L5"/>
    <mergeCell ref="M2:M5"/>
    <mergeCell ref="N2:N5"/>
    <mergeCell ref="O2:O5"/>
    <mergeCell ref="B1:O1"/>
    <mergeCell ref="A2:A5"/>
    <mergeCell ref="C2:C5"/>
    <mergeCell ref="D2:D5"/>
    <mergeCell ref="E2:E5"/>
    <mergeCell ref="F2:F5"/>
    <mergeCell ref="G2:G5"/>
    <mergeCell ref="H2:H5"/>
    <mergeCell ref="I2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Rondón Moreno</cp:lastModifiedBy>
  <dcterms:created xsi:type="dcterms:W3CDTF">2022-08-04T19:37:43Z</dcterms:created>
  <dcterms:modified xsi:type="dcterms:W3CDTF">2025-03-19T18:40:45Z</dcterms:modified>
</cp:coreProperties>
</file>