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7429EA02-2C0D-4AC9-A157-4E05E06487CC}" xr6:coauthVersionLast="47" xr6:coauthVersionMax="47" xr10:uidLastSave="{00000000-0000-0000-0000-000000000000}"/>
  <bookViews>
    <workbookView xWindow="42390" yWindow="3270" windowWidth="32100" windowHeight="15780" tabRatio="640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5" l="1"/>
  <c r="H16" i="5"/>
  <c r="H13" i="5"/>
  <c r="L13" i="5" s="1"/>
  <c r="H10" i="5"/>
  <c r="E19" i="5"/>
  <c r="E16" i="5"/>
  <c r="I16" i="5" s="1"/>
  <c r="E13" i="5"/>
  <c r="E10" i="5"/>
  <c r="F10" i="5" s="1"/>
  <c r="H19" i="6"/>
  <c r="H16" i="6"/>
  <c r="H13" i="6"/>
  <c r="H10" i="6"/>
  <c r="E19" i="6"/>
  <c r="E16" i="6"/>
  <c r="E13" i="6"/>
  <c r="E10" i="6"/>
  <c r="H7" i="6"/>
  <c r="E7" i="6"/>
  <c r="H7" i="5"/>
  <c r="E7" i="5"/>
  <c r="H4" i="5"/>
  <c r="E4" i="5"/>
  <c r="H4" i="6"/>
  <c r="E4" i="6"/>
  <c r="G19" i="5"/>
  <c r="D19" i="5"/>
  <c r="F18" i="5"/>
  <c r="F17" i="5"/>
  <c r="G16" i="5"/>
  <c r="D16" i="5"/>
  <c r="F15" i="5"/>
  <c r="F14" i="5"/>
  <c r="G13" i="5"/>
  <c r="D13" i="5"/>
  <c r="F12" i="5"/>
  <c r="F11" i="5"/>
  <c r="G10" i="5"/>
  <c r="D10" i="5"/>
  <c r="F9" i="5"/>
  <c r="F8" i="5"/>
  <c r="G7" i="5"/>
  <c r="D7" i="5"/>
  <c r="F6" i="5"/>
  <c r="F5" i="5"/>
  <c r="G4" i="5"/>
  <c r="D4" i="5"/>
  <c r="F3" i="5"/>
  <c r="F2" i="5"/>
  <c r="G19" i="6"/>
  <c r="D19" i="6"/>
  <c r="F18" i="6"/>
  <c r="F17" i="6"/>
  <c r="G16" i="6"/>
  <c r="D16" i="6"/>
  <c r="F15" i="6"/>
  <c r="F14" i="6"/>
  <c r="G13" i="6"/>
  <c r="D13" i="6"/>
  <c r="F12" i="6"/>
  <c r="F11" i="6"/>
  <c r="G10" i="6"/>
  <c r="D10" i="6"/>
  <c r="F9" i="6"/>
  <c r="F8" i="6"/>
  <c r="G7" i="6"/>
  <c r="D7" i="6"/>
  <c r="F6" i="6"/>
  <c r="F5" i="6"/>
  <c r="G4" i="6"/>
  <c r="D4" i="6"/>
  <c r="F3" i="6"/>
  <c r="F2" i="6"/>
  <c r="L18" i="6"/>
  <c r="K18" i="6"/>
  <c r="J18" i="6"/>
  <c r="I18" i="6"/>
  <c r="L17" i="6"/>
  <c r="K17" i="6"/>
  <c r="J17" i="6"/>
  <c r="I17" i="6"/>
  <c r="L15" i="6"/>
  <c r="K15" i="6"/>
  <c r="J15" i="6"/>
  <c r="I15" i="6"/>
  <c r="L14" i="6"/>
  <c r="K14" i="6"/>
  <c r="J14" i="6"/>
  <c r="I14" i="6"/>
  <c r="L12" i="6"/>
  <c r="K12" i="6"/>
  <c r="J12" i="6"/>
  <c r="I12" i="6"/>
  <c r="L11" i="6"/>
  <c r="K11" i="6"/>
  <c r="J11" i="6"/>
  <c r="I11" i="6"/>
  <c r="L9" i="6"/>
  <c r="K9" i="6"/>
  <c r="J9" i="6"/>
  <c r="I9" i="6"/>
  <c r="L8" i="6"/>
  <c r="K8" i="6"/>
  <c r="J8" i="6"/>
  <c r="I8" i="6"/>
  <c r="L6" i="6"/>
  <c r="K6" i="6"/>
  <c r="J6" i="6"/>
  <c r="I6" i="6"/>
  <c r="L5" i="6"/>
  <c r="K5" i="6"/>
  <c r="J5" i="6"/>
  <c r="I5" i="6"/>
  <c r="L3" i="6"/>
  <c r="K3" i="6"/>
  <c r="J3" i="6"/>
  <c r="I3" i="6"/>
  <c r="L2" i="6"/>
  <c r="K2" i="6"/>
  <c r="J2" i="6"/>
  <c r="I2" i="6"/>
  <c r="L18" i="5"/>
  <c r="K18" i="5"/>
  <c r="J18" i="5"/>
  <c r="I18" i="5"/>
  <c r="L17" i="5"/>
  <c r="K17" i="5"/>
  <c r="J17" i="5"/>
  <c r="I17" i="5"/>
  <c r="L15" i="5"/>
  <c r="K15" i="5"/>
  <c r="J15" i="5"/>
  <c r="I15" i="5"/>
  <c r="L14" i="5"/>
  <c r="K14" i="5"/>
  <c r="J14" i="5"/>
  <c r="I14" i="5"/>
  <c r="L12" i="5"/>
  <c r="K12" i="5"/>
  <c r="J12" i="5"/>
  <c r="I12" i="5"/>
  <c r="L11" i="5"/>
  <c r="K11" i="5"/>
  <c r="J11" i="5"/>
  <c r="I11" i="5"/>
  <c r="L9" i="5"/>
  <c r="K9" i="5"/>
  <c r="J9" i="5"/>
  <c r="I9" i="5"/>
  <c r="L8" i="5"/>
  <c r="K8" i="5"/>
  <c r="J8" i="5"/>
  <c r="I8" i="5"/>
  <c r="L6" i="5"/>
  <c r="K6" i="5"/>
  <c r="J6" i="5"/>
  <c r="I6" i="5"/>
  <c r="L5" i="5"/>
  <c r="K5" i="5"/>
  <c r="J5" i="5"/>
  <c r="I5" i="5"/>
  <c r="F10" i="6" l="1"/>
  <c r="F4" i="6"/>
  <c r="I19" i="6"/>
  <c r="K10" i="6"/>
  <c r="L16" i="6"/>
  <c r="F4" i="5"/>
  <c r="L10" i="5"/>
  <c r="K16" i="5"/>
  <c r="K19" i="5"/>
  <c r="L7" i="6"/>
  <c r="F7" i="6"/>
  <c r="F13" i="5"/>
  <c r="L16" i="5"/>
  <c r="K13" i="6"/>
  <c r="F13" i="6"/>
  <c r="J10" i="5"/>
  <c r="K13" i="5"/>
  <c r="I19" i="5"/>
  <c r="F19" i="5"/>
  <c r="F16" i="5"/>
  <c r="L19" i="6"/>
  <c r="F19" i="6"/>
  <c r="F16" i="6"/>
  <c r="F7" i="5"/>
  <c r="K7" i="5"/>
  <c r="L4" i="6"/>
  <c r="I13" i="5"/>
  <c r="J7" i="5"/>
  <c r="J13" i="6"/>
  <c r="K19" i="6"/>
  <c r="I16" i="6"/>
  <c r="J16" i="5"/>
  <c r="J16" i="6"/>
  <c r="K16" i="6"/>
  <c r="J13" i="5"/>
  <c r="L13" i="6"/>
  <c r="L10" i="6"/>
  <c r="I10" i="6"/>
  <c r="J19" i="6"/>
  <c r="L19" i="5"/>
  <c r="J19" i="5"/>
  <c r="I7" i="6"/>
  <c r="L7" i="5"/>
  <c r="I4" i="6"/>
  <c r="J4" i="6"/>
  <c r="K4" i="6"/>
  <c r="J10" i="6"/>
  <c r="J7" i="6"/>
  <c r="K7" i="6"/>
  <c r="I13" i="6"/>
  <c r="I10" i="5"/>
  <c r="K10" i="5"/>
  <c r="I7" i="5"/>
  <c r="L4" i="5"/>
  <c r="K4" i="5"/>
  <c r="L3" i="5"/>
  <c r="K3" i="5"/>
  <c r="J3" i="5"/>
  <c r="I3" i="5"/>
  <c r="L2" i="5"/>
  <c r="K2" i="5"/>
  <c r="J2" i="5"/>
  <c r="I2" i="5"/>
  <c r="I4" i="5" l="1"/>
  <c r="J4" i="5"/>
</calcChain>
</file>

<file path=xl/sharedStrings.xml><?xml version="1.0" encoding="utf-8"?>
<sst xmlns="http://schemas.openxmlformats.org/spreadsheetml/2006/main" count="126" uniqueCount="35">
  <si>
    <t>Date</t>
  </si>
  <si>
    <t>Block</t>
  </si>
  <si>
    <t>Block Time (s)</t>
  </si>
  <si>
    <t>FPs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</si>
  <si>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</si>
  <si>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</si>
  <si>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</si>
  <si>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</si>
  <si>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</si>
  <si>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</si>
  <si>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</si>
  <si>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</si>
  <si>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</si>
  <si>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</si>
  <si>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</si>
  <si>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</si>
  <si>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</si>
  <si>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</si>
  <si>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2022-09-08 - 2022-09-08</t>
  </si>
  <si>
    <t>CM Accuracy</t>
  </si>
  <si>
    <t>Affine Warp Start Time</t>
  </si>
  <si>
    <t>Affine Warp End Time</t>
  </si>
  <si>
    <t>--</t>
  </si>
  <si>
    <t>Trained on 2022-09-08 - 2022-09-09</t>
  </si>
  <si>
    <t>Trained on 2022-09-08 - 2022-09-22</t>
  </si>
  <si>
    <t>Trained on 2022-09-08 - 2022-09-23</t>
  </si>
  <si>
    <t>2022_12_21</t>
  </si>
  <si>
    <t>2022_12_21_Total</t>
  </si>
  <si>
    <t>[0.3, 1.1]</t>
  </si>
  <si>
    <t>ModelTrainedOn_2022_09_08_until_2022_09_08_1block_2</t>
  </si>
  <si>
    <t>ModelTrainedOn_2022_09_08_until_2022_09_09_2blocks_2</t>
  </si>
  <si>
    <t>ModelTrainedOn_2022_09_08_until_2022_09_09_3blocks_2</t>
  </si>
  <si>
    <t>ModelTrainedOn_2022_09_08_until_2022_09_22_4blocks_2</t>
  </si>
  <si>
    <t>ModelTrainedOn_2022_09_08_until_2022_09_23_5blocks_2</t>
  </si>
  <si>
    <t>ModelTrainedOn_2022_09_08_until_2022_09_23_6blocks_2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</si>
</sst>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Var(--jp-code-font-family)"/>
    </font>
    <font>
      <sz val="10"/>
      <color rgb="FF00B050"/>
      <name val="Var(--jp-code-font-family)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1" fillId="0" borderId="3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2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6" xfId="0" quotePrefix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11" fillId="0" borderId="6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11" fillId="0" borderId="2" xfId="0" quotePrefix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5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2" borderId="3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2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4" fillId="0" borderId="8" xfId="0" quotePrefix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/>
    </xf>
    <xf numFmtId="0" fontId="11" fillId="0" borderId="8" xfId="0" quotePrefix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2"/>
  <sheetViews>
    <sheetView tabSelected="1" workbookViewId="0">
      <selection activeCell="R29" sqref="R29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</cols>
  <sheetData>
    <row r="1" spans="1:23">
      <c r="A1" s="23" t="s">
        <v>0</v>
      </c>
      <c r="B1" s="23" t="s">
        <v>7</v>
      </c>
      <c r="C1" s="23" t="s">
        <v>1</v>
      </c>
      <c r="D1" s="23" t="s">
        <v>5</v>
      </c>
      <c r="E1" s="23" t="s">
        <v>6</v>
      </c>
      <c r="F1" s="23" t="s">
        <v>17</v>
      </c>
      <c r="G1" s="23" t="s">
        <v>2</v>
      </c>
      <c r="H1" s="23" t="s">
        <v>3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19</v>
      </c>
      <c r="S1" s="23" t="s">
        <v>20</v>
      </c>
      <c r="T1" s="23" t="s">
        <v>21</v>
      </c>
    </row>
    <row r="2" spans="1:23">
      <c r="A2" s="2" t="s">
        <v>26</v>
      </c>
      <c r="B2" s="2">
        <v>89</v>
      </c>
      <c r="C2" s="2">
        <v>1</v>
      </c>
      <c r="D2" s="6">
        <v>173</v>
      </c>
      <c r="E2" s="43">
        <v>160</v>
      </c>
      <c r="F2" s="3">
        <f t="shared" ref="F2:F19" si="0">(E2/D2)*100</f>
        <v>92.48554913294798</v>
      </c>
      <c r="G2" s="1">
        <v>906.88400000000001</v>
      </c>
      <c r="H2" s="43">
        <v>7</v>
      </c>
      <c r="I2" s="21">
        <f t="shared" ref="I2:I19" si="1" xml:space="preserve"> E2/G2*3600</f>
        <v>635.14187040459421</v>
      </c>
      <c r="J2" s="21">
        <f t="shared" ref="J2:J19" si="2" xml:space="preserve"> E2/G2*60</f>
        <v>10.58569784007657</v>
      </c>
      <c r="K2" s="2">
        <f t="shared" ref="K2:K19" si="3" xml:space="preserve"> ROUNDUP((H2/G2)*3600,3)</f>
        <v>27.788</v>
      </c>
      <c r="L2" s="2">
        <f t="shared" ref="L2:L19" si="4" xml:space="preserve"> H2/G2 * 60</f>
        <v>0.46312428050334992</v>
      </c>
      <c r="M2" s="45"/>
      <c r="N2" s="27"/>
      <c r="O2" s="27"/>
      <c r="P2" s="27"/>
      <c r="Q2" s="36"/>
      <c r="R2" s="36"/>
      <c r="S2" s="2"/>
      <c r="T2" s="2"/>
      <c r="U2" s="74"/>
      <c r="V2" s="2"/>
      <c r="W2" s="4"/>
    </row>
    <row r="3" spans="1:23">
      <c r="A3" s="2" t="s">
        <v>26</v>
      </c>
      <c r="B3" s="2">
        <v>89</v>
      </c>
      <c r="C3" s="2">
        <v>2</v>
      </c>
      <c r="D3" s="6">
        <v>122</v>
      </c>
      <c r="E3" s="43">
        <v>114</v>
      </c>
      <c r="F3" s="3">
        <f t="shared" si="0"/>
        <v>93.442622950819683</v>
      </c>
      <c r="G3" s="1">
        <v>588.77499999999998</v>
      </c>
      <c r="H3" s="43">
        <v>2</v>
      </c>
      <c r="I3" s="21">
        <f t="shared" si="1"/>
        <v>697.04046537302031</v>
      </c>
      <c r="J3" s="21">
        <f t="shared" si="2"/>
        <v>11.617341089550338</v>
      </c>
      <c r="K3" s="2">
        <f t="shared" si="3"/>
        <v>12.228999999999999</v>
      </c>
      <c r="L3" s="2">
        <f t="shared" si="4"/>
        <v>0.20381300157105856</v>
      </c>
      <c r="M3" s="45"/>
      <c r="N3" s="27"/>
      <c r="O3" s="27"/>
      <c r="P3" s="27"/>
      <c r="Q3" s="36"/>
      <c r="R3" s="36"/>
      <c r="S3" s="2"/>
      <c r="T3" s="2"/>
      <c r="U3" s="74"/>
      <c r="V3" s="2"/>
      <c r="W3" s="4"/>
    </row>
    <row r="4" spans="1:23">
      <c r="A4" s="75" t="s">
        <v>27</v>
      </c>
      <c r="B4" s="75">
        <v>89</v>
      </c>
      <c r="C4" s="76" t="s">
        <v>4</v>
      </c>
      <c r="D4" s="77">
        <f>SUM(D2:D3)</f>
        <v>295</v>
      </c>
      <c r="E4" s="78">
        <f>SUM(E2:E3)</f>
        <v>274</v>
      </c>
      <c r="F4" s="79">
        <f t="shared" si="0"/>
        <v>92.881355932203391</v>
      </c>
      <c r="G4" s="79">
        <f xml:space="preserve"> SUM(G2:G3)</f>
        <v>1495.6590000000001</v>
      </c>
      <c r="H4" s="78">
        <f>SUM(H2:H3)</f>
        <v>9</v>
      </c>
      <c r="I4" s="80">
        <f t="shared" si="1"/>
        <v>659.50861794031925</v>
      </c>
      <c r="J4" s="80">
        <f t="shared" si="2"/>
        <v>10.991810299005321</v>
      </c>
      <c r="K4" s="75">
        <f t="shared" si="3"/>
        <v>21.663</v>
      </c>
      <c r="L4" s="77">
        <f t="shared" si="4"/>
        <v>0.36104486383594114</v>
      </c>
      <c r="M4" s="81" t="s">
        <v>18</v>
      </c>
      <c r="N4" s="30" t="s">
        <v>28</v>
      </c>
      <c r="O4" s="82">
        <v>30</v>
      </c>
      <c r="P4" s="30" t="s">
        <v>29</v>
      </c>
      <c r="Q4" s="33">
        <v>50</v>
      </c>
      <c r="R4" s="69" t="s">
        <v>22</v>
      </c>
      <c r="S4" s="83">
        <v>0</v>
      </c>
      <c r="T4" s="83">
        <v>1.5</v>
      </c>
      <c r="U4" s="2"/>
      <c r="V4" s="2"/>
      <c r="W4" s="4"/>
    </row>
    <row r="5" spans="1:23">
      <c r="A5" s="8" t="s">
        <v>26</v>
      </c>
      <c r="B5" s="8">
        <v>89</v>
      </c>
      <c r="C5" s="8">
        <v>1</v>
      </c>
      <c r="D5" s="13">
        <v>173</v>
      </c>
      <c r="E5" s="71">
        <v>169</v>
      </c>
      <c r="F5" s="14">
        <f t="shared" si="0"/>
        <v>97.687861271676297</v>
      </c>
      <c r="G5" s="9">
        <v>906.88400000000001</v>
      </c>
      <c r="H5" s="71">
        <v>9</v>
      </c>
      <c r="I5" s="20">
        <f t="shared" si="1"/>
        <v>670.86860061485254</v>
      </c>
      <c r="J5" s="20">
        <f t="shared" si="2"/>
        <v>11.181143343580876</v>
      </c>
      <c r="K5" s="8">
        <f t="shared" si="3"/>
        <v>35.726999999999997</v>
      </c>
      <c r="L5" s="8">
        <f t="shared" si="4"/>
        <v>0.59544550350430703</v>
      </c>
      <c r="M5" s="25"/>
      <c r="N5" s="28"/>
      <c r="O5" s="28"/>
      <c r="P5" s="28"/>
      <c r="Q5" s="32"/>
      <c r="R5" s="32"/>
      <c r="S5" s="8"/>
      <c r="T5" s="8"/>
      <c r="U5" s="2"/>
      <c r="V5" s="2"/>
      <c r="W5" s="4"/>
    </row>
    <row r="6" spans="1:23">
      <c r="A6" s="8" t="s">
        <v>26</v>
      </c>
      <c r="B6" s="8">
        <v>89</v>
      </c>
      <c r="C6" s="2">
        <v>2</v>
      </c>
      <c r="D6" s="6">
        <v>122</v>
      </c>
      <c r="E6" s="43">
        <v>118</v>
      </c>
      <c r="F6" s="3">
        <f t="shared" si="0"/>
        <v>96.721311475409834</v>
      </c>
      <c r="G6" s="1">
        <v>588.77499999999998</v>
      </c>
      <c r="H6" s="43">
        <v>5</v>
      </c>
      <c r="I6" s="21">
        <f t="shared" si="1"/>
        <v>721.49802556154737</v>
      </c>
      <c r="J6" s="21">
        <f t="shared" si="2"/>
        <v>12.024967092692457</v>
      </c>
      <c r="K6" s="2">
        <f t="shared" si="3"/>
        <v>30.572000000000003</v>
      </c>
      <c r="L6" s="2">
        <f t="shared" si="4"/>
        <v>0.50953250392764637</v>
      </c>
      <c r="M6" s="25"/>
      <c r="N6" s="27"/>
      <c r="O6" s="27"/>
      <c r="P6" s="27"/>
      <c r="Q6" s="32"/>
      <c r="R6" s="32"/>
      <c r="S6" s="2"/>
      <c r="T6" s="2"/>
      <c r="U6" s="2"/>
      <c r="V6" s="2"/>
      <c r="W6" s="4"/>
    </row>
    <row r="7" spans="1:23">
      <c r="A7" s="10" t="s">
        <v>27</v>
      </c>
      <c r="B7" s="10">
        <v>89</v>
      </c>
      <c r="C7" s="19" t="s">
        <v>4</v>
      </c>
      <c r="D7" s="12">
        <f>SUM(D5:D6)</f>
        <v>295</v>
      </c>
      <c r="E7" s="72">
        <f>SUM(E5:E6)</f>
        <v>287</v>
      </c>
      <c r="F7" s="11">
        <f t="shared" si="0"/>
        <v>97.288135593220332</v>
      </c>
      <c r="G7" s="11">
        <f xml:space="preserve"> SUM(G5:G6)</f>
        <v>1495.6590000000001</v>
      </c>
      <c r="H7" s="72">
        <f>SUM(H5:H6)</f>
        <v>14</v>
      </c>
      <c r="I7" s="22">
        <f t="shared" si="1"/>
        <v>690.79917280610084</v>
      </c>
      <c r="J7" s="22">
        <f t="shared" si="2"/>
        <v>11.513319546768347</v>
      </c>
      <c r="K7" s="10">
        <f t="shared" si="3"/>
        <v>33.698</v>
      </c>
      <c r="L7" s="12">
        <f t="shared" si="4"/>
        <v>0.56162534374479733</v>
      </c>
      <c r="M7" s="29" t="s">
        <v>23</v>
      </c>
      <c r="N7" s="30" t="s">
        <v>28</v>
      </c>
      <c r="O7" s="31">
        <v>30</v>
      </c>
      <c r="P7" s="30" t="s">
        <v>30</v>
      </c>
      <c r="Q7" s="33">
        <v>100</v>
      </c>
      <c r="R7" s="33">
        <v>89.8</v>
      </c>
      <c r="S7" s="68">
        <v>0</v>
      </c>
      <c r="T7" s="68">
        <v>1.5</v>
      </c>
      <c r="U7" s="2"/>
      <c r="V7" s="2"/>
      <c r="W7" s="4"/>
    </row>
    <row r="8" spans="1:23">
      <c r="A8" s="8" t="s">
        <v>26</v>
      </c>
      <c r="B8" s="8">
        <v>89</v>
      </c>
      <c r="C8" s="8">
        <v>1</v>
      </c>
      <c r="D8" s="13">
        <v>173</v>
      </c>
      <c r="E8" s="71">
        <v>172</v>
      </c>
      <c r="F8" s="14">
        <f t="shared" si="0"/>
        <v>99.421965317919074</v>
      </c>
      <c r="G8" s="9">
        <v>906.88400000000001</v>
      </c>
      <c r="H8" s="71">
        <v>6</v>
      </c>
      <c r="I8" s="20">
        <f t="shared" si="1"/>
        <v>682.77751068493876</v>
      </c>
      <c r="J8" s="20">
        <f t="shared" si="2"/>
        <v>11.379625178082312</v>
      </c>
      <c r="K8" s="8">
        <f t="shared" si="3"/>
        <v>23.818000000000001</v>
      </c>
      <c r="L8" s="8">
        <f t="shared" si="4"/>
        <v>0.39696366900287139</v>
      </c>
      <c r="M8" s="25"/>
      <c r="N8" s="28"/>
      <c r="O8" s="28"/>
      <c r="P8" s="28"/>
      <c r="Q8" s="32"/>
      <c r="R8" s="70"/>
      <c r="S8" s="8"/>
      <c r="T8" s="8"/>
      <c r="U8" s="2"/>
      <c r="V8" s="2"/>
      <c r="W8" s="4"/>
    </row>
    <row r="9" spans="1:23">
      <c r="A9" s="8" t="s">
        <v>26</v>
      </c>
      <c r="B9" s="8">
        <v>89</v>
      </c>
      <c r="C9" s="2">
        <v>2</v>
      </c>
      <c r="D9" s="6">
        <v>122</v>
      </c>
      <c r="E9" s="43">
        <v>119</v>
      </c>
      <c r="F9" s="3">
        <f t="shared" si="0"/>
        <v>97.540983606557376</v>
      </c>
      <c r="G9" s="1">
        <v>588.77499999999998</v>
      </c>
      <c r="H9" s="43">
        <v>2</v>
      </c>
      <c r="I9" s="21">
        <f t="shared" si="1"/>
        <v>727.61241560867904</v>
      </c>
      <c r="J9" s="21">
        <f t="shared" si="2"/>
        <v>12.126873593477983</v>
      </c>
      <c r="K9" s="2">
        <f t="shared" si="3"/>
        <v>12.228999999999999</v>
      </c>
      <c r="L9" s="2">
        <f t="shared" si="4"/>
        <v>0.20381300157105856</v>
      </c>
      <c r="M9" s="25"/>
      <c r="N9" s="27"/>
      <c r="O9" s="27"/>
      <c r="P9" s="27"/>
      <c r="Q9" s="32"/>
      <c r="R9" s="70"/>
      <c r="S9" s="2"/>
      <c r="T9" s="2"/>
      <c r="U9" s="2"/>
      <c r="V9" s="2"/>
      <c r="W9" s="4"/>
    </row>
    <row r="10" spans="1:23">
      <c r="A10" s="10" t="s">
        <v>27</v>
      </c>
      <c r="B10" s="10">
        <v>89</v>
      </c>
      <c r="C10" s="19" t="s">
        <v>4</v>
      </c>
      <c r="D10" s="12">
        <f>SUM(D8:D9)</f>
        <v>295</v>
      </c>
      <c r="E10" s="72">
        <f>SUM(E8:E9)</f>
        <v>291</v>
      </c>
      <c r="F10" s="11">
        <f t="shared" si="0"/>
        <v>98.644067796610173</v>
      </c>
      <c r="G10" s="11">
        <f xml:space="preserve"> SUM(G8:G9)</f>
        <v>1495.6590000000001</v>
      </c>
      <c r="H10" s="72">
        <f>SUM(H8:H9)</f>
        <v>8</v>
      </c>
      <c r="I10" s="22">
        <f t="shared" si="1"/>
        <v>700.42703584172591</v>
      </c>
      <c r="J10" s="22">
        <f t="shared" si="2"/>
        <v>11.673783930695432</v>
      </c>
      <c r="K10" s="10">
        <f t="shared" si="3"/>
        <v>19.256</v>
      </c>
      <c r="L10" s="12">
        <f t="shared" si="4"/>
        <v>0.32092876785416991</v>
      </c>
      <c r="M10" s="29" t="s">
        <v>23</v>
      </c>
      <c r="N10" s="30" t="s">
        <v>28</v>
      </c>
      <c r="O10" s="31">
        <v>20</v>
      </c>
      <c r="P10" s="30" t="s">
        <v>31</v>
      </c>
      <c r="Q10" s="33">
        <v>150</v>
      </c>
      <c r="R10" s="73">
        <v>91.56</v>
      </c>
      <c r="S10" s="68">
        <v>0</v>
      </c>
      <c r="T10" s="68">
        <v>1.5</v>
      </c>
      <c r="U10" s="2"/>
      <c r="V10" s="2"/>
      <c r="W10" s="4"/>
    </row>
    <row r="11" spans="1:23">
      <c r="A11" s="8" t="s">
        <v>26</v>
      </c>
      <c r="B11" s="8">
        <v>89</v>
      </c>
      <c r="C11" s="8">
        <v>1</v>
      </c>
      <c r="D11" s="13">
        <v>173</v>
      </c>
      <c r="E11" s="71">
        <v>172</v>
      </c>
      <c r="F11" s="14">
        <f t="shared" si="0"/>
        <v>99.421965317919074</v>
      </c>
      <c r="G11" s="9">
        <v>906.88400000000001</v>
      </c>
      <c r="H11" s="71">
        <v>6</v>
      </c>
      <c r="I11" s="20">
        <f t="shared" si="1"/>
        <v>682.77751068493876</v>
      </c>
      <c r="J11" s="20">
        <f t="shared" si="2"/>
        <v>11.379625178082312</v>
      </c>
      <c r="K11" s="8">
        <f t="shared" si="3"/>
        <v>23.818000000000001</v>
      </c>
      <c r="L11" s="8">
        <f t="shared" si="4"/>
        <v>0.39696366900287139</v>
      </c>
      <c r="M11" s="25"/>
      <c r="N11" s="28"/>
      <c r="O11" s="28"/>
      <c r="P11" s="28"/>
      <c r="Q11" s="32"/>
      <c r="R11" s="70"/>
      <c r="S11" s="8"/>
      <c r="T11" s="8"/>
      <c r="U11" s="2"/>
      <c r="V11" s="2"/>
      <c r="W11" s="4"/>
    </row>
    <row r="12" spans="1:23">
      <c r="A12" s="8" t="s">
        <v>26</v>
      </c>
      <c r="B12" s="8">
        <v>89</v>
      </c>
      <c r="C12" s="2">
        <v>2</v>
      </c>
      <c r="D12" s="6">
        <v>122</v>
      </c>
      <c r="E12" s="43">
        <v>116</v>
      </c>
      <c r="F12" s="3">
        <f t="shared" si="0"/>
        <v>95.081967213114751</v>
      </c>
      <c r="G12" s="1">
        <v>588.77499999999998</v>
      </c>
      <c r="H12" s="43">
        <v>3</v>
      </c>
      <c r="I12" s="21">
        <f t="shared" si="1"/>
        <v>709.26924546728378</v>
      </c>
      <c r="J12" s="21">
        <f t="shared" si="2"/>
        <v>11.821154091121397</v>
      </c>
      <c r="K12" s="2">
        <f t="shared" si="3"/>
        <v>18.344000000000001</v>
      </c>
      <c r="L12" s="2">
        <f t="shared" si="4"/>
        <v>0.30571950235658785</v>
      </c>
      <c r="M12" s="25"/>
      <c r="N12" s="27"/>
      <c r="O12" s="27"/>
      <c r="P12" s="27"/>
      <c r="Q12" s="32"/>
      <c r="R12" s="70"/>
      <c r="S12" s="2"/>
      <c r="T12" s="2"/>
      <c r="U12" s="2"/>
      <c r="V12" s="2"/>
      <c r="W12" s="4"/>
    </row>
    <row r="13" spans="1:23">
      <c r="A13" s="10" t="s">
        <v>27</v>
      </c>
      <c r="B13" s="10">
        <v>89</v>
      </c>
      <c r="C13" s="19" t="s">
        <v>4</v>
      </c>
      <c r="D13" s="12">
        <f>SUM(D11:D12)</f>
        <v>295</v>
      </c>
      <c r="E13" s="72">
        <f>SUM(E11:E12)</f>
        <v>288</v>
      </c>
      <c r="F13" s="11">
        <f t="shared" si="0"/>
        <v>97.627118644067806</v>
      </c>
      <c r="G13" s="11">
        <f xml:space="preserve"> SUM(G11:G12)</f>
        <v>1495.6590000000001</v>
      </c>
      <c r="H13" s="72">
        <f>SUM(H11:H12)</f>
        <v>9</v>
      </c>
      <c r="I13" s="22">
        <f t="shared" si="1"/>
        <v>693.206138565007</v>
      </c>
      <c r="J13" s="22">
        <f t="shared" si="2"/>
        <v>11.553435642750117</v>
      </c>
      <c r="K13" s="10">
        <f t="shared" si="3"/>
        <v>21.663</v>
      </c>
      <c r="L13" s="12">
        <f t="shared" si="4"/>
        <v>0.36104486383594114</v>
      </c>
      <c r="M13" s="29" t="s">
        <v>24</v>
      </c>
      <c r="N13" s="30" t="s">
        <v>28</v>
      </c>
      <c r="O13" s="31">
        <v>10</v>
      </c>
      <c r="P13" s="30" t="s">
        <v>32</v>
      </c>
      <c r="Q13" s="33">
        <v>300</v>
      </c>
      <c r="R13" s="73">
        <v>89.79</v>
      </c>
      <c r="S13" s="68">
        <v>0</v>
      </c>
      <c r="T13" s="68">
        <v>1.5</v>
      </c>
      <c r="U13" s="2"/>
      <c r="V13" s="2"/>
      <c r="W13" s="4"/>
    </row>
    <row r="14" spans="1:23">
      <c r="A14" s="8" t="s">
        <v>26</v>
      </c>
      <c r="B14" s="8">
        <v>89</v>
      </c>
      <c r="C14" s="8">
        <v>1</v>
      </c>
      <c r="D14" s="13">
        <v>173</v>
      </c>
      <c r="E14" s="71">
        <v>169</v>
      </c>
      <c r="F14" s="14">
        <f t="shared" si="0"/>
        <v>97.687861271676297</v>
      </c>
      <c r="G14" s="9">
        <v>906.88400000000001</v>
      </c>
      <c r="H14" s="71">
        <v>9</v>
      </c>
      <c r="I14" s="20">
        <f t="shared" si="1"/>
        <v>670.86860061485254</v>
      </c>
      <c r="J14" s="20">
        <f t="shared" si="2"/>
        <v>11.181143343580876</v>
      </c>
      <c r="K14" s="8">
        <f t="shared" si="3"/>
        <v>35.726999999999997</v>
      </c>
      <c r="L14" s="8">
        <f t="shared" si="4"/>
        <v>0.59544550350430703</v>
      </c>
      <c r="M14" s="25"/>
      <c r="N14" s="28"/>
      <c r="O14" s="28"/>
      <c r="P14" s="28"/>
      <c r="Q14" s="32"/>
      <c r="R14" s="70"/>
      <c r="S14" s="8"/>
      <c r="T14" s="8"/>
      <c r="U14" s="2"/>
      <c r="V14" s="2"/>
      <c r="W14" s="4"/>
    </row>
    <row r="15" spans="1:23">
      <c r="A15" s="8" t="s">
        <v>26</v>
      </c>
      <c r="B15" s="8">
        <v>89</v>
      </c>
      <c r="C15" s="2">
        <v>2</v>
      </c>
      <c r="D15" s="6">
        <v>122</v>
      </c>
      <c r="E15" s="43">
        <v>120</v>
      </c>
      <c r="F15" s="3">
        <f t="shared" si="0"/>
        <v>98.360655737704917</v>
      </c>
      <c r="G15" s="1">
        <v>588.77499999999998</v>
      </c>
      <c r="H15" s="43">
        <v>2</v>
      </c>
      <c r="I15" s="21">
        <f t="shared" si="1"/>
        <v>733.72680565581084</v>
      </c>
      <c r="J15" s="21">
        <f t="shared" si="2"/>
        <v>12.228780094263513</v>
      </c>
      <c r="K15" s="2">
        <f t="shared" si="3"/>
        <v>12.228999999999999</v>
      </c>
      <c r="L15" s="2">
        <f t="shared" si="4"/>
        <v>0.20381300157105856</v>
      </c>
      <c r="M15" s="25"/>
      <c r="N15" s="27"/>
      <c r="O15" s="27"/>
      <c r="P15" s="27"/>
      <c r="Q15" s="32"/>
      <c r="R15" s="70"/>
      <c r="S15" s="2"/>
      <c r="T15" s="2"/>
      <c r="U15" s="2"/>
      <c r="V15" s="2"/>
      <c r="W15" s="4"/>
    </row>
    <row r="16" spans="1:23">
      <c r="A16" s="10" t="s">
        <v>27</v>
      </c>
      <c r="B16" s="10">
        <v>89</v>
      </c>
      <c r="C16" s="19" t="s">
        <v>4</v>
      </c>
      <c r="D16" s="12">
        <f>SUM(D14:D15)</f>
        <v>295</v>
      </c>
      <c r="E16" s="72">
        <f>SUM(E14:E15)</f>
        <v>289</v>
      </c>
      <c r="F16" s="11">
        <f t="shared" si="0"/>
        <v>97.966101694915253</v>
      </c>
      <c r="G16" s="11">
        <f xml:space="preserve"> SUM(G14:G15)</f>
        <v>1495.6590000000001</v>
      </c>
      <c r="H16" s="72">
        <f>SUM(H14:H15)</f>
        <v>11</v>
      </c>
      <c r="I16" s="22">
        <f t="shared" si="1"/>
        <v>695.61310432391338</v>
      </c>
      <c r="J16" s="22">
        <f t="shared" si="2"/>
        <v>11.59355173873189</v>
      </c>
      <c r="K16" s="10">
        <f t="shared" si="3"/>
        <v>26.477</v>
      </c>
      <c r="L16" s="12">
        <f t="shared" si="4"/>
        <v>0.44127705579948368</v>
      </c>
      <c r="M16" s="29" t="s">
        <v>25</v>
      </c>
      <c r="N16" s="30" t="s">
        <v>28</v>
      </c>
      <c r="O16" s="31">
        <v>10</v>
      </c>
      <c r="P16" s="30" t="s">
        <v>33</v>
      </c>
      <c r="Q16" s="33">
        <v>390</v>
      </c>
      <c r="R16" s="33">
        <v>92.54</v>
      </c>
      <c r="S16" s="68">
        <v>0</v>
      </c>
      <c r="T16" s="68">
        <v>1.5</v>
      </c>
      <c r="U16" s="2"/>
      <c r="V16" s="2"/>
      <c r="W16" s="4"/>
    </row>
    <row r="17" spans="1:25">
      <c r="A17" s="8" t="s">
        <v>26</v>
      </c>
      <c r="B17" s="8">
        <v>89</v>
      </c>
      <c r="C17" s="8">
        <v>1</v>
      </c>
      <c r="D17" s="13">
        <v>173</v>
      </c>
      <c r="E17" s="71">
        <v>172</v>
      </c>
      <c r="F17" s="14">
        <f t="shared" si="0"/>
        <v>99.421965317919074</v>
      </c>
      <c r="G17" s="9">
        <v>906.88400000000001</v>
      </c>
      <c r="H17" s="71">
        <v>9</v>
      </c>
      <c r="I17" s="20">
        <f t="shared" si="1"/>
        <v>682.77751068493876</v>
      </c>
      <c r="J17" s="20">
        <f t="shared" si="2"/>
        <v>11.379625178082312</v>
      </c>
      <c r="K17" s="8">
        <f t="shared" si="3"/>
        <v>35.726999999999997</v>
      </c>
      <c r="L17" s="8">
        <f t="shared" si="4"/>
        <v>0.59544550350430703</v>
      </c>
      <c r="M17" s="25"/>
      <c r="N17" s="28"/>
      <c r="O17" s="28"/>
      <c r="P17" s="28"/>
      <c r="Q17" s="32"/>
      <c r="R17" s="32"/>
      <c r="S17" s="8"/>
      <c r="T17" s="8"/>
      <c r="U17" s="2"/>
      <c r="V17" s="2"/>
      <c r="W17" s="4"/>
    </row>
    <row r="18" spans="1:25">
      <c r="A18" s="8" t="s">
        <v>26</v>
      </c>
      <c r="B18" s="8">
        <v>89</v>
      </c>
      <c r="C18" s="2">
        <v>2</v>
      </c>
      <c r="D18" s="6">
        <v>122</v>
      </c>
      <c r="E18" s="43">
        <v>120</v>
      </c>
      <c r="F18" s="3">
        <f t="shared" si="0"/>
        <v>98.360655737704917</v>
      </c>
      <c r="G18" s="1">
        <v>588.77499999999998</v>
      </c>
      <c r="H18" s="43">
        <v>1</v>
      </c>
      <c r="I18" s="21">
        <f t="shared" si="1"/>
        <v>733.72680565581084</v>
      </c>
      <c r="J18" s="21">
        <f t="shared" si="2"/>
        <v>12.228780094263513</v>
      </c>
      <c r="K18" s="2">
        <f t="shared" si="3"/>
        <v>6.1150000000000002</v>
      </c>
      <c r="L18" s="2">
        <f t="shared" si="4"/>
        <v>0.10190650078552928</v>
      </c>
      <c r="M18" s="25"/>
      <c r="N18" s="27"/>
      <c r="O18" s="27"/>
      <c r="P18" s="27"/>
      <c r="Q18" s="32"/>
      <c r="R18" s="32"/>
      <c r="S18" s="2"/>
      <c r="T18" s="2"/>
      <c r="U18" s="2"/>
      <c r="V18" s="2"/>
      <c r="W18" s="4"/>
    </row>
    <row r="19" spans="1:25">
      <c r="A19" s="10" t="s">
        <v>27</v>
      </c>
      <c r="B19" s="10">
        <v>89</v>
      </c>
      <c r="C19" s="19" t="s">
        <v>4</v>
      </c>
      <c r="D19" s="12">
        <f>SUM(D17:D18)</f>
        <v>295</v>
      </c>
      <c r="E19" s="72">
        <f>SUM(E17:E18)</f>
        <v>292</v>
      </c>
      <c r="F19" s="11">
        <f t="shared" si="0"/>
        <v>98.983050847457633</v>
      </c>
      <c r="G19" s="11">
        <f xml:space="preserve"> SUM(G17:G18)</f>
        <v>1495.6590000000001</v>
      </c>
      <c r="H19" s="72">
        <f>SUM(H17:H18)</f>
        <v>10</v>
      </c>
      <c r="I19" s="22">
        <f t="shared" si="1"/>
        <v>702.83400160063218</v>
      </c>
      <c r="J19" s="22">
        <f t="shared" si="2"/>
        <v>11.713900026677203</v>
      </c>
      <c r="K19" s="10">
        <f t="shared" si="3"/>
        <v>24.07</v>
      </c>
      <c r="L19" s="12">
        <f t="shared" si="4"/>
        <v>0.40116095981771244</v>
      </c>
      <c r="M19" s="29" t="s">
        <v>25</v>
      </c>
      <c r="N19" s="30" t="s">
        <v>28</v>
      </c>
      <c r="O19" s="31">
        <v>10</v>
      </c>
      <c r="P19" s="30" t="s">
        <v>34</v>
      </c>
      <c r="Q19" s="33">
        <v>480</v>
      </c>
      <c r="R19" s="33">
        <v>92.89</v>
      </c>
      <c r="S19" s="68">
        <v>0</v>
      </c>
      <c r="T19" s="68">
        <v>1.5</v>
      </c>
      <c r="U19" s="2"/>
      <c r="V19" s="2"/>
      <c r="W19" s="4"/>
    </row>
    <row r="20" spans="1:25">
      <c r="A20" s="46"/>
      <c r="B20" s="46"/>
      <c r="C20" s="47"/>
      <c r="D20" s="48"/>
      <c r="E20" s="49"/>
      <c r="F20" s="24"/>
      <c r="G20" s="50"/>
      <c r="H20" s="49"/>
      <c r="I20" s="51"/>
      <c r="J20" s="51"/>
      <c r="K20" s="46"/>
      <c r="L20" s="48"/>
      <c r="M20" s="52"/>
      <c r="N20" s="53"/>
      <c r="O20" s="54"/>
      <c r="P20" s="53"/>
      <c r="Q20" s="55"/>
      <c r="S20" s="2"/>
      <c r="T20" s="2"/>
      <c r="U20" s="2"/>
      <c r="V20" s="2"/>
      <c r="W20" s="4"/>
    </row>
    <row r="21" spans="1:25">
      <c r="A21" s="2"/>
      <c r="B21" s="2"/>
      <c r="C21" s="2"/>
      <c r="D21" s="6"/>
      <c r="E21" s="43"/>
      <c r="F21" s="3"/>
      <c r="G21" s="1"/>
      <c r="H21" s="43"/>
      <c r="I21" s="21"/>
      <c r="J21" s="21"/>
      <c r="K21" s="2"/>
      <c r="L21" s="2"/>
      <c r="M21" s="4"/>
      <c r="N21" s="4"/>
      <c r="O21" s="45"/>
      <c r="P21" s="27"/>
      <c r="Q21" s="27"/>
      <c r="R21" s="27"/>
      <c r="S21" s="36"/>
      <c r="U21" s="2"/>
      <c r="V21" s="2"/>
      <c r="W21" s="2"/>
      <c r="X21" s="2"/>
      <c r="Y21" s="4"/>
    </row>
    <row r="22" spans="1:25">
      <c r="A22" s="2"/>
      <c r="B22" s="2"/>
      <c r="C22" s="2"/>
      <c r="D22" s="6"/>
      <c r="E22" s="43"/>
      <c r="F22" s="3"/>
      <c r="G22" s="1"/>
      <c r="H22" s="43"/>
      <c r="I22" s="21"/>
      <c r="J22" s="21"/>
      <c r="K22" s="2"/>
      <c r="L22" s="2"/>
      <c r="M22" s="4"/>
      <c r="N22" s="4"/>
      <c r="O22" s="45"/>
      <c r="P22" s="27"/>
      <c r="Q22" s="27"/>
      <c r="R22" s="27"/>
      <c r="S22" s="36"/>
      <c r="U22" s="2"/>
      <c r="V22" s="2"/>
      <c r="W22" s="2"/>
      <c r="X22" s="2"/>
      <c r="Y22" s="4"/>
    </row>
    <row r="23" spans="1:25">
      <c r="A23" s="56"/>
      <c r="B23" s="56"/>
      <c r="C23" s="57"/>
      <c r="D23" s="5"/>
      <c r="E23" s="58"/>
      <c r="F23" s="34"/>
      <c r="G23" s="59"/>
      <c r="H23" s="58"/>
      <c r="I23" s="60"/>
      <c r="J23" s="60"/>
      <c r="K23" s="56"/>
      <c r="L23" s="5"/>
      <c r="M23" s="4"/>
      <c r="N23" s="4"/>
      <c r="O23" s="61"/>
      <c r="P23" s="62"/>
      <c r="Q23" s="44"/>
      <c r="R23" s="62"/>
      <c r="S23" s="63"/>
      <c r="U23" s="2"/>
      <c r="V23" s="2"/>
      <c r="W23" s="2"/>
      <c r="X23" s="2"/>
      <c r="Y23" s="4"/>
    </row>
    <row r="24" spans="1:25">
      <c r="A24" s="2"/>
      <c r="B24" s="2"/>
      <c r="C24" s="2"/>
      <c r="D24" s="6"/>
      <c r="E24" s="43"/>
      <c r="F24" s="3"/>
      <c r="G24" s="1"/>
      <c r="H24" s="43"/>
      <c r="I24" s="21"/>
      <c r="J24" s="21"/>
      <c r="K24" s="2"/>
      <c r="L24" s="2"/>
      <c r="M24" s="4"/>
      <c r="N24" s="4"/>
      <c r="O24" s="45"/>
      <c r="P24" s="27"/>
      <c r="Q24" s="27"/>
      <c r="R24" s="27"/>
      <c r="S24" s="36"/>
      <c r="U24" s="2"/>
      <c r="V24" s="2"/>
      <c r="W24" s="2"/>
      <c r="X24" s="2"/>
      <c r="Y24" s="4"/>
    </row>
    <row r="25" spans="1:25">
      <c r="A25" s="2"/>
      <c r="B25" s="2"/>
      <c r="C25" s="2"/>
      <c r="D25" s="6"/>
      <c r="E25" s="43"/>
      <c r="F25" s="3"/>
      <c r="G25" s="1"/>
      <c r="H25" s="43"/>
      <c r="I25" s="21"/>
      <c r="J25" s="21"/>
      <c r="K25" s="2"/>
      <c r="L25" s="2"/>
      <c r="M25" s="4"/>
      <c r="N25" s="4"/>
      <c r="O25" s="45"/>
      <c r="P25" s="27"/>
      <c r="Q25" s="27"/>
      <c r="R25" s="27"/>
      <c r="S25" s="36"/>
      <c r="U25" s="2"/>
      <c r="V25" s="2"/>
      <c r="W25" s="2"/>
      <c r="X25" s="2"/>
      <c r="Y25" s="4"/>
    </row>
    <row r="26" spans="1:25">
      <c r="A26" s="56"/>
      <c r="B26" s="56"/>
      <c r="C26" s="57"/>
      <c r="D26" s="5"/>
      <c r="E26" s="58"/>
      <c r="F26" s="34"/>
      <c r="G26" s="59"/>
      <c r="H26" s="58"/>
      <c r="I26" s="60"/>
      <c r="J26" s="60"/>
      <c r="K26" s="56"/>
      <c r="L26" s="5"/>
      <c r="M26" s="4"/>
      <c r="N26" s="4"/>
      <c r="O26" s="61"/>
      <c r="P26" s="62"/>
      <c r="Q26" s="44"/>
      <c r="R26" s="62"/>
      <c r="S26" s="63"/>
      <c r="U26" s="2"/>
      <c r="V26" s="2"/>
      <c r="W26" s="2"/>
      <c r="X26" s="2"/>
      <c r="Y26" s="4"/>
    </row>
    <row r="27" spans="1:25">
      <c r="A27" s="2"/>
      <c r="B27" s="2"/>
      <c r="C27" s="2"/>
      <c r="D27" s="6"/>
      <c r="E27" s="43"/>
      <c r="F27" s="3"/>
      <c r="G27" s="3"/>
      <c r="H27" s="43"/>
      <c r="I27" s="21"/>
      <c r="J27" s="21"/>
      <c r="K27" s="6"/>
      <c r="L27" s="2"/>
      <c r="M27" s="4"/>
      <c r="N27" s="4"/>
      <c r="O27" s="45"/>
      <c r="P27" s="27"/>
      <c r="Q27" s="27"/>
      <c r="R27" s="27"/>
      <c r="S27" s="36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3"/>
      <c r="F28" s="3"/>
      <c r="G28" s="3"/>
      <c r="H28" s="43"/>
      <c r="I28" s="21"/>
      <c r="J28" s="21"/>
      <c r="K28" s="6"/>
      <c r="L28" s="2"/>
      <c r="M28" s="4"/>
      <c r="N28" s="64"/>
      <c r="O28" s="45"/>
      <c r="P28" s="27"/>
      <c r="Q28" s="27"/>
      <c r="R28" s="27"/>
      <c r="S28" s="36"/>
      <c r="U28" s="2"/>
      <c r="V28" s="2"/>
      <c r="W28" s="2"/>
      <c r="X28" s="2"/>
      <c r="Y28" s="4"/>
    </row>
    <row r="29" spans="1:25">
      <c r="A29" s="2"/>
      <c r="B29" s="2"/>
      <c r="C29" s="2"/>
      <c r="D29" s="6"/>
      <c r="E29" s="43"/>
      <c r="F29" s="3"/>
      <c r="G29" s="3"/>
      <c r="H29" s="43"/>
      <c r="I29" s="21"/>
      <c r="J29" s="21"/>
      <c r="K29" s="6"/>
      <c r="L29" s="2"/>
      <c r="M29" s="4"/>
      <c r="N29" s="4"/>
      <c r="O29" s="45"/>
      <c r="P29" s="27"/>
      <c r="Q29" s="27"/>
      <c r="R29" s="27"/>
      <c r="S29" s="36"/>
      <c r="U29" s="2"/>
      <c r="V29" s="2"/>
      <c r="W29" s="2"/>
      <c r="X29" s="2"/>
      <c r="Y29" s="4"/>
    </row>
    <row r="30" spans="1:25">
      <c r="A30" s="56"/>
      <c r="B30" s="56"/>
      <c r="C30" s="57"/>
      <c r="D30" s="5"/>
      <c r="E30" s="58"/>
      <c r="F30" s="34"/>
      <c r="G30" s="34"/>
      <c r="H30" s="58"/>
      <c r="I30" s="60"/>
      <c r="J30" s="60"/>
      <c r="K30" s="5"/>
      <c r="L30" s="5"/>
      <c r="M30" s="4"/>
      <c r="N30" s="4"/>
      <c r="O30" s="61"/>
      <c r="P30" s="62"/>
      <c r="Q30" s="44"/>
      <c r="R30" s="62"/>
      <c r="S30" s="63"/>
      <c r="U30" s="7"/>
      <c r="V30" s="2"/>
      <c r="W30" s="2"/>
      <c r="X30" s="2"/>
      <c r="Y30" s="4"/>
    </row>
    <row r="31" spans="1:25">
      <c r="A31" s="2"/>
      <c r="B31" s="2"/>
      <c r="C31" s="2"/>
      <c r="D31" s="6"/>
      <c r="E31" s="43"/>
      <c r="F31" s="3"/>
      <c r="G31" s="1"/>
      <c r="H31" s="43"/>
      <c r="I31" s="21"/>
      <c r="J31" s="21"/>
      <c r="K31" s="6"/>
      <c r="L31" s="2"/>
      <c r="M31" s="4"/>
      <c r="N31" s="4"/>
      <c r="O31" s="45"/>
      <c r="P31" s="27"/>
      <c r="Q31" s="27"/>
      <c r="R31" s="27"/>
      <c r="S31" s="36"/>
      <c r="U31" s="7"/>
      <c r="V31" s="2"/>
      <c r="W31" s="2"/>
      <c r="X31" s="7"/>
      <c r="Y31" s="4"/>
    </row>
    <row r="32" spans="1:25">
      <c r="A32" s="2"/>
      <c r="B32" s="2"/>
      <c r="C32" s="2"/>
      <c r="D32" s="6"/>
      <c r="E32" s="43"/>
      <c r="F32" s="3"/>
      <c r="G32" s="1"/>
      <c r="H32" s="43"/>
      <c r="I32" s="21"/>
      <c r="J32" s="21"/>
      <c r="K32" s="6"/>
      <c r="L32" s="2"/>
      <c r="M32" s="4"/>
      <c r="N32" s="4"/>
      <c r="O32" s="45"/>
      <c r="P32" s="27"/>
      <c r="Q32" s="27"/>
      <c r="R32" s="27"/>
      <c r="S32" s="36"/>
      <c r="U32" s="7"/>
      <c r="V32" s="2"/>
      <c r="W32" s="2"/>
      <c r="X32" s="7"/>
      <c r="Y32" s="4"/>
    </row>
    <row r="33" spans="1:25">
      <c r="A33" s="2"/>
      <c r="B33" s="2"/>
      <c r="C33" s="2"/>
      <c r="D33" s="6"/>
      <c r="E33" s="43"/>
      <c r="F33" s="3"/>
      <c r="G33" s="1"/>
      <c r="H33" s="43"/>
      <c r="I33" s="21"/>
      <c r="J33" s="21"/>
      <c r="K33" s="6"/>
      <c r="L33" s="2"/>
      <c r="M33" s="4"/>
      <c r="N33" s="4"/>
      <c r="O33" s="45"/>
      <c r="P33" s="27"/>
      <c r="Q33" s="27"/>
      <c r="R33" s="27"/>
      <c r="S33" s="36"/>
      <c r="U33" s="7"/>
      <c r="V33" s="2"/>
      <c r="W33" s="2"/>
      <c r="X33" s="7"/>
      <c r="Y33" s="4"/>
    </row>
    <row r="34" spans="1:25">
      <c r="A34" s="56"/>
      <c r="B34" s="56"/>
      <c r="C34" s="57"/>
      <c r="D34" s="5"/>
      <c r="E34" s="58"/>
      <c r="F34" s="34"/>
      <c r="G34" s="59"/>
      <c r="H34" s="58"/>
      <c r="I34" s="60"/>
      <c r="J34" s="60"/>
      <c r="K34" s="5"/>
      <c r="L34" s="5"/>
      <c r="M34" s="4"/>
      <c r="N34" s="4"/>
      <c r="O34" s="61"/>
      <c r="P34" s="62"/>
      <c r="Q34" s="44"/>
      <c r="R34" s="62"/>
      <c r="S34" s="63"/>
      <c r="U34" s="7"/>
      <c r="V34" s="2"/>
      <c r="W34" s="2"/>
      <c r="X34" s="7"/>
      <c r="Y34" s="4"/>
    </row>
    <row r="35" spans="1:25">
      <c r="A35" s="2"/>
      <c r="B35" s="2"/>
      <c r="C35" s="2"/>
      <c r="D35" s="16"/>
      <c r="E35" s="42"/>
      <c r="F35" s="3"/>
      <c r="G35" s="65"/>
      <c r="H35" s="42"/>
      <c r="I35" s="16"/>
      <c r="J35" s="21"/>
      <c r="K35" s="16"/>
      <c r="L35" s="2"/>
      <c r="M35" s="4"/>
      <c r="N35" s="4"/>
      <c r="O35" s="45"/>
      <c r="P35" s="26"/>
      <c r="Q35" s="26"/>
      <c r="R35" s="26"/>
      <c r="S35" s="36"/>
      <c r="U35" s="7"/>
      <c r="V35" s="2"/>
      <c r="W35" s="2"/>
      <c r="X35" s="7"/>
      <c r="Y35" s="4"/>
    </row>
    <row r="36" spans="1:25">
      <c r="A36" s="2"/>
      <c r="B36" s="2"/>
      <c r="C36" s="2"/>
      <c r="D36" s="16"/>
      <c r="E36" s="42"/>
      <c r="F36" s="3"/>
      <c r="G36" s="65"/>
      <c r="H36" s="42"/>
      <c r="I36" s="21"/>
      <c r="J36" s="21"/>
      <c r="K36" s="16"/>
      <c r="L36" s="2"/>
      <c r="M36" s="4"/>
      <c r="N36" s="4"/>
      <c r="O36" s="45"/>
      <c r="P36" s="26"/>
      <c r="Q36" s="26"/>
      <c r="R36" s="26"/>
      <c r="S36" s="36"/>
      <c r="U36" s="7"/>
      <c r="V36" s="2"/>
      <c r="W36" s="2"/>
      <c r="X36" s="7"/>
      <c r="Y36" s="4"/>
    </row>
    <row r="37" spans="1:25">
      <c r="A37" s="2"/>
      <c r="B37" s="2"/>
      <c r="C37" s="2"/>
      <c r="D37" s="16"/>
      <c r="E37" s="42"/>
      <c r="F37" s="3"/>
      <c r="G37" s="65"/>
      <c r="H37" s="42"/>
      <c r="I37" s="21"/>
      <c r="J37" s="21"/>
      <c r="K37" s="16"/>
      <c r="L37" s="2"/>
      <c r="M37" s="4"/>
      <c r="N37" s="4"/>
      <c r="O37" s="45"/>
      <c r="P37" s="26"/>
      <c r="Q37" s="26"/>
      <c r="R37" s="26"/>
      <c r="S37" s="36"/>
      <c r="U37" s="7"/>
      <c r="V37" s="2"/>
      <c r="W37" s="2"/>
      <c r="X37" s="7"/>
      <c r="Y37" s="4"/>
    </row>
    <row r="38" spans="1:25">
      <c r="A38" s="56"/>
      <c r="B38" s="56"/>
      <c r="C38" s="57"/>
      <c r="D38" s="39"/>
      <c r="E38" s="66"/>
      <c r="F38" s="34"/>
      <c r="G38" s="34"/>
      <c r="H38" s="66"/>
      <c r="I38" s="60"/>
      <c r="J38" s="60"/>
      <c r="K38" s="39"/>
      <c r="L38" s="5"/>
      <c r="M38" s="4"/>
      <c r="N38" s="4"/>
      <c r="O38" s="61"/>
      <c r="P38" s="62"/>
      <c r="Q38" s="44"/>
      <c r="R38" s="62"/>
      <c r="S38" s="63"/>
      <c r="U38" s="7"/>
      <c r="V38" s="2"/>
      <c r="W38" s="2"/>
      <c r="X38" s="7"/>
      <c r="Y38" s="4"/>
    </row>
    <row r="39" spans="1:25">
      <c r="A39" s="2"/>
      <c r="B39" s="2"/>
      <c r="C39" s="2"/>
      <c r="D39" s="35"/>
      <c r="E39" s="26"/>
      <c r="F39" s="3"/>
      <c r="G39" s="35"/>
      <c r="H39" s="42"/>
      <c r="I39" s="21"/>
      <c r="J39" s="21"/>
      <c r="K39" s="16"/>
      <c r="L39" s="2"/>
      <c r="M39" s="4"/>
      <c r="N39" s="4"/>
      <c r="O39" s="45"/>
      <c r="P39" s="26"/>
      <c r="Q39" s="26"/>
      <c r="R39" s="26"/>
      <c r="S39" s="36"/>
      <c r="U39" s="5"/>
      <c r="V39" s="2"/>
      <c r="W39" s="2"/>
      <c r="X39" s="7"/>
      <c r="Y39" s="4"/>
    </row>
    <row r="40" spans="1:25">
      <c r="A40" s="2"/>
      <c r="B40" s="2"/>
      <c r="C40" s="2"/>
      <c r="D40" s="35"/>
      <c r="E40" s="26"/>
      <c r="F40" s="3"/>
      <c r="G40" s="35"/>
      <c r="H40" s="42"/>
      <c r="I40" s="21"/>
      <c r="J40" s="21"/>
      <c r="K40" s="16"/>
      <c r="L40" s="2"/>
      <c r="M40" s="4"/>
      <c r="N40" s="4"/>
      <c r="O40" s="45"/>
      <c r="P40" s="26"/>
      <c r="Q40" s="26"/>
      <c r="R40" s="27"/>
      <c r="S40" s="36"/>
      <c r="U40" s="7"/>
      <c r="V40" s="5"/>
      <c r="W40" s="5"/>
      <c r="X40" s="7"/>
      <c r="Y40" s="4"/>
    </row>
    <row r="41" spans="1:25">
      <c r="A41" s="2"/>
      <c r="B41" s="2"/>
      <c r="C41" s="2"/>
      <c r="D41" s="65"/>
      <c r="E41" s="26"/>
      <c r="F41" s="3"/>
      <c r="G41" s="35"/>
      <c r="H41" s="42"/>
      <c r="I41" s="21"/>
      <c r="J41" s="21"/>
      <c r="K41" s="16"/>
      <c r="L41" s="2"/>
      <c r="M41" s="4"/>
      <c r="N41" s="4"/>
      <c r="O41" s="45"/>
      <c r="P41" s="26"/>
      <c r="Q41" s="26"/>
      <c r="R41" s="26"/>
      <c r="S41" s="36"/>
      <c r="U41" s="4"/>
      <c r="V41" s="4"/>
      <c r="W41" s="4"/>
      <c r="X41" s="4"/>
      <c r="Y41" s="4"/>
    </row>
    <row r="42" spans="1:25">
      <c r="A42" s="56"/>
      <c r="B42" s="56"/>
      <c r="C42" s="57"/>
      <c r="D42" s="39"/>
      <c r="E42" s="66"/>
      <c r="F42" s="34"/>
      <c r="G42" s="39"/>
      <c r="H42" s="66"/>
      <c r="I42" s="60"/>
      <c r="J42" s="60"/>
      <c r="K42" s="39"/>
      <c r="L42" s="5"/>
      <c r="M42" s="4"/>
      <c r="N42" s="4"/>
      <c r="O42" s="61"/>
      <c r="P42" s="62"/>
      <c r="Q42" s="44"/>
      <c r="R42" s="62"/>
      <c r="S42" s="63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67"/>
      <c r="U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67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67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7"/>
      <c r="U66" s="4"/>
    </row>
    <row r="67" spans="1:21">
      <c r="A67" s="15"/>
      <c r="B67" s="15"/>
      <c r="C67" s="15"/>
      <c r="D67" s="15"/>
      <c r="E67" s="15"/>
      <c r="F67" s="3"/>
      <c r="G67" s="35"/>
      <c r="H67" s="18"/>
      <c r="I67" s="15"/>
      <c r="J67" s="15"/>
      <c r="K67" s="16"/>
      <c r="L67" s="6"/>
      <c r="M67" s="4"/>
      <c r="N67" s="4"/>
      <c r="O67" s="17"/>
      <c r="P67" s="35"/>
      <c r="Q67" s="35"/>
      <c r="R67" s="35"/>
      <c r="S67" s="36"/>
      <c r="T67" s="67"/>
      <c r="U67" s="4"/>
    </row>
    <row r="68" spans="1:21">
      <c r="A68" s="15"/>
      <c r="B68" s="15"/>
      <c r="C68" s="15"/>
      <c r="D68" s="15"/>
      <c r="E68" s="15"/>
      <c r="F68" s="3"/>
      <c r="G68" s="35"/>
      <c r="H68" s="18"/>
      <c r="I68" s="15"/>
      <c r="J68" s="15"/>
      <c r="K68" s="16"/>
      <c r="L68" s="6"/>
      <c r="M68" s="4"/>
      <c r="N68" s="4"/>
      <c r="O68" s="17"/>
      <c r="P68" s="35"/>
      <c r="Q68" s="35"/>
      <c r="R68" s="35"/>
      <c r="S68" s="36"/>
      <c r="T68" s="67"/>
      <c r="U68" s="4"/>
    </row>
    <row r="69" spans="1:21">
      <c r="A69" s="37"/>
      <c r="B69" s="37"/>
      <c r="C69" s="38"/>
      <c r="D69" s="37"/>
      <c r="E69" s="39"/>
      <c r="F69" s="34"/>
      <c r="G69" s="37"/>
      <c r="H69" s="39"/>
      <c r="I69" s="37"/>
      <c r="J69" s="37"/>
      <c r="K69" s="39"/>
      <c r="L69" s="5"/>
      <c r="M69" s="4"/>
      <c r="N69" s="4"/>
      <c r="O69" s="17"/>
      <c r="P69" s="40"/>
      <c r="Q69" s="40"/>
      <c r="R69" s="40"/>
      <c r="S69" s="36"/>
      <c r="T69" s="67"/>
      <c r="U69" s="4"/>
    </row>
    <row r="70" spans="1:21">
      <c r="A70" s="15"/>
      <c r="B70" s="15"/>
      <c r="C70" s="15"/>
      <c r="D70" s="15"/>
      <c r="E70" s="15"/>
      <c r="F70" s="3"/>
      <c r="G70" s="35"/>
      <c r="H70" s="18"/>
      <c r="I70" s="15"/>
      <c r="J70" s="15"/>
      <c r="K70" s="16"/>
      <c r="L70" s="6"/>
      <c r="M70" s="4"/>
      <c r="N70" s="4"/>
      <c r="O70" s="17"/>
      <c r="P70" s="35"/>
      <c r="Q70" s="35"/>
      <c r="R70" s="35"/>
      <c r="S70" s="36"/>
      <c r="T70" s="67"/>
      <c r="U70" s="4"/>
    </row>
    <row r="71" spans="1:21">
      <c r="A71" s="37"/>
      <c r="B71" s="37"/>
      <c r="C71" s="38"/>
      <c r="D71" s="37"/>
      <c r="E71" s="39"/>
      <c r="F71" s="34"/>
      <c r="G71" s="37"/>
      <c r="H71" s="39"/>
      <c r="I71" s="37"/>
      <c r="J71" s="37"/>
      <c r="K71" s="39"/>
      <c r="L71" s="5"/>
      <c r="M71" s="4"/>
      <c r="N71" s="4"/>
      <c r="O71" s="17"/>
      <c r="P71" s="40"/>
      <c r="Q71" s="40"/>
      <c r="R71" s="40"/>
      <c r="S71" s="36"/>
      <c r="T71" s="67"/>
      <c r="U71" s="4"/>
    </row>
    <row r="72" spans="1:21">
      <c r="A72" s="15"/>
      <c r="B72" s="15"/>
      <c r="C72" s="15"/>
      <c r="D72" s="15"/>
      <c r="E72" s="15"/>
      <c r="F72" s="3"/>
      <c r="G72" s="35"/>
      <c r="H72" s="18"/>
      <c r="I72" s="15"/>
      <c r="J72" s="15"/>
      <c r="K72" s="16"/>
      <c r="L72" s="6"/>
      <c r="M72" s="4"/>
      <c r="N72" s="4"/>
      <c r="O72" s="17"/>
      <c r="P72" s="35"/>
      <c r="Q72" s="35"/>
      <c r="R72" s="35"/>
      <c r="S72" s="4"/>
      <c r="T72" s="67"/>
      <c r="U72" s="4"/>
    </row>
    <row r="73" spans="1:21">
      <c r="A73" s="37"/>
      <c r="B73" s="37"/>
      <c r="C73" s="38"/>
      <c r="D73" s="37"/>
      <c r="E73" s="39"/>
      <c r="F73" s="34"/>
      <c r="G73" s="37"/>
      <c r="H73" s="39"/>
      <c r="I73" s="37"/>
      <c r="J73" s="37"/>
      <c r="K73" s="39"/>
      <c r="L73" s="5"/>
      <c r="M73" s="4"/>
      <c r="N73" s="4"/>
      <c r="O73" s="17"/>
      <c r="P73" s="40"/>
      <c r="Q73" s="40"/>
      <c r="R73" s="40"/>
      <c r="S73" s="4"/>
      <c r="T73" s="67"/>
      <c r="U73" s="4"/>
    </row>
    <row r="74" spans="1:21">
      <c r="A74" s="15"/>
      <c r="B74" s="15"/>
      <c r="C74" s="15"/>
      <c r="D74" s="15"/>
      <c r="E74" s="15"/>
      <c r="F74" s="3"/>
      <c r="G74" s="35"/>
      <c r="H74" s="18"/>
      <c r="I74" s="15"/>
      <c r="J74" s="15"/>
      <c r="K74" s="16"/>
      <c r="L74" s="6"/>
      <c r="M74" s="4"/>
      <c r="N74" s="4"/>
      <c r="O74" s="17"/>
      <c r="P74" s="35"/>
      <c r="Q74" s="35"/>
      <c r="R74" s="35"/>
      <c r="S74" s="4"/>
      <c r="T74" s="67"/>
      <c r="U74" s="4"/>
    </row>
    <row r="75" spans="1:21">
      <c r="A75" s="15"/>
      <c r="B75" s="15"/>
      <c r="C75" s="15"/>
      <c r="D75" s="15"/>
      <c r="E75" s="15"/>
      <c r="F75" s="3"/>
      <c r="G75" s="35"/>
      <c r="H75" s="18"/>
      <c r="I75" s="15"/>
      <c r="J75" s="15"/>
      <c r="K75" s="16"/>
      <c r="L75" s="6"/>
      <c r="M75" s="4"/>
      <c r="N75" s="4"/>
      <c r="O75" s="17"/>
      <c r="P75" s="35"/>
      <c r="Q75" s="35"/>
      <c r="R75" s="35"/>
      <c r="S75" s="4"/>
      <c r="T75" s="67"/>
      <c r="U75" s="4"/>
    </row>
    <row r="76" spans="1:21">
      <c r="A76" s="37"/>
      <c r="B76" s="37"/>
      <c r="C76" s="38"/>
      <c r="D76" s="37"/>
      <c r="E76" s="39"/>
      <c r="F76" s="34"/>
      <c r="G76" s="37"/>
      <c r="H76" s="39"/>
      <c r="I76" s="37"/>
      <c r="J76" s="37"/>
      <c r="K76" s="39"/>
      <c r="L76" s="5"/>
      <c r="M76" s="4"/>
      <c r="N76" s="4"/>
      <c r="O76" s="17"/>
      <c r="P76" s="40"/>
      <c r="Q76" s="40"/>
      <c r="R76" s="40"/>
      <c r="S76" s="4"/>
      <c r="T76" s="4"/>
      <c r="U76" s="4"/>
    </row>
    <row r="77" spans="1:21">
      <c r="A77" s="15"/>
      <c r="B77" s="15"/>
      <c r="C77" s="15"/>
      <c r="D77" s="15"/>
      <c r="E77" s="15"/>
      <c r="F77" s="3"/>
      <c r="G77" s="35"/>
      <c r="H77" s="18"/>
      <c r="I77" s="15"/>
      <c r="J77" s="15"/>
      <c r="K77" s="16"/>
      <c r="L77" s="6"/>
      <c r="M77" s="4"/>
      <c r="N77" s="4"/>
      <c r="O77" s="17"/>
      <c r="P77" s="35"/>
      <c r="Q77" s="35"/>
      <c r="R77" s="35"/>
      <c r="S77" s="4"/>
      <c r="T77" s="4"/>
      <c r="U77" s="4"/>
    </row>
    <row r="78" spans="1:21">
      <c r="A78" s="15"/>
      <c r="B78" s="15"/>
      <c r="C78" s="15"/>
      <c r="D78" s="15"/>
      <c r="E78" s="15"/>
      <c r="F78" s="3"/>
      <c r="G78" s="35"/>
      <c r="H78" s="18"/>
      <c r="I78" s="15"/>
      <c r="J78" s="15"/>
      <c r="K78" s="16"/>
      <c r="L78" s="6"/>
      <c r="M78" s="4"/>
      <c r="N78" s="4"/>
      <c r="O78" s="17"/>
      <c r="P78" s="35"/>
      <c r="Q78" s="35"/>
      <c r="R78" s="35"/>
      <c r="S78" s="4"/>
      <c r="T78" s="4"/>
      <c r="U78" s="4"/>
    </row>
    <row r="79" spans="1:21">
      <c r="A79" s="37"/>
      <c r="B79" s="37"/>
      <c r="C79" s="38"/>
      <c r="D79" s="37"/>
      <c r="E79" s="39"/>
      <c r="F79" s="34"/>
      <c r="G79" s="37"/>
      <c r="H79" s="39"/>
      <c r="I79" s="37"/>
      <c r="J79" s="37"/>
      <c r="K79" s="39"/>
      <c r="L79" s="5"/>
      <c r="M79" s="4"/>
      <c r="N79" s="4"/>
      <c r="O79" s="17"/>
      <c r="P79" s="40"/>
      <c r="Q79" s="40"/>
      <c r="R79" s="40"/>
      <c r="S79" s="4"/>
      <c r="T79" s="4"/>
      <c r="U79" s="4"/>
    </row>
    <row r="80" spans="1:21">
      <c r="A80" s="15"/>
      <c r="B80" s="15"/>
      <c r="C80" s="15"/>
      <c r="D80" s="15"/>
      <c r="E80" s="15"/>
      <c r="F80" s="3"/>
      <c r="G80" s="35"/>
      <c r="H80" s="18"/>
      <c r="I80" s="15"/>
      <c r="J80" s="15"/>
      <c r="K80" s="16"/>
      <c r="L80" s="6"/>
      <c r="M80" s="4"/>
      <c r="N80" s="4"/>
      <c r="O80" s="17"/>
      <c r="P80" s="35"/>
      <c r="Q80" s="35"/>
      <c r="R80" s="35"/>
      <c r="S80" s="4"/>
      <c r="T80" s="4"/>
      <c r="U80" s="4"/>
    </row>
    <row r="81" spans="1:21">
      <c r="A81" s="15"/>
      <c r="B81" s="15"/>
      <c r="C81" s="15"/>
      <c r="D81" s="15"/>
      <c r="E81" s="15"/>
      <c r="F81" s="3"/>
      <c r="G81" s="35"/>
      <c r="H81" s="18"/>
      <c r="I81" s="15"/>
      <c r="J81" s="15"/>
      <c r="K81" s="16"/>
      <c r="L81" s="6"/>
      <c r="M81" s="4"/>
      <c r="N81" s="4"/>
      <c r="O81" s="17"/>
      <c r="P81" s="35"/>
      <c r="Q81" s="35"/>
      <c r="R81" s="35"/>
      <c r="S81" s="4"/>
      <c r="T81" s="4"/>
      <c r="U81" s="4"/>
    </row>
    <row r="82" spans="1:21">
      <c r="A82" s="37"/>
      <c r="B82" s="37"/>
      <c r="C82" s="38"/>
      <c r="D82" s="37"/>
      <c r="E82" s="39"/>
      <c r="F82" s="34"/>
      <c r="G82" s="37"/>
      <c r="H82" s="39"/>
      <c r="I82" s="37"/>
      <c r="J82" s="37"/>
      <c r="K82" s="39"/>
      <c r="L82" s="5"/>
      <c r="M82" s="4"/>
      <c r="N82" s="4"/>
      <c r="O82" s="17"/>
      <c r="P82" s="40"/>
      <c r="Q82" s="40"/>
      <c r="R82" s="40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88"/>
  <sheetViews>
    <sheetView topLeftCell="N1" workbookViewId="0">
      <selection activeCell="R25" sqref="R25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1.7109375" bestFit="1" customWidth="1"/>
    <col min="17" max="17" width="7.5703125" bestFit="1" customWidth="1"/>
    <col min="18" max="18" width="12.140625" bestFit="1" customWidth="1"/>
    <col min="19" max="19" width="21.7109375" bestFit="1" customWidth="1"/>
    <col min="20" max="20" width="20.7109375" bestFit="1" customWidth="1"/>
    <col min="21" max="21" width="21.7109375" bestFit="1" customWidth="1"/>
    <col min="22" max="22" width="20.7109375" bestFit="1" customWidth="1"/>
  </cols>
  <sheetData>
    <row r="1" spans="1:23">
      <c r="A1" s="23" t="s">
        <v>0</v>
      </c>
      <c r="B1" s="23" t="s">
        <v>7</v>
      </c>
      <c r="C1" s="23" t="s">
        <v>1</v>
      </c>
      <c r="D1" s="23" t="s">
        <v>5</v>
      </c>
      <c r="E1" s="23" t="s">
        <v>6</v>
      </c>
      <c r="F1" s="23" t="s">
        <v>17</v>
      </c>
      <c r="G1" s="23" t="s">
        <v>2</v>
      </c>
      <c r="H1" s="23" t="s">
        <v>3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19</v>
      </c>
      <c r="S1" s="23" t="s">
        <v>20</v>
      </c>
      <c r="T1" s="23" t="s">
        <v>21</v>
      </c>
    </row>
    <row r="2" spans="1:23">
      <c r="A2" s="2" t="s">
        <v>26</v>
      </c>
      <c r="B2" s="2">
        <v>89</v>
      </c>
      <c r="C2" s="2">
        <v>1</v>
      </c>
      <c r="D2" s="6">
        <v>173</v>
      </c>
      <c r="E2" s="43">
        <v>75</v>
      </c>
      <c r="F2" s="3">
        <f t="shared" ref="F2:F19" si="0">(E2/D2)*100</f>
        <v>43.352601156069362</v>
      </c>
      <c r="G2" s="1">
        <v>906.88400000000001</v>
      </c>
      <c r="H2" s="43">
        <v>0</v>
      </c>
      <c r="I2" s="21">
        <f t="shared" ref="I2:I19" si="1" xml:space="preserve"> E2/G2*3600</f>
        <v>297.7227517521535</v>
      </c>
      <c r="J2" s="21">
        <f t="shared" ref="J2:J19" si="2" xml:space="preserve"> E2/G2*60</f>
        <v>4.9620458625358923</v>
      </c>
      <c r="K2" s="2">
        <f t="shared" ref="K2:K19" si="3" xml:space="preserve"> ROUNDUP((H2/G2)*3600,3)</f>
        <v>0</v>
      </c>
      <c r="L2" s="2">
        <f t="shared" ref="L2:L19" si="4" xml:space="preserve"> H2/G2 * 60</f>
        <v>0</v>
      </c>
      <c r="M2" s="45"/>
      <c r="N2" s="27"/>
      <c r="O2" s="27"/>
      <c r="P2" s="27"/>
      <c r="Q2" s="36"/>
      <c r="R2" s="36"/>
      <c r="S2" s="2"/>
      <c r="T2" s="2"/>
      <c r="U2" s="74"/>
      <c r="V2" s="2"/>
      <c r="W2" s="4"/>
    </row>
    <row r="3" spans="1:23">
      <c r="A3" s="2" t="s">
        <v>26</v>
      </c>
      <c r="B3" s="2">
        <v>89</v>
      </c>
      <c r="C3" s="2">
        <v>2</v>
      </c>
      <c r="D3" s="6">
        <v>122</v>
      </c>
      <c r="E3" s="43">
        <v>34</v>
      </c>
      <c r="F3" s="3">
        <f t="shared" si="0"/>
        <v>27.868852459016392</v>
      </c>
      <c r="G3" s="1">
        <v>588.77499999999998</v>
      </c>
      <c r="H3" s="43">
        <v>0</v>
      </c>
      <c r="I3" s="21">
        <f t="shared" si="1"/>
        <v>207.88926160247973</v>
      </c>
      <c r="J3" s="21">
        <f t="shared" si="2"/>
        <v>3.4648210267079955</v>
      </c>
      <c r="K3" s="2">
        <f t="shared" si="3"/>
        <v>0</v>
      </c>
      <c r="L3" s="2">
        <f t="shared" si="4"/>
        <v>0</v>
      </c>
      <c r="M3" s="45"/>
      <c r="N3" s="27"/>
      <c r="O3" s="27"/>
      <c r="P3" s="27"/>
      <c r="Q3" s="36"/>
      <c r="R3" s="36"/>
      <c r="S3" s="2"/>
      <c r="T3" s="2"/>
      <c r="U3" s="74"/>
      <c r="V3" s="2"/>
      <c r="W3" s="4"/>
    </row>
    <row r="4" spans="1:23">
      <c r="A4" s="75" t="s">
        <v>27</v>
      </c>
      <c r="B4" s="75">
        <v>89</v>
      </c>
      <c r="C4" s="76" t="s">
        <v>4</v>
      </c>
      <c r="D4" s="77">
        <f>SUM(D2:D3)</f>
        <v>295</v>
      </c>
      <c r="E4" s="78">
        <f>SUM(E2:E3)</f>
        <v>109</v>
      </c>
      <c r="F4" s="79">
        <f t="shared" si="0"/>
        <v>36.949152542372879</v>
      </c>
      <c r="G4" s="79">
        <f xml:space="preserve"> SUM(G2:G3)</f>
        <v>1495.6590000000001</v>
      </c>
      <c r="H4" s="78">
        <f>SUM(H2:H3)</f>
        <v>0</v>
      </c>
      <c r="I4" s="80">
        <f t="shared" si="1"/>
        <v>262.35926772078392</v>
      </c>
      <c r="J4" s="80">
        <f t="shared" si="2"/>
        <v>4.3726544620130658</v>
      </c>
      <c r="K4" s="75">
        <f t="shared" si="3"/>
        <v>0</v>
      </c>
      <c r="L4" s="77">
        <f t="shared" si="4"/>
        <v>0</v>
      </c>
      <c r="M4" s="81" t="s">
        <v>18</v>
      </c>
      <c r="N4" s="30" t="s">
        <v>28</v>
      </c>
      <c r="O4" s="82">
        <v>30</v>
      </c>
      <c r="P4" s="30" t="s">
        <v>29</v>
      </c>
      <c r="Q4" s="33">
        <v>50</v>
      </c>
      <c r="R4" s="69" t="s">
        <v>22</v>
      </c>
      <c r="S4" s="83">
        <v>0</v>
      </c>
      <c r="T4" s="83">
        <v>1.5</v>
      </c>
      <c r="U4" s="2"/>
      <c r="V4" s="2"/>
      <c r="W4" s="4"/>
    </row>
    <row r="5" spans="1:23">
      <c r="A5" s="8" t="s">
        <v>26</v>
      </c>
      <c r="B5" s="8">
        <v>89</v>
      </c>
      <c r="C5" s="8">
        <v>1</v>
      </c>
      <c r="D5" s="13">
        <v>173</v>
      </c>
      <c r="E5" s="71">
        <v>73</v>
      </c>
      <c r="F5" s="14">
        <f t="shared" si="0"/>
        <v>42.196531791907518</v>
      </c>
      <c r="G5" s="9">
        <v>906.88400000000001</v>
      </c>
      <c r="H5" s="71">
        <v>1</v>
      </c>
      <c r="I5" s="20">
        <f t="shared" si="1"/>
        <v>289.78347837209606</v>
      </c>
      <c r="J5" s="20">
        <f t="shared" si="2"/>
        <v>4.8297246395349349</v>
      </c>
      <c r="K5" s="8">
        <f t="shared" si="3"/>
        <v>3.9699999999999998</v>
      </c>
      <c r="L5" s="8">
        <f t="shared" si="4"/>
        <v>6.6160611500478569E-2</v>
      </c>
      <c r="M5" s="25"/>
      <c r="N5" s="28"/>
      <c r="O5" s="28"/>
      <c r="P5" s="28"/>
      <c r="Q5" s="32"/>
      <c r="R5" s="32"/>
      <c r="S5" s="8"/>
      <c r="T5" s="8"/>
      <c r="U5" s="2"/>
      <c r="V5" s="2"/>
      <c r="W5" s="4"/>
    </row>
    <row r="6" spans="1:23">
      <c r="A6" s="8" t="s">
        <v>26</v>
      </c>
      <c r="B6" s="8">
        <v>89</v>
      </c>
      <c r="C6" s="2">
        <v>2</v>
      </c>
      <c r="D6" s="6">
        <v>122</v>
      </c>
      <c r="E6" s="43">
        <v>31</v>
      </c>
      <c r="F6" s="3">
        <f t="shared" si="0"/>
        <v>25.409836065573771</v>
      </c>
      <c r="G6" s="1">
        <v>588.77499999999998</v>
      </c>
      <c r="H6" s="43">
        <v>2</v>
      </c>
      <c r="I6" s="21">
        <f t="shared" si="1"/>
        <v>189.54609146108444</v>
      </c>
      <c r="J6" s="21">
        <f t="shared" si="2"/>
        <v>3.1591015243514073</v>
      </c>
      <c r="K6" s="2">
        <f t="shared" si="3"/>
        <v>12.228999999999999</v>
      </c>
      <c r="L6" s="2">
        <f t="shared" si="4"/>
        <v>0.20381300157105856</v>
      </c>
      <c r="M6" s="25"/>
      <c r="N6" s="27"/>
      <c r="O6" s="27"/>
      <c r="P6" s="27"/>
      <c r="Q6" s="32"/>
      <c r="R6" s="32"/>
      <c r="S6" s="2"/>
      <c r="T6" s="2"/>
      <c r="U6" s="2"/>
      <c r="V6" s="2"/>
      <c r="W6" s="4"/>
    </row>
    <row r="7" spans="1:23">
      <c r="A7" s="10" t="s">
        <v>27</v>
      </c>
      <c r="B7" s="10">
        <v>89</v>
      </c>
      <c r="C7" s="19" t="s">
        <v>4</v>
      </c>
      <c r="D7" s="12">
        <f>SUM(D5:D6)</f>
        <v>295</v>
      </c>
      <c r="E7" s="72">
        <f>SUM(E5:E6)</f>
        <v>104</v>
      </c>
      <c r="F7" s="11">
        <f t="shared" si="0"/>
        <v>35.254237288135592</v>
      </c>
      <c r="G7" s="11">
        <f xml:space="preserve"> SUM(G5:G6)</f>
        <v>1495.6590000000001</v>
      </c>
      <c r="H7" s="72">
        <f>SUM(H5:H6)</f>
        <v>3</v>
      </c>
      <c r="I7" s="22">
        <f t="shared" si="1"/>
        <v>250.32443892625258</v>
      </c>
      <c r="J7" s="22">
        <f t="shared" si="2"/>
        <v>4.1720739821042097</v>
      </c>
      <c r="K7" s="10">
        <f t="shared" si="3"/>
        <v>7.2210000000000001</v>
      </c>
      <c r="L7" s="12">
        <f t="shared" si="4"/>
        <v>0.12034828794531373</v>
      </c>
      <c r="M7" s="29" t="s">
        <v>23</v>
      </c>
      <c r="N7" s="30" t="s">
        <v>28</v>
      </c>
      <c r="O7" s="31">
        <v>30</v>
      </c>
      <c r="P7" s="30" t="s">
        <v>30</v>
      </c>
      <c r="Q7" s="33">
        <v>100</v>
      </c>
      <c r="R7" s="33">
        <v>89.8</v>
      </c>
      <c r="S7" s="68">
        <v>0</v>
      </c>
      <c r="T7" s="68">
        <v>1.5</v>
      </c>
      <c r="U7" s="2"/>
      <c r="V7" s="2"/>
      <c r="W7" s="4"/>
    </row>
    <row r="8" spans="1:23">
      <c r="A8" s="8" t="s">
        <v>26</v>
      </c>
      <c r="B8" s="8">
        <v>89</v>
      </c>
      <c r="C8" s="8">
        <v>1</v>
      </c>
      <c r="D8" s="13">
        <v>173</v>
      </c>
      <c r="E8" s="71">
        <v>76</v>
      </c>
      <c r="F8" s="14">
        <f t="shared" si="0"/>
        <v>43.930635838150287</v>
      </c>
      <c r="G8" s="9">
        <v>906.88400000000001</v>
      </c>
      <c r="H8" s="71">
        <v>0</v>
      </c>
      <c r="I8" s="20">
        <f t="shared" si="1"/>
        <v>301.69238844218222</v>
      </c>
      <c r="J8" s="20">
        <f t="shared" si="2"/>
        <v>5.028206474036371</v>
      </c>
      <c r="K8" s="8">
        <f t="shared" si="3"/>
        <v>0</v>
      </c>
      <c r="L8" s="8">
        <f t="shared" si="4"/>
        <v>0</v>
      </c>
      <c r="M8" s="25"/>
      <c r="N8" s="28"/>
      <c r="O8" s="28"/>
      <c r="P8" s="28"/>
      <c r="Q8" s="32"/>
      <c r="R8" s="70"/>
      <c r="S8" s="8"/>
      <c r="T8" s="8"/>
      <c r="U8" s="2"/>
      <c r="V8" s="2"/>
      <c r="W8" s="4"/>
    </row>
    <row r="9" spans="1:23">
      <c r="A9" s="8" t="s">
        <v>26</v>
      </c>
      <c r="B9" s="8">
        <v>89</v>
      </c>
      <c r="C9" s="2">
        <v>2</v>
      </c>
      <c r="D9" s="6">
        <v>122</v>
      </c>
      <c r="E9" s="43">
        <v>66</v>
      </c>
      <c r="F9" s="3">
        <f t="shared" si="0"/>
        <v>54.098360655737707</v>
      </c>
      <c r="G9" s="1">
        <v>588.77499999999998</v>
      </c>
      <c r="H9" s="43">
        <v>0</v>
      </c>
      <c r="I9" s="21">
        <f t="shared" si="1"/>
        <v>403.549743110696</v>
      </c>
      <c r="J9" s="21">
        <f t="shared" si="2"/>
        <v>6.7258290518449328</v>
      </c>
      <c r="K9" s="2">
        <f t="shared" si="3"/>
        <v>0</v>
      </c>
      <c r="L9" s="2">
        <f t="shared" si="4"/>
        <v>0</v>
      </c>
      <c r="M9" s="25"/>
      <c r="N9" s="27"/>
      <c r="O9" s="27"/>
      <c r="P9" s="27"/>
      <c r="Q9" s="32"/>
      <c r="R9" s="70"/>
      <c r="S9" s="2"/>
      <c r="T9" s="2"/>
      <c r="U9" s="2"/>
      <c r="V9" s="2"/>
      <c r="W9" s="4"/>
    </row>
    <row r="10" spans="1:23">
      <c r="A10" s="10" t="s">
        <v>27</v>
      </c>
      <c r="B10" s="10">
        <v>89</v>
      </c>
      <c r="C10" s="19" t="s">
        <v>4</v>
      </c>
      <c r="D10" s="12">
        <f>SUM(D8:D9)</f>
        <v>295</v>
      </c>
      <c r="E10" s="72">
        <f>SUM(E8:E9)</f>
        <v>142</v>
      </c>
      <c r="F10" s="11">
        <f t="shared" si="0"/>
        <v>48.135593220338983</v>
      </c>
      <c r="G10" s="11">
        <f xml:space="preserve"> SUM(G8:G9)</f>
        <v>1495.6590000000001</v>
      </c>
      <c r="H10" s="72">
        <f>SUM(H8:H9)</f>
        <v>0</v>
      </c>
      <c r="I10" s="22">
        <f t="shared" si="1"/>
        <v>341.78913776469096</v>
      </c>
      <c r="J10" s="22">
        <f t="shared" si="2"/>
        <v>5.6964856294115158</v>
      </c>
      <c r="K10" s="10">
        <f t="shared" si="3"/>
        <v>0</v>
      </c>
      <c r="L10" s="12">
        <f t="shared" si="4"/>
        <v>0</v>
      </c>
      <c r="M10" s="29" t="s">
        <v>23</v>
      </c>
      <c r="N10" s="30" t="s">
        <v>28</v>
      </c>
      <c r="O10" s="31">
        <v>20</v>
      </c>
      <c r="P10" s="30" t="s">
        <v>31</v>
      </c>
      <c r="Q10" s="33">
        <v>150</v>
      </c>
      <c r="R10" s="73">
        <v>91.56</v>
      </c>
      <c r="S10" s="68">
        <v>0</v>
      </c>
      <c r="T10" s="68">
        <v>1.5</v>
      </c>
      <c r="U10" s="2"/>
      <c r="V10" s="2"/>
      <c r="W10" s="4"/>
    </row>
    <row r="11" spans="1:23">
      <c r="A11" s="8" t="s">
        <v>26</v>
      </c>
      <c r="B11" s="8">
        <v>89</v>
      </c>
      <c r="C11" s="8">
        <v>1</v>
      </c>
      <c r="D11" s="13">
        <v>173</v>
      </c>
      <c r="E11" s="71">
        <v>76</v>
      </c>
      <c r="F11" s="14">
        <f t="shared" si="0"/>
        <v>43.930635838150287</v>
      </c>
      <c r="G11" s="9">
        <v>906.88400000000001</v>
      </c>
      <c r="H11" s="71">
        <v>0</v>
      </c>
      <c r="I11" s="20">
        <f t="shared" si="1"/>
        <v>301.69238844218222</v>
      </c>
      <c r="J11" s="20">
        <f t="shared" si="2"/>
        <v>5.028206474036371</v>
      </c>
      <c r="K11" s="8">
        <f t="shared" si="3"/>
        <v>0</v>
      </c>
      <c r="L11" s="8">
        <f t="shared" si="4"/>
        <v>0</v>
      </c>
      <c r="M11" s="25"/>
      <c r="N11" s="28"/>
      <c r="O11" s="28"/>
      <c r="P11" s="28"/>
      <c r="Q11" s="32"/>
      <c r="R11" s="70"/>
      <c r="S11" s="8"/>
      <c r="T11" s="8"/>
      <c r="U11" s="2"/>
      <c r="V11" s="2"/>
      <c r="W11" s="4"/>
    </row>
    <row r="12" spans="1:23">
      <c r="A12" s="8" t="s">
        <v>26</v>
      </c>
      <c r="B12" s="8">
        <v>89</v>
      </c>
      <c r="C12" s="2">
        <v>2</v>
      </c>
      <c r="D12" s="6">
        <v>122</v>
      </c>
      <c r="E12" s="43">
        <v>46</v>
      </c>
      <c r="F12" s="3">
        <f t="shared" si="0"/>
        <v>37.704918032786885</v>
      </c>
      <c r="G12" s="1">
        <v>588.77499999999998</v>
      </c>
      <c r="H12" s="43">
        <v>0</v>
      </c>
      <c r="I12" s="21">
        <f t="shared" si="1"/>
        <v>281.26194216806078</v>
      </c>
      <c r="J12" s="21">
        <f t="shared" si="2"/>
        <v>4.6876990361343465</v>
      </c>
      <c r="K12" s="2">
        <f t="shared" si="3"/>
        <v>0</v>
      </c>
      <c r="L12" s="2">
        <f t="shared" si="4"/>
        <v>0</v>
      </c>
      <c r="M12" s="25"/>
      <c r="N12" s="27"/>
      <c r="O12" s="27"/>
      <c r="P12" s="27"/>
      <c r="Q12" s="32"/>
      <c r="R12" s="70"/>
      <c r="S12" s="2"/>
      <c r="T12" s="2"/>
      <c r="U12" s="2"/>
      <c r="V12" s="2"/>
      <c r="W12" s="4"/>
    </row>
    <row r="13" spans="1:23">
      <c r="A13" s="10" t="s">
        <v>27</v>
      </c>
      <c r="B13" s="10">
        <v>89</v>
      </c>
      <c r="C13" s="19" t="s">
        <v>4</v>
      </c>
      <c r="D13" s="12">
        <f>SUM(D11:D12)</f>
        <v>295</v>
      </c>
      <c r="E13" s="72">
        <f>SUM(E11:E12)</f>
        <v>122</v>
      </c>
      <c r="F13" s="11">
        <f t="shared" si="0"/>
        <v>41.355932203389827</v>
      </c>
      <c r="G13" s="11">
        <f xml:space="preserve"> SUM(G11:G12)</f>
        <v>1495.6590000000001</v>
      </c>
      <c r="H13" s="72">
        <f>SUM(H11:H12)</f>
        <v>0</v>
      </c>
      <c r="I13" s="22">
        <f t="shared" si="1"/>
        <v>293.64982258656551</v>
      </c>
      <c r="J13" s="22">
        <f t="shared" si="2"/>
        <v>4.8941637097760919</v>
      </c>
      <c r="K13" s="10">
        <f t="shared" si="3"/>
        <v>0</v>
      </c>
      <c r="L13" s="12">
        <f t="shared" si="4"/>
        <v>0</v>
      </c>
      <c r="M13" s="29" t="s">
        <v>24</v>
      </c>
      <c r="N13" s="30" t="s">
        <v>28</v>
      </c>
      <c r="O13" s="31">
        <v>10</v>
      </c>
      <c r="P13" s="30" t="s">
        <v>32</v>
      </c>
      <c r="Q13" s="33">
        <v>300</v>
      </c>
      <c r="R13" s="73">
        <v>89.79</v>
      </c>
      <c r="S13" s="68">
        <v>0</v>
      </c>
      <c r="T13" s="68">
        <v>1.5</v>
      </c>
      <c r="U13" s="2"/>
      <c r="V13" s="2"/>
      <c r="W13" s="4"/>
    </row>
    <row r="14" spans="1:23">
      <c r="A14" s="8" t="s">
        <v>26</v>
      </c>
      <c r="B14" s="8">
        <v>89</v>
      </c>
      <c r="C14" s="8">
        <v>1</v>
      </c>
      <c r="D14" s="13">
        <v>173</v>
      </c>
      <c r="E14" s="71">
        <v>105</v>
      </c>
      <c r="F14" s="14">
        <f t="shared" si="0"/>
        <v>60.693641618497111</v>
      </c>
      <c r="G14" s="9">
        <v>906.88400000000001</v>
      </c>
      <c r="H14" s="71">
        <v>1</v>
      </c>
      <c r="I14" s="20">
        <f t="shared" si="1"/>
        <v>416.81185245301492</v>
      </c>
      <c r="J14" s="20">
        <f t="shared" si="2"/>
        <v>6.9468642075502487</v>
      </c>
      <c r="K14" s="8">
        <f t="shared" si="3"/>
        <v>3.9699999999999998</v>
      </c>
      <c r="L14" s="8">
        <f t="shared" si="4"/>
        <v>6.6160611500478569E-2</v>
      </c>
      <c r="M14" s="25"/>
      <c r="N14" s="28"/>
      <c r="O14" s="28"/>
      <c r="P14" s="28"/>
      <c r="Q14" s="32"/>
      <c r="R14" s="70"/>
      <c r="S14" s="8"/>
      <c r="T14" s="8"/>
      <c r="U14" s="2"/>
      <c r="V14" s="2"/>
      <c r="W14" s="4"/>
    </row>
    <row r="15" spans="1:23">
      <c r="A15" s="8" t="s">
        <v>26</v>
      </c>
      <c r="B15" s="8">
        <v>89</v>
      </c>
      <c r="C15" s="2">
        <v>2</v>
      </c>
      <c r="D15" s="6">
        <v>122</v>
      </c>
      <c r="E15" s="43">
        <v>62</v>
      </c>
      <c r="F15" s="3">
        <f t="shared" si="0"/>
        <v>50.819672131147541</v>
      </c>
      <c r="G15" s="1">
        <v>588.77499999999998</v>
      </c>
      <c r="H15" s="43">
        <v>0</v>
      </c>
      <c r="I15" s="21">
        <f t="shared" si="1"/>
        <v>379.09218292216889</v>
      </c>
      <c r="J15" s="21">
        <f t="shared" si="2"/>
        <v>6.3182030487028147</v>
      </c>
      <c r="K15" s="2">
        <f t="shared" si="3"/>
        <v>0</v>
      </c>
      <c r="L15" s="2">
        <f t="shared" si="4"/>
        <v>0</v>
      </c>
      <c r="M15" s="25"/>
      <c r="N15" s="27"/>
      <c r="O15" s="27"/>
      <c r="P15" s="27"/>
      <c r="Q15" s="32"/>
      <c r="R15" s="70"/>
      <c r="S15" s="2"/>
      <c r="T15" s="2"/>
      <c r="U15" s="2"/>
      <c r="V15" s="2"/>
      <c r="W15" s="4"/>
    </row>
    <row r="16" spans="1:23">
      <c r="A16" s="10" t="s">
        <v>27</v>
      </c>
      <c r="B16" s="10">
        <v>89</v>
      </c>
      <c r="C16" s="19" t="s">
        <v>4</v>
      </c>
      <c r="D16" s="12">
        <f>SUM(D14:D15)</f>
        <v>295</v>
      </c>
      <c r="E16" s="72">
        <f>SUM(E14:E15)</f>
        <v>167</v>
      </c>
      <c r="F16" s="11">
        <f t="shared" si="0"/>
        <v>56.610169491525419</v>
      </c>
      <c r="G16" s="11">
        <f xml:space="preserve"> SUM(G14:G15)</f>
        <v>1495.6590000000001</v>
      </c>
      <c r="H16" s="72">
        <f>SUM(H14:H15)</f>
        <v>1</v>
      </c>
      <c r="I16" s="22">
        <f t="shared" si="1"/>
        <v>401.96328173734787</v>
      </c>
      <c r="J16" s="22">
        <f t="shared" si="2"/>
        <v>6.6993880289557977</v>
      </c>
      <c r="K16" s="10">
        <f t="shared" si="3"/>
        <v>2.407</v>
      </c>
      <c r="L16" s="12">
        <f t="shared" si="4"/>
        <v>4.0116095981771238E-2</v>
      </c>
      <c r="M16" s="29" t="s">
        <v>25</v>
      </c>
      <c r="N16" s="30" t="s">
        <v>28</v>
      </c>
      <c r="O16" s="31">
        <v>10</v>
      </c>
      <c r="P16" s="30" t="s">
        <v>33</v>
      </c>
      <c r="Q16" s="33">
        <v>390</v>
      </c>
      <c r="R16" s="33">
        <v>92.54</v>
      </c>
      <c r="S16" s="68">
        <v>0</v>
      </c>
      <c r="T16" s="68">
        <v>1.5</v>
      </c>
      <c r="U16" s="2"/>
      <c r="V16" s="2"/>
      <c r="W16" s="4"/>
    </row>
    <row r="17" spans="1:25">
      <c r="A17" s="8" t="s">
        <v>26</v>
      </c>
      <c r="B17" s="8">
        <v>89</v>
      </c>
      <c r="C17" s="8">
        <v>1</v>
      </c>
      <c r="D17" s="13">
        <v>173</v>
      </c>
      <c r="E17" s="71">
        <v>108</v>
      </c>
      <c r="F17" s="14">
        <f t="shared" si="0"/>
        <v>62.427745664739888</v>
      </c>
      <c r="G17" s="9">
        <v>906.88400000000001</v>
      </c>
      <c r="H17" s="71">
        <v>0</v>
      </c>
      <c r="I17" s="20">
        <f t="shared" si="1"/>
        <v>428.72076252310109</v>
      </c>
      <c r="J17" s="20">
        <f t="shared" si="2"/>
        <v>7.1453460420516848</v>
      </c>
      <c r="K17" s="8">
        <f t="shared" si="3"/>
        <v>0</v>
      </c>
      <c r="L17" s="8">
        <f t="shared" si="4"/>
        <v>0</v>
      </c>
      <c r="M17" s="25"/>
      <c r="N17" s="28"/>
      <c r="O17" s="28"/>
      <c r="P17" s="28"/>
      <c r="Q17" s="32"/>
      <c r="R17" s="32"/>
      <c r="S17" s="8"/>
      <c r="T17" s="8"/>
      <c r="U17" s="2"/>
      <c r="V17" s="2"/>
      <c r="W17" s="4"/>
    </row>
    <row r="18" spans="1:25">
      <c r="A18" s="8" t="s">
        <v>26</v>
      </c>
      <c r="B18" s="8">
        <v>89</v>
      </c>
      <c r="C18" s="2">
        <v>2</v>
      </c>
      <c r="D18" s="6">
        <v>122</v>
      </c>
      <c r="E18" s="43">
        <v>72</v>
      </c>
      <c r="F18" s="3">
        <f t="shared" si="0"/>
        <v>59.016393442622949</v>
      </c>
      <c r="G18" s="1">
        <v>588.77499999999998</v>
      </c>
      <c r="H18" s="43">
        <v>0</v>
      </c>
      <c r="I18" s="21">
        <f t="shared" si="1"/>
        <v>440.23608339348652</v>
      </c>
      <c r="J18" s="21">
        <f t="shared" si="2"/>
        <v>7.3372680565581083</v>
      </c>
      <c r="K18" s="2">
        <f t="shared" si="3"/>
        <v>0</v>
      </c>
      <c r="L18" s="2">
        <f t="shared" si="4"/>
        <v>0</v>
      </c>
      <c r="M18" s="25"/>
      <c r="N18" s="27"/>
      <c r="O18" s="27"/>
      <c r="P18" s="27"/>
      <c r="Q18" s="32"/>
      <c r="R18" s="32"/>
      <c r="S18" s="2"/>
      <c r="T18" s="2"/>
      <c r="U18" s="2"/>
      <c r="V18" s="2"/>
      <c r="W18" s="4"/>
    </row>
    <row r="19" spans="1:25">
      <c r="A19" s="10" t="s">
        <v>27</v>
      </c>
      <c r="B19" s="10">
        <v>89</v>
      </c>
      <c r="C19" s="19" t="s">
        <v>4</v>
      </c>
      <c r="D19" s="12">
        <f>SUM(D17:D18)</f>
        <v>295</v>
      </c>
      <c r="E19" s="72">
        <f>SUM(E17:E18)</f>
        <v>180</v>
      </c>
      <c r="F19" s="11">
        <f t="shared" si="0"/>
        <v>61.016949152542374</v>
      </c>
      <c r="G19" s="11">
        <f xml:space="preserve"> SUM(G17:G18)</f>
        <v>1495.6590000000001</v>
      </c>
      <c r="H19" s="72">
        <f>SUM(H17:H18)</f>
        <v>0</v>
      </c>
      <c r="I19" s="22">
        <f t="shared" si="1"/>
        <v>433.2538366031294</v>
      </c>
      <c r="J19" s="22">
        <f t="shared" si="2"/>
        <v>7.2208972767188238</v>
      </c>
      <c r="K19" s="10">
        <f t="shared" si="3"/>
        <v>0</v>
      </c>
      <c r="L19" s="12">
        <f t="shared" si="4"/>
        <v>0</v>
      </c>
      <c r="M19" s="29" t="s">
        <v>25</v>
      </c>
      <c r="N19" s="30" t="s">
        <v>28</v>
      </c>
      <c r="O19" s="31">
        <v>10</v>
      </c>
      <c r="P19" s="30" t="s">
        <v>34</v>
      </c>
      <c r="Q19" s="33">
        <v>480</v>
      </c>
      <c r="R19" s="33">
        <v>92.89</v>
      </c>
      <c r="S19" s="68">
        <v>0</v>
      </c>
      <c r="T19" s="68">
        <v>1.5</v>
      </c>
      <c r="U19" s="2"/>
      <c r="V19" s="2"/>
      <c r="W19" s="4"/>
    </row>
    <row r="20" spans="1:25">
      <c r="A20" s="46"/>
      <c r="B20" s="46"/>
      <c r="C20" s="47"/>
      <c r="D20" s="48"/>
      <c r="E20" s="49"/>
      <c r="F20" s="24"/>
      <c r="G20" s="50"/>
      <c r="H20" s="49"/>
      <c r="I20" s="51"/>
      <c r="J20" s="51"/>
      <c r="K20" s="46"/>
      <c r="L20" s="48"/>
      <c r="O20" s="52"/>
      <c r="P20" s="53"/>
      <c r="Q20" s="54"/>
      <c r="R20" s="53"/>
      <c r="S20" s="55"/>
      <c r="U20" s="8"/>
      <c r="V20" s="8"/>
      <c r="W20" s="2"/>
      <c r="X20" s="2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U21" s="2"/>
      <c r="V21" s="2"/>
      <c r="W21" s="2"/>
      <c r="X21" s="2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U22" s="2"/>
      <c r="V22" s="2"/>
      <c r="W22" s="2"/>
      <c r="X22" s="2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U23" s="2"/>
      <c r="V23" s="2"/>
      <c r="W23" s="2"/>
      <c r="X23" s="2"/>
      <c r="Y23" s="4"/>
    </row>
    <row r="24" spans="1:25">
      <c r="A24" s="2"/>
      <c r="B24" s="2"/>
      <c r="C24" s="2"/>
      <c r="D24" s="6"/>
      <c r="E24" s="43"/>
      <c r="F24" s="3"/>
      <c r="G24" s="1"/>
      <c r="H24" s="43"/>
      <c r="I24" s="21"/>
      <c r="J24" s="21"/>
      <c r="K24" s="2"/>
      <c r="L24" s="2"/>
      <c r="M24" s="4"/>
      <c r="N24" s="4"/>
      <c r="O24" s="45"/>
      <c r="P24" s="27"/>
      <c r="Q24" s="27"/>
      <c r="R24" s="27"/>
      <c r="S24" s="36"/>
      <c r="U24" s="2"/>
      <c r="V24" s="2"/>
      <c r="W24" s="2"/>
      <c r="X24" s="2"/>
      <c r="Y24" s="4"/>
    </row>
    <row r="25" spans="1:25">
      <c r="A25" s="2"/>
      <c r="B25" s="2"/>
      <c r="C25" s="2"/>
      <c r="D25" s="6"/>
      <c r="E25" s="43"/>
      <c r="F25" s="3"/>
      <c r="G25" s="1"/>
      <c r="H25" s="43"/>
      <c r="I25" s="21"/>
      <c r="J25" s="21"/>
      <c r="K25" s="2"/>
      <c r="L25" s="2"/>
      <c r="M25" s="4"/>
      <c r="N25" s="4"/>
      <c r="O25" s="45"/>
      <c r="P25" s="27"/>
      <c r="Q25" s="27"/>
      <c r="R25" s="27"/>
      <c r="S25" s="36"/>
      <c r="U25" s="2"/>
      <c r="V25" s="2"/>
      <c r="W25" s="2"/>
      <c r="X25" s="2"/>
      <c r="Y25" s="4"/>
    </row>
    <row r="26" spans="1:25">
      <c r="A26" s="56"/>
      <c r="B26" s="56"/>
      <c r="C26" s="57"/>
      <c r="D26" s="5"/>
      <c r="E26" s="58"/>
      <c r="F26" s="34"/>
      <c r="G26" s="34"/>
      <c r="H26" s="58"/>
      <c r="I26" s="60"/>
      <c r="J26" s="60"/>
      <c r="K26" s="56"/>
      <c r="L26" s="5"/>
      <c r="M26" s="4"/>
      <c r="N26" s="4"/>
      <c r="O26" s="61"/>
      <c r="P26" s="62"/>
      <c r="Q26" s="44"/>
      <c r="R26" s="62"/>
      <c r="S26" s="63"/>
      <c r="U26" s="2"/>
      <c r="V26" s="2"/>
      <c r="W26" s="2"/>
      <c r="X26" s="2"/>
      <c r="Y26" s="4"/>
    </row>
    <row r="27" spans="1:25">
      <c r="A27" s="2"/>
      <c r="B27" s="2"/>
      <c r="C27" s="2"/>
      <c r="D27" s="6"/>
      <c r="E27" s="43"/>
      <c r="F27" s="3"/>
      <c r="G27" s="3"/>
      <c r="H27" s="43"/>
      <c r="I27" s="21"/>
      <c r="J27" s="21"/>
      <c r="K27" s="6"/>
      <c r="L27" s="2"/>
      <c r="M27" s="4"/>
      <c r="N27" s="4"/>
      <c r="O27" s="45"/>
      <c r="P27" s="27"/>
      <c r="Q27" s="27"/>
      <c r="R27" s="27"/>
      <c r="S27" s="36"/>
      <c r="U27" s="2"/>
      <c r="V27" s="2"/>
      <c r="W27" s="2"/>
      <c r="X27" s="2"/>
      <c r="Y27" s="4"/>
    </row>
    <row r="28" spans="1:25">
      <c r="A28" s="2"/>
      <c r="B28" s="2"/>
      <c r="C28" s="2"/>
      <c r="D28" s="6"/>
      <c r="E28" s="43"/>
      <c r="F28" s="3"/>
      <c r="G28" s="3"/>
      <c r="H28" s="43"/>
      <c r="I28" s="21"/>
      <c r="J28" s="21"/>
      <c r="K28" s="6"/>
      <c r="L28" s="2"/>
      <c r="M28" s="4"/>
      <c r="N28" s="64"/>
      <c r="O28" s="45"/>
      <c r="P28" s="27"/>
      <c r="Q28" s="27"/>
      <c r="R28" s="27"/>
      <c r="S28" s="36"/>
      <c r="U28" s="2"/>
      <c r="V28" s="2"/>
      <c r="W28" s="2"/>
      <c r="X28" s="2"/>
      <c r="Y28" s="4"/>
    </row>
    <row r="29" spans="1:25">
      <c r="A29" s="2"/>
      <c r="B29" s="2"/>
      <c r="C29" s="2"/>
      <c r="D29" s="6"/>
      <c r="E29" s="43"/>
      <c r="F29" s="3"/>
      <c r="G29" s="3"/>
      <c r="H29" s="43"/>
      <c r="I29" s="21"/>
      <c r="J29" s="21"/>
      <c r="K29" s="6"/>
      <c r="L29" s="2"/>
      <c r="M29" s="4"/>
      <c r="N29" s="4"/>
      <c r="O29" s="45"/>
      <c r="P29" s="27"/>
      <c r="Q29" s="27"/>
      <c r="R29" s="27"/>
      <c r="S29" s="36"/>
      <c r="U29" s="2"/>
      <c r="V29" s="2"/>
      <c r="W29" s="2"/>
      <c r="X29" s="2"/>
      <c r="Y29" s="4"/>
    </row>
    <row r="30" spans="1:25">
      <c r="A30" s="56"/>
      <c r="B30" s="56"/>
      <c r="C30" s="57"/>
      <c r="D30" s="5"/>
      <c r="E30" s="58"/>
      <c r="F30" s="34"/>
      <c r="G30" s="34"/>
      <c r="H30" s="58"/>
      <c r="I30" s="60"/>
      <c r="J30" s="60"/>
      <c r="K30" s="5"/>
      <c r="L30" s="5"/>
      <c r="M30" s="4"/>
      <c r="N30" s="4"/>
      <c r="O30" s="61"/>
      <c r="P30" s="62"/>
      <c r="Q30" s="44"/>
      <c r="R30" s="62"/>
      <c r="S30" s="63"/>
      <c r="U30" s="7"/>
      <c r="V30" s="2"/>
      <c r="W30" s="2"/>
      <c r="X30" s="2"/>
      <c r="Y30" s="4"/>
    </row>
    <row r="31" spans="1:25">
      <c r="A31" s="2"/>
      <c r="B31" s="2"/>
      <c r="C31" s="2"/>
      <c r="D31" s="6"/>
      <c r="E31" s="43"/>
      <c r="F31" s="3"/>
      <c r="G31" s="1"/>
      <c r="H31" s="43"/>
      <c r="I31" s="21"/>
      <c r="J31" s="21"/>
      <c r="K31" s="6"/>
      <c r="L31" s="2"/>
      <c r="M31" s="4"/>
      <c r="N31" s="4"/>
      <c r="O31" s="45"/>
      <c r="P31" s="27"/>
      <c r="Q31" s="27"/>
      <c r="R31" s="27"/>
      <c r="S31" s="36"/>
      <c r="U31" s="7"/>
      <c r="V31" s="2"/>
      <c r="W31" s="2"/>
      <c r="X31" s="7"/>
      <c r="Y31" s="4"/>
    </row>
    <row r="32" spans="1:25">
      <c r="A32" s="2"/>
      <c r="B32" s="2"/>
      <c r="C32" s="2"/>
      <c r="D32" s="6"/>
      <c r="E32" s="43"/>
      <c r="F32" s="3"/>
      <c r="G32" s="1"/>
      <c r="H32" s="43"/>
      <c r="I32" s="21"/>
      <c r="J32" s="21"/>
      <c r="K32" s="6"/>
      <c r="L32" s="2"/>
      <c r="M32" s="4"/>
      <c r="N32" s="4"/>
      <c r="O32" s="45"/>
      <c r="P32" s="27"/>
      <c r="Q32" s="27"/>
      <c r="R32" s="27"/>
      <c r="S32" s="36"/>
      <c r="U32" s="7"/>
      <c r="V32" s="2"/>
      <c r="W32" s="2"/>
      <c r="X32" s="7"/>
      <c r="Y32" s="4"/>
    </row>
    <row r="33" spans="1:25">
      <c r="A33" s="2"/>
      <c r="B33" s="2"/>
      <c r="C33" s="2"/>
      <c r="D33" s="6"/>
      <c r="E33" s="43"/>
      <c r="F33" s="3"/>
      <c r="G33" s="1"/>
      <c r="H33" s="43"/>
      <c r="I33" s="21"/>
      <c r="J33" s="21"/>
      <c r="K33" s="6"/>
      <c r="L33" s="2"/>
      <c r="M33" s="4"/>
      <c r="N33" s="4"/>
      <c r="O33" s="45"/>
      <c r="P33" s="27"/>
      <c r="Q33" s="27"/>
      <c r="R33" s="27"/>
      <c r="S33" s="36"/>
      <c r="U33" s="7"/>
      <c r="V33" s="2"/>
      <c r="W33" s="2"/>
      <c r="X33" s="7"/>
      <c r="Y33" s="4"/>
    </row>
    <row r="34" spans="1:25">
      <c r="A34" s="56"/>
      <c r="B34" s="56"/>
      <c r="C34" s="57"/>
      <c r="D34" s="5"/>
      <c r="E34" s="58"/>
      <c r="F34" s="34"/>
      <c r="G34" s="59"/>
      <c r="H34" s="58"/>
      <c r="I34" s="60"/>
      <c r="J34" s="60"/>
      <c r="K34" s="5"/>
      <c r="L34" s="5"/>
      <c r="M34" s="4"/>
      <c r="N34" s="4"/>
      <c r="O34" s="61"/>
      <c r="P34" s="62"/>
      <c r="Q34" s="44"/>
      <c r="R34" s="62"/>
      <c r="S34" s="63"/>
      <c r="U34" s="7"/>
      <c r="V34" s="2"/>
      <c r="W34" s="2"/>
      <c r="X34" s="7"/>
      <c r="Y34" s="4"/>
    </row>
    <row r="35" spans="1:25">
      <c r="A35" s="2"/>
      <c r="B35" s="2"/>
      <c r="C35" s="2"/>
      <c r="D35" s="16"/>
      <c r="E35" s="42"/>
      <c r="F35" s="3"/>
      <c r="G35" s="65"/>
      <c r="H35" s="42"/>
      <c r="I35" s="16"/>
      <c r="J35" s="21"/>
      <c r="K35" s="16"/>
      <c r="L35" s="2"/>
      <c r="M35" s="4"/>
      <c r="N35" s="4"/>
      <c r="O35" s="45"/>
      <c r="P35" s="26"/>
      <c r="Q35" s="26"/>
      <c r="R35" s="26"/>
      <c r="S35" s="36"/>
      <c r="U35" s="7"/>
      <c r="V35" s="2"/>
      <c r="W35" s="2"/>
      <c r="X35" s="7"/>
      <c r="Y35" s="4"/>
    </row>
    <row r="36" spans="1:25">
      <c r="A36" s="2"/>
      <c r="B36" s="2"/>
      <c r="C36" s="2"/>
      <c r="D36" s="16"/>
      <c r="E36" s="42"/>
      <c r="F36" s="3"/>
      <c r="G36" s="65"/>
      <c r="H36" s="42"/>
      <c r="I36" s="21"/>
      <c r="J36" s="21"/>
      <c r="K36" s="16"/>
      <c r="L36" s="2"/>
      <c r="M36" s="4"/>
      <c r="N36" s="4"/>
      <c r="O36" s="45"/>
      <c r="P36" s="26"/>
      <c r="Q36" s="26"/>
      <c r="R36" s="26"/>
      <c r="S36" s="36"/>
      <c r="U36" s="7"/>
      <c r="V36" s="2"/>
      <c r="W36" s="2"/>
      <c r="X36" s="7"/>
      <c r="Y36" s="4"/>
    </row>
    <row r="37" spans="1:25">
      <c r="A37" s="2"/>
      <c r="B37" s="2"/>
      <c r="C37" s="2"/>
      <c r="D37" s="16"/>
      <c r="E37" s="42"/>
      <c r="F37" s="3"/>
      <c r="G37" s="65"/>
      <c r="H37" s="42"/>
      <c r="I37" s="21"/>
      <c r="J37" s="21"/>
      <c r="K37" s="16"/>
      <c r="L37" s="2"/>
      <c r="M37" s="4"/>
      <c r="N37" s="4"/>
      <c r="O37" s="45"/>
      <c r="P37" s="26"/>
      <c r="Q37" s="26"/>
      <c r="R37" s="26"/>
      <c r="S37" s="36"/>
      <c r="U37" s="7"/>
      <c r="V37" s="2"/>
      <c r="W37" s="2"/>
      <c r="X37" s="7"/>
      <c r="Y37" s="4"/>
    </row>
    <row r="38" spans="1:25">
      <c r="A38" s="56"/>
      <c r="B38" s="56"/>
      <c r="C38" s="57"/>
      <c r="D38" s="39"/>
      <c r="E38" s="66"/>
      <c r="F38" s="34"/>
      <c r="G38" s="34"/>
      <c r="H38" s="66"/>
      <c r="I38" s="60"/>
      <c r="J38" s="60"/>
      <c r="K38" s="39"/>
      <c r="L38" s="5"/>
      <c r="M38" s="4"/>
      <c r="N38" s="4"/>
      <c r="O38" s="61"/>
      <c r="P38" s="62"/>
      <c r="Q38" s="44"/>
      <c r="R38" s="62"/>
      <c r="S38" s="63"/>
      <c r="U38" s="7"/>
      <c r="V38" s="2"/>
      <c r="W38" s="2"/>
      <c r="X38" s="7"/>
      <c r="Y38" s="4"/>
    </row>
    <row r="39" spans="1:25">
      <c r="A39" s="2"/>
      <c r="B39" s="2"/>
      <c r="C39" s="2"/>
      <c r="D39" s="35"/>
      <c r="E39" s="26"/>
      <c r="F39" s="3"/>
      <c r="G39" s="35"/>
      <c r="H39" s="42"/>
      <c r="I39" s="21"/>
      <c r="J39" s="21"/>
      <c r="K39" s="16"/>
      <c r="L39" s="2"/>
      <c r="M39" s="4"/>
      <c r="N39" s="4"/>
      <c r="O39" s="45"/>
      <c r="P39" s="26"/>
      <c r="Q39" s="26"/>
      <c r="R39" s="26"/>
      <c r="S39" s="36"/>
      <c r="U39" s="5"/>
      <c r="V39" s="2"/>
      <c r="W39" s="2"/>
      <c r="X39" s="7"/>
      <c r="Y39" s="4"/>
    </row>
    <row r="40" spans="1:25">
      <c r="A40" s="2"/>
      <c r="B40" s="2"/>
      <c r="C40" s="2"/>
      <c r="D40" s="35"/>
      <c r="E40" s="26"/>
      <c r="F40" s="3"/>
      <c r="G40" s="35"/>
      <c r="H40" s="42"/>
      <c r="I40" s="21"/>
      <c r="J40" s="21"/>
      <c r="K40" s="16"/>
      <c r="L40" s="2"/>
      <c r="M40" s="4"/>
      <c r="N40" s="4"/>
      <c r="O40" s="45"/>
      <c r="P40" s="26"/>
      <c r="Q40" s="26"/>
      <c r="R40" s="27"/>
      <c r="S40" s="36"/>
      <c r="U40" s="7"/>
      <c r="V40" s="5"/>
      <c r="W40" s="5"/>
      <c r="X40" s="7"/>
      <c r="Y40" s="4"/>
    </row>
    <row r="41" spans="1:25">
      <c r="A41" s="2"/>
      <c r="B41" s="2"/>
      <c r="C41" s="2"/>
      <c r="D41" s="65"/>
      <c r="E41" s="26"/>
      <c r="F41" s="3"/>
      <c r="G41" s="35"/>
      <c r="H41" s="42"/>
      <c r="I41" s="21"/>
      <c r="J41" s="21"/>
      <c r="K41" s="16"/>
      <c r="L41" s="2"/>
      <c r="M41" s="4"/>
      <c r="N41" s="4"/>
      <c r="O41" s="45"/>
      <c r="P41" s="26"/>
      <c r="Q41" s="26"/>
      <c r="R41" s="26"/>
      <c r="S41" s="36"/>
      <c r="U41" s="4"/>
      <c r="V41" s="4"/>
      <c r="W41" s="4"/>
      <c r="X41" s="4"/>
      <c r="Y41" s="4"/>
    </row>
    <row r="42" spans="1:25">
      <c r="A42" s="56"/>
      <c r="B42" s="56"/>
      <c r="C42" s="57"/>
      <c r="D42" s="39"/>
      <c r="E42" s="66"/>
      <c r="F42" s="34"/>
      <c r="G42" s="39"/>
      <c r="H42" s="66"/>
      <c r="I42" s="60"/>
      <c r="J42" s="60"/>
      <c r="K42" s="39"/>
      <c r="L42" s="5"/>
      <c r="M42" s="4"/>
      <c r="N42" s="4"/>
      <c r="O42" s="61"/>
      <c r="P42" s="62"/>
      <c r="Q42" s="44"/>
      <c r="R42" s="62"/>
      <c r="S42" s="63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2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2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2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67"/>
      <c r="U64" s="4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67"/>
      <c r="U65" s="4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67"/>
      <c r="U66" s="4"/>
    </row>
    <row r="67" spans="1:21">
      <c r="A67" s="15"/>
      <c r="B67" s="15"/>
      <c r="C67" s="15"/>
      <c r="D67" s="15"/>
      <c r="E67" s="15"/>
      <c r="F67" s="3"/>
      <c r="G67" s="35"/>
      <c r="H67" s="18"/>
      <c r="I67" s="15"/>
      <c r="J67" s="15"/>
      <c r="K67" s="16"/>
      <c r="L67" s="6"/>
      <c r="M67" s="4"/>
      <c r="N67" s="4"/>
      <c r="O67" s="17"/>
      <c r="P67" s="35"/>
      <c r="Q67" s="35"/>
      <c r="R67" s="35"/>
      <c r="S67" s="36"/>
      <c r="T67" s="67"/>
      <c r="U67" s="4"/>
    </row>
    <row r="68" spans="1:21">
      <c r="A68" s="15"/>
      <c r="B68" s="15"/>
      <c r="C68" s="15"/>
      <c r="D68" s="15"/>
      <c r="E68" s="15"/>
      <c r="F68" s="3"/>
      <c r="G68" s="35"/>
      <c r="H68" s="18"/>
      <c r="I68" s="15"/>
      <c r="J68" s="15"/>
      <c r="K68" s="16"/>
      <c r="L68" s="6"/>
      <c r="M68" s="4"/>
      <c r="N68" s="4"/>
      <c r="O68" s="17"/>
      <c r="P68" s="35"/>
      <c r="Q68" s="35"/>
      <c r="R68" s="35"/>
      <c r="S68" s="36"/>
      <c r="T68" s="67"/>
      <c r="U68" s="4"/>
    </row>
    <row r="69" spans="1:21">
      <c r="A69" s="37"/>
      <c r="B69" s="37"/>
      <c r="C69" s="38"/>
      <c r="D69" s="37"/>
      <c r="E69" s="37"/>
      <c r="F69" s="34"/>
      <c r="G69" s="37"/>
      <c r="H69" s="41"/>
      <c r="I69" s="37"/>
      <c r="J69" s="37"/>
      <c r="K69" s="39"/>
      <c r="L69" s="5"/>
      <c r="M69" s="4"/>
      <c r="N69" s="4"/>
      <c r="O69" s="17"/>
      <c r="P69" s="40"/>
      <c r="Q69" s="40"/>
      <c r="R69" s="40"/>
      <c r="S69" s="36"/>
      <c r="T69" s="67"/>
      <c r="U69" s="4"/>
    </row>
    <row r="70" spans="1:21">
      <c r="A70" s="15"/>
      <c r="B70" s="15"/>
      <c r="C70" s="15"/>
      <c r="D70" s="15"/>
      <c r="E70" s="15"/>
      <c r="F70" s="3"/>
      <c r="G70" s="35"/>
      <c r="H70" s="18"/>
      <c r="I70" s="15"/>
      <c r="J70" s="15"/>
      <c r="K70" s="16"/>
      <c r="L70" s="6"/>
      <c r="M70" s="4"/>
      <c r="N70" s="4"/>
      <c r="O70" s="17"/>
      <c r="P70" s="35"/>
      <c r="Q70" s="35"/>
      <c r="R70" s="35"/>
      <c r="S70" s="36"/>
      <c r="T70" s="67"/>
      <c r="U70" s="4"/>
    </row>
    <row r="71" spans="1:21">
      <c r="A71" s="37"/>
      <c r="B71" s="37"/>
      <c r="C71" s="38"/>
      <c r="D71" s="37"/>
      <c r="E71" s="37"/>
      <c r="F71" s="34"/>
      <c r="G71" s="37"/>
      <c r="H71" s="41"/>
      <c r="I71" s="37"/>
      <c r="J71" s="37"/>
      <c r="K71" s="39"/>
      <c r="L71" s="5"/>
      <c r="M71" s="4"/>
      <c r="N71" s="4"/>
      <c r="O71" s="17"/>
      <c r="P71" s="40"/>
      <c r="Q71" s="40"/>
      <c r="R71" s="40"/>
      <c r="S71" s="36"/>
      <c r="T71" s="67"/>
      <c r="U71" s="4"/>
    </row>
    <row r="72" spans="1:21">
      <c r="A72" s="15"/>
      <c r="B72" s="15"/>
      <c r="C72" s="15"/>
      <c r="D72" s="15"/>
      <c r="E72" s="15"/>
      <c r="F72" s="3"/>
      <c r="G72" s="35"/>
      <c r="H72" s="18"/>
      <c r="I72" s="15"/>
      <c r="J72" s="15"/>
      <c r="K72" s="16"/>
      <c r="L72" s="6"/>
      <c r="M72" s="4"/>
      <c r="N72" s="4"/>
      <c r="O72" s="17"/>
      <c r="P72" s="35"/>
      <c r="Q72" s="35"/>
      <c r="R72" s="35"/>
      <c r="S72" s="4"/>
      <c r="T72" s="67"/>
      <c r="U72" s="4"/>
    </row>
    <row r="73" spans="1:21">
      <c r="A73" s="37"/>
      <c r="B73" s="37"/>
      <c r="C73" s="38"/>
      <c r="D73" s="37"/>
      <c r="E73" s="37"/>
      <c r="F73" s="34"/>
      <c r="G73" s="37"/>
      <c r="H73" s="41"/>
      <c r="I73" s="37"/>
      <c r="J73" s="37"/>
      <c r="K73" s="39"/>
      <c r="L73" s="5"/>
      <c r="M73" s="4"/>
      <c r="N73" s="4"/>
      <c r="O73" s="17"/>
      <c r="P73" s="40"/>
      <c r="Q73" s="40"/>
      <c r="R73" s="40"/>
      <c r="S73" s="4"/>
      <c r="T73" s="67"/>
      <c r="U73" s="4"/>
    </row>
    <row r="74" spans="1:21">
      <c r="A74" s="15"/>
      <c r="B74" s="15"/>
      <c r="C74" s="15"/>
      <c r="D74" s="15"/>
      <c r="E74" s="15"/>
      <c r="F74" s="3"/>
      <c r="G74" s="35"/>
      <c r="H74" s="18"/>
      <c r="I74" s="15"/>
      <c r="J74" s="15"/>
      <c r="K74" s="16"/>
      <c r="L74" s="6"/>
      <c r="M74" s="4"/>
      <c r="N74" s="4"/>
      <c r="O74" s="17"/>
      <c r="P74" s="35"/>
      <c r="Q74" s="35"/>
      <c r="R74" s="35"/>
      <c r="S74" s="4"/>
      <c r="T74" s="67"/>
      <c r="U74" s="4"/>
    </row>
    <row r="75" spans="1:21">
      <c r="A75" s="15"/>
      <c r="B75" s="15"/>
      <c r="C75" s="15"/>
      <c r="D75" s="15"/>
      <c r="E75" s="15"/>
      <c r="F75" s="3"/>
      <c r="G75" s="35"/>
      <c r="H75" s="18"/>
      <c r="I75" s="15"/>
      <c r="J75" s="15"/>
      <c r="K75" s="16"/>
      <c r="L75" s="6"/>
      <c r="M75" s="4"/>
      <c r="N75" s="4"/>
      <c r="O75" s="17"/>
      <c r="P75" s="35"/>
      <c r="Q75" s="35"/>
      <c r="R75" s="35"/>
      <c r="S75" s="4"/>
      <c r="T75" s="67"/>
      <c r="U75" s="4"/>
    </row>
    <row r="76" spans="1:21">
      <c r="A76" s="37"/>
      <c r="B76" s="37"/>
      <c r="C76" s="38"/>
      <c r="D76" s="37"/>
      <c r="E76" s="37"/>
      <c r="F76" s="34"/>
      <c r="G76" s="37"/>
      <c r="H76" s="41"/>
      <c r="I76" s="37"/>
      <c r="J76" s="37"/>
      <c r="K76" s="39"/>
      <c r="L76" s="5"/>
      <c r="M76" s="4"/>
      <c r="N76" s="4"/>
      <c r="O76" s="17"/>
      <c r="P76" s="40"/>
      <c r="Q76" s="40"/>
      <c r="R76" s="40"/>
      <c r="S76" s="4"/>
      <c r="T76" s="67"/>
      <c r="U76" s="4"/>
    </row>
    <row r="77" spans="1:21">
      <c r="A77" s="15"/>
      <c r="B77" s="15"/>
      <c r="C77" s="15"/>
      <c r="D77" s="15"/>
      <c r="E77" s="15"/>
      <c r="F77" s="3"/>
      <c r="G77" s="35"/>
      <c r="H77" s="18"/>
      <c r="I77" s="15"/>
      <c r="J77" s="15"/>
      <c r="K77" s="16"/>
      <c r="L77" s="6"/>
      <c r="M77" s="4"/>
      <c r="N77" s="4"/>
      <c r="O77" s="17"/>
      <c r="P77" s="35"/>
      <c r="Q77" s="35"/>
      <c r="R77" s="35"/>
      <c r="S77" s="4"/>
      <c r="T77" s="67"/>
      <c r="U77" s="4"/>
    </row>
    <row r="78" spans="1:21">
      <c r="A78" s="15"/>
      <c r="B78" s="15"/>
      <c r="C78" s="15"/>
      <c r="D78" s="15"/>
      <c r="E78" s="15"/>
      <c r="F78" s="3"/>
      <c r="G78" s="35"/>
      <c r="H78" s="18"/>
      <c r="I78" s="15"/>
      <c r="J78" s="15"/>
      <c r="K78" s="16"/>
      <c r="L78" s="6"/>
      <c r="M78" s="4"/>
      <c r="N78" s="4"/>
      <c r="O78" s="17"/>
      <c r="P78" s="35"/>
      <c r="Q78" s="35"/>
      <c r="R78" s="35"/>
      <c r="S78" s="4"/>
      <c r="T78" s="67"/>
      <c r="U78" s="4"/>
    </row>
    <row r="79" spans="1:21">
      <c r="A79" s="37"/>
      <c r="B79" s="37"/>
      <c r="C79" s="38"/>
      <c r="D79" s="37"/>
      <c r="E79" s="37"/>
      <c r="F79" s="34"/>
      <c r="G79" s="37"/>
      <c r="H79" s="41"/>
      <c r="I79" s="37"/>
      <c r="J79" s="37"/>
      <c r="K79" s="39"/>
      <c r="L79" s="5"/>
      <c r="M79" s="4"/>
      <c r="N79" s="4"/>
      <c r="O79" s="17"/>
      <c r="P79" s="40"/>
      <c r="Q79" s="40"/>
      <c r="R79" s="40"/>
      <c r="S79" s="4"/>
      <c r="T79" s="67"/>
      <c r="U79" s="4"/>
    </row>
    <row r="80" spans="1:21">
      <c r="A80" s="15"/>
      <c r="B80" s="15"/>
      <c r="C80" s="15"/>
      <c r="D80" s="15"/>
      <c r="E80" s="15"/>
      <c r="F80" s="3"/>
      <c r="G80" s="35"/>
      <c r="H80" s="18"/>
      <c r="I80" s="15"/>
      <c r="J80" s="15"/>
      <c r="K80" s="16"/>
      <c r="L80" s="6"/>
      <c r="M80" s="4"/>
      <c r="N80" s="4"/>
      <c r="O80" s="17"/>
      <c r="P80" s="35"/>
      <c r="Q80" s="35"/>
      <c r="R80" s="35"/>
      <c r="S80" s="4"/>
      <c r="T80" s="67"/>
      <c r="U80" s="4"/>
    </row>
    <row r="81" spans="1:21">
      <c r="A81" s="15"/>
      <c r="B81" s="15"/>
      <c r="C81" s="15"/>
      <c r="D81" s="15"/>
      <c r="E81" s="15"/>
      <c r="F81" s="3"/>
      <c r="G81" s="35"/>
      <c r="H81" s="18"/>
      <c r="I81" s="15"/>
      <c r="J81" s="15"/>
      <c r="K81" s="16"/>
      <c r="L81" s="6"/>
      <c r="M81" s="4"/>
      <c r="N81" s="4"/>
      <c r="O81" s="17"/>
      <c r="P81" s="35"/>
      <c r="Q81" s="35"/>
      <c r="R81" s="35"/>
      <c r="S81" s="4"/>
      <c r="T81" s="67"/>
      <c r="U81" s="4"/>
    </row>
    <row r="82" spans="1:21">
      <c r="A82" s="37"/>
      <c r="B82" s="37"/>
      <c r="C82" s="38"/>
      <c r="D82" s="37"/>
      <c r="E82" s="37"/>
      <c r="F82" s="34"/>
      <c r="G82" s="37"/>
      <c r="H82" s="41"/>
      <c r="I82" s="37"/>
      <c r="J82" s="37"/>
      <c r="K82" s="39"/>
      <c r="L82" s="5"/>
      <c r="M82" s="4"/>
      <c r="N82" s="4"/>
      <c r="O82" s="17"/>
      <c r="P82" s="40"/>
      <c r="Q82" s="40"/>
      <c r="R82" s="40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2024-06-21T19:38:16Z</dcterms:modified>
</cp:coreProperties>
</file>