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Candrea\Downloads\"/>
    </mc:Choice>
  </mc:AlternateContent>
  <xr:revisionPtr revIDLastSave="0" documentId="13_ncr:1_{C0AE5586-AE63-4CB3-BED6-E2EDCD00785F}" xr6:coauthVersionLast="47" xr6:coauthVersionMax="47" xr10:uidLastSave="{00000000-0000-0000-0000-000000000000}"/>
  <bookViews>
    <workbookView xWindow="40710" yWindow="2940" windowWidth="32100" windowHeight="15780" tabRatio="640" xr2:uid="{79707531-4519-46E9-8260-C7BB790F6B62}"/>
  </bookViews>
  <sheets>
    <sheet name="4_votes" sheetId="6" r:id="rId1"/>
    <sheet name="7_vote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5" l="1"/>
  <c r="L25" i="5" s="1"/>
  <c r="G25" i="5"/>
  <c r="E25" i="5"/>
  <c r="J25" i="5" s="1"/>
  <c r="D25" i="5"/>
  <c r="L24" i="5"/>
  <c r="K24" i="5"/>
  <c r="J24" i="5"/>
  <c r="I24" i="5"/>
  <c r="F24" i="5"/>
  <c r="L23" i="5"/>
  <c r="K23" i="5"/>
  <c r="J23" i="5"/>
  <c r="I23" i="5"/>
  <c r="F23" i="5"/>
  <c r="L22" i="5"/>
  <c r="K22" i="5"/>
  <c r="J22" i="5"/>
  <c r="I22" i="5"/>
  <c r="F22" i="5"/>
  <c r="H21" i="5"/>
  <c r="L21" i="5" s="1"/>
  <c r="G21" i="5"/>
  <c r="E21" i="5"/>
  <c r="J21" i="5" s="1"/>
  <c r="D21" i="5"/>
  <c r="L20" i="5"/>
  <c r="K20" i="5"/>
  <c r="J20" i="5"/>
  <c r="I20" i="5"/>
  <c r="F20" i="5"/>
  <c r="L19" i="5"/>
  <c r="K19" i="5"/>
  <c r="J19" i="5"/>
  <c r="I19" i="5"/>
  <c r="F19" i="5"/>
  <c r="L18" i="5"/>
  <c r="K18" i="5"/>
  <c r="J18" i="5"/>
  <c r="I18" i="5"/>
  <c r="F18" i="5"/>
  <c r="L17" i="5"/>
  <c r="H17" i="5"/>
  <c r="K17" i="5" s="1"/>
  <c r="G17" i="5"/>
  <c r="E17" i="5"/>
  <c r="J17" i="5" s="1"/>
  <c r="D17" i="5"/>
  <c r="L16" i="5"/>
  <c r="K16" i="5"/>
  <c r="J16" i="5"/>
  <c r="I16" i="5"/>
  <c r="F16" i="5"/>
  <c r="L15" i="5"/>
  <c r="K15" i="5"/>
  <c r="J15" i="5"/>
  <c r="I15" i="5"/>
  <c r="F15" i="5"/>
  <c r="L14" i="5"/>
  <c r="K14" i="5"/>
  <c r="J14" i="5"/>
  <c r="I14" i="5"/>
  <c r="F14" i="5"/>
  <c r="H13" i="5"/>
  <c r="L13" i="5" s="1"/>
  <c r="G13" i="5"/>
  <c r="E13" i="5"/>
  <c r="J13" i="5" s="1"/>
  <c r="D13" i="5"/>
  <c r="L12" i="5"/>
  <c r="K12" i="5"/>
  <c r="J12" i="5"/>
  <c r="I12" i="5"/>
  <c r="F12" i="5"/>
  <c r="L11" i="5"/>
  <c r="K11" i="5"/>
  <c r="J11" i="5"/>
  <c r="I11" i="5"/>
  <c r="F11" i="5"/>
  <c r="L10" i="5"/>
  <c r="K10" i="5"/>
  <c r="J10" i="5"/>
  <c r="I10" i="5"/>
  <c r="F10" i="5"/>
  <c r="H9" i="5"/>
  <c r="L9" i="5" s="1"/>
  <c r="G9" i="5"/>
  <c r="E9" i="5"/>
  <c r="J9" i="5" s="1"/>
  <c r="D9" i="5"/>
  <c r="L8" i="5"/>
  <c r="K8" i="5"/>
  <c r="J8" i="5"/>
  <c r="I8" i="5"/>
  <c r="F8" i="5"/>
  <c r="L7" i="5"/>
  <c r="K7" i="5"/>
  <c r="J7" i="5"/>
  <c r="I7" i="5"/>
  <c r="F7" i="5"/>
  <c r="L6" i="5"/>
  <c r="K6" i="5"/>
  <c r="J6" i="5"/>
  <c r="I6" i="5"/>
  <c r="F6" i="5"/>
  <c r="H5" i="5"/>
  <c r="K5" i="5" s="1"/>
  <c r="G5" i="5"/>
  <c r="E5" i="5"/>
  <c r="J5" i="5" s="1"/>
  <c r="D5" i="5"/>
  <c r="L4" i="5"/>
  <c r="K4" i="5"/>
  <c r="J4" i="5"/>
  <c r="I4" i="5"/>
  <c r="F4" i="5"/>
  <c r="L3" i="5"/>
  <c r="K3" i="5"/>
  <c r="J3" i="5"/>
  <c r="I3" i="5"/>
  <c r="F3" i="5"/>
  <c r="L2" i="5"/>
  <c r="K2" i="5"/>
  <c r="J2" i="5"/>
  <c r="I2" i="5"/>
  <c r="F2" i="5"/>
  <c r="H25" i="6"/>
  <c r="G25" i="6"/>
  <c r="E25" i="6"/>
  <c r="D25" i="6"/>
  <c r="L24" i="6"/>
  <c r="K24" i="6"/>
  <c r="J24" i="6"/>
  <c r="I24" i="6"/>
  <c r="F24" i="6"/>
  <c r="L23" i="6"/>
  <c r="K23" i="6"/>
  <c r="J23" i="6"/>
  <c r="I23" i="6"/>
  <c r="F23" i="6"/>
  <c r="L22" i="6"/>
  <c r="K22" i="6"/>
  <c r="J22" i="6"/>
  <c r="I22" i="6"/>
  <c r="F22" i="6"/>
  <c r="H21" i="6"/>
  <c r="K21" i="6" s="1"/>
  <c r="G21" i="6"/>
  <c r="E21" i="6"/>
  <c r="D21" i="6"/>
  <c r="L20" i="6"/>
  <c r="K20" i="6"/>
  <c r="J20" i="6"/>
  <c r="I20" i="6"/>
  <c r="F20" i="6"/>
  <c r="L19" i="6"/>
  <c r="K19" i="6"/>
  <c r="J19" i="6"/>
  <c r="I19" i="6"/>
  <c r="F19" i="6"/>
  <c r="L18" i="6"/>
  <c r="K18" i="6"/>
  <c r="J18" i="6"/>
  <c r="I18" i="6"/>
  <c r="F18" i="6"/>
  <c r="H17" i="6"/>
  <c r="G17" i="6"/>
  <c r="E17" i="6"/>
  <c r="D17" i="6"/>
  <c r="L16" i="6"/>
  <c r="K16" i="6"/>
  <c r="J16" i="6"/>
  <c r="I16" i="6"/>
  <c r="F16" i="6"/>
  <c r="L15" i="6"/>
  <c r="K15" i="6"/>
  <c r="J15" i="6"/>
  <c r="I15" i="6"/>
  <c r="F15" i="6"/>
  <c r="L14" i="6"/>
  <c r="K14" i="6"/>
  <c r="J14" i="6"/>
  <c r="I14" i="6"/>
  <c r="F14" i="6"/>
  <c r="H13" i="6"/>
  <c r="G13" i="6"/>
  <c r="E13" i="6"/>
  <c r="D13" i="6"/>
  <c r="L12" i="6"/>
  <c r="K12" i="6"/>
  <c r="J12" i="6"/>
  <c r="I12" i="6"/>
  <c r="F12" i="6"/>
  <c r="L11" i="6"/>
  <c r="K11" i="6"/>
  <c r="J11" i="6"/>
  <c r="I11" i="6"/>
  <c r="F11" i="6"/>
  <c r="L10" i="6"/>
  <c r="K10" i="6"/>
  <c r="J10" i="6"/>
  <c r="I10" i="6"/>
  <c r="F10" i="6"/>
  <c r="H9" i="6"/>
  <c r="G9" i="6"/>
  <c r="E9" i="6"/>
  <c r="D9" i="6"/>
  <c r="L8" i="6"/>
  <c r="K8" i="6"/>
  <c r="J8" i="6"/>
  <c r="I8" i="6"/>
  <c r="F8" i="6"/>
  <c r="L7" i="6"/>
  <c r="K7" i="6"/>
  <c r="J7" i="6"/>
  <c r="I7" i="6"/>
  <c r="F7" i="6"/>
  <c r="L6" i="6"/>
  <c r="K6" i="6"/>
  <c r="J6" i="6"/>
  <c r="I6" i="6"/>
  <c r="F6" i="6"/>
  <c r="H5" i="6"/>
  <c r="G5" i="6"/>
  <c r="E5" i="6"/>
  <c r="F5" i="6" s="1"/>
  <c r="D5" i="6"/>
  <c r="L4" i="6"/>
  <c r="K4" i="6"/>
  <c r="J4" i="6"/>
  <c r="I4" i="6"/>
  <c r="F4" i="6"/>
  <c r="L3" i="6"/>
  <c r="K3" i="6"/>
  <c r="J3" i="6"/>
  <c r="I3" i="6"/>
  <c r="F3" i="6"/>
  <c r="L2" i="6"/>
  <c r="K2" i="6"/>
  <c r="J2" i="6"/>
  <c r="I2" i="6"/>
  <c r="F2" i="6"/>
  <c r="F9" i="6" l="1"/>
  <c r="L9" i="6"/>
  <c r="F17" i="6"/>
  <c r="L17" i="6"/>
  <c r="F25" i="6"/>
  <c r="F21" i="6"/>
  <c r="L25" i="6"/>
  <c r="K5" i="6"/>
  <c r="F13" i="6"/>
  <c r="K13" i="6"/>
  <c r="K25" i="5"/>
  <c r="K25" i="6"/>
  <c r="I25" i="6"/>
  <c r="J25" i="6"/>
  <c r="I21" i="5"/>
  <c r="I21" i="6"/>
  <c r="J21" i="6"/>
  <c r="K21" i="5"/>
  <c r="L21" i="6"/>
  <c r="K17" i="6"/>
  <c r="I17" i="5"/>
  <c r="I17" i="6"/>
  <c r="J17" i="6"/>
  <c r="L13" i="6"/>
  <c r="K13" i="5"/>
  <c r="I13" i="5"/>
  <c r="I13" i="6"/>
  <c r="J13" i="6"/>
  <c r="K9" i="6"/>
  <c r="K9" i="5"/>
  <c r="I9" i="5"/>
  <c r="J9" i="6"/>
  <c r="I9" i="6"/>
  <c r="J5" i="6"/>
  <c r="I5" i="6"/>
  <c r="L5" i="5"/>
  <c r="I5" i="5"/>
  <c r="L5" i="6"/>
  <c r="F5" i="5"/>
  <c r="F9" i="5"/>
  <c r="F13" i="5"/>
  <c r="F17" i="5"/>
  <c r="F21" i="5"/>
  <c r="F25" i="5"/>
  <c r="I25" i="5"/>
</calcChain>
</file>

<file path=xl/sharedStrings.xml><?xml version="1.0" encoding="utf-8"?>
<sst xmlns="http://schemas.openxmlformats.org/spreadsheetml/2006/main" count="138" uniqueCount="35">
  <si>
    <t>Date</t>
  </si>
  <si>
    <t>Block</t>
  </si>
  <si>
    <t>Block Time (s)</t>
  </si>
  <si>
    <t>FPs</t>
  </si>
  <si>
    <t>---</t>
  </si>
  <si>
    <t>N Grasps</t>
  </si>
  <si>
    <t>N Detections</t>
  </si>
  <si>
    <t>Days Post-Training</t>
  </si>
  <si>
    <t>TPF ( /hr)</t>
  </si>
  <si>
    <t>TPF ( /min)</t>
  </si>
  <si>
    <t>FPF ( /hr)</t>
  </si>
  <si>
    <t>FPF ( /min)</t>
  </si>
  <si>
    <t>Model Training Sessions</t>
  </si>
  <si>
    <t>Grasp Label Bounds Relative to Click</t>
  </si>
  <si>
    <t>LSTM Training Epochs</t>
  </si>
  <si>
    <t>Model Name</t>
  </si>
  <si>
    <t>N Trials</t>
  </si>
  <si>
    <t>Sensitivity (%)</t>
  </si>
  <si>
    <t>Trained on 2022-09-08 - 2022-09-08</t>
  </si>
  <si>
    <t>CM Accuracy</t>
  </si>
  <si>
    <t>Affine Warp Start Time</t>
  </si>
  <si>
    <t>Affine Warp End Time</t>
  </si>
  <si>
    <t>--</t>
  </si>
  <si>
    <t>Trained on 2022-09-08 - 2022-09-09</t>
  </si>
  <si>
    <t>Trained on 2022-09-08 - 2022-09-22</t>
  </si>
  <si>
    <t>Trained on 2022-09-08 - 2022-09-23</t>
  </si>
  <si>
    <t>2023_01_06</t>
  </si>
  <si>
    <t>2023_01_06_Total</t>
  </si>
  <si>
    <t>ModelTrainedOn_2022_09_08_until_2022_09_08_1block_2</t>
  </si>
  <si>
    <t>ModelTrainedOn_2022_09_08_until_2022_09_09_2blocks_2</t>
  </si>
  <si>
    <t>ModelTrainedOn_2022_09_08_until_2022_09_09_3blocks_2</t>
  </si>
  <si>
    <t>ModelTrainedOn_2022_09_08_until_2022_09_22_4blocks_2</t>
  </si>
  <si>
    <t>ModelTrainedOn_2022_09_08_until_2022_09_23_5blocks_2</t>
  </si>
  <si>
    <t>[0.3, 1.1]</t>
  </si>
  <si>
    <t>ModelTrainedOn_2022_09_08_until_2022_09_23_6blocks_2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</si>
</sst>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Var(--jp-code-font-family)"/>
    </font>
    <font>
      <b/>
      <sz val="10"/>
      <color theme="1"/>
      <name val="Var(--jp-code-font-family)"/>
    </font>
    <font>
      <b/>
      <sz val="10"/>
      <name val="Var(--jp-code-font-family)"/>
    </font>
    <font>
      <sz val="10"/>
      <name val="Var(--jp-code-font-family)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rgb="FFFF0000"/>
      <name val="Var(--jp-code-font-family)"/>
    </font>
    <font>
      <sz val="10"/>
      <color rgb="FF00B050"/>
      <name val="Var(--jp-code-font-family)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/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0" fillId="0" borderId="2" xfId="0" applyBorder="1"/>
    <xf numFmtId="0" fontId="1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/>
    <xf numFmtId="0" fontId="0" fillId="2" borderId="4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5" fillId="0" borderId="2" xfId="0" quotePrefix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4" fillId="0" borderId="3" xfId="0" quotePrefix="1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4" fillId="2" borderId="6" xfId="0" applyFont="1" applyFill="1" applyBorder="1" applyAlignment="1">
      <alignment horizontal="center" vertical="center"/>
    </xf>
    <xf numFmtId="0" fontId="10" fillId="0" borderId="4" xfId="0" quotePrefix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1" fillId="0" borderId="3" xfId="0" quotePrefix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9" fillId="0" borderId="1" xfId="0" applyFont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0" borderId="2" xfId="0" quotePrefix="1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4" fillId="0" borderId="6" xfId="0" quotePrefix="1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/>
    </xf>
    <xf numFmtId="0" fontId="11" fillId="0" borderId="6" xfId="0" quotePrefix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0" borderId="2" xfId="0" quotePrefix="1" applyFont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0" fontId="11" fillId="0" borderId="2" xfId="0" quotePrefix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0" fontId="5" fillId="0" borderId="2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5" xfId="0" applyBorder="1"/>
    <xf numFmtId="0" fontId="0" fillId="2" borderId="3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12" fillId="0" borderId="2" xfId="0" applyFont="1" applyBorder="1"/>
    <xf numFmtId="0" fontId="12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2" fillId="0" borderId="0" xfId="0" applyFont="1"/>
    <xf numFmtId="0" fontId="7" fillId="0" borderId="2" xfId="0" applyFont="1" applyBorder="1" applyAlignment="1">
      <alignment horizontal="center"/>
    </xf>
    <xf numFmtId="0" fontId="6" fillId="2" borderId="4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9" fillId="0" borderId="7" xfId="0" applyFont="1" applyBorder="1" applyAlignment="1">
      <alignment horizontal="center"/>
    </xf>
    <xf numFmtId="0" fontId="9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4" fillId="0" borderId="9" xfId="0" quotePrefix="1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/>
    </xf>
    <xf numFmtId="0" fontId="11" fillId="0" borderId="9" xfId="0" quotePrefix="1" applyFont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7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61A08-54E5-4DF0-8C39-7C2531C768A2}">
  <dimension ref="A1:Y98"/>
  <sheetViews>
    <sheetView tabSelected="1" workbookViewId="0">
      <selection activeCell="T11" sqref="T11"/>
    </sheetView>
  </sheetViews>
  <sheetFormatPr defaultColWidth="8.85546875" defaultRowHeight="15"/>
  <cols>
    <col min="1" max="2" width="20.42578125" customWidth="1"/>
    <col min="3" max="4" width="11" customWidth="1"/>
    <col min="5" max="5" width="12.42578125" bestFit="1" customWidth="1"/>
    <col min="6" max="6" width="14.42578125" customWidth="1"/>
    <col min="7" max="7" width="17.140625" customWidth="1"/>
    <col min="8" max="10" width="12.85546875" customWidth="1"/>
    <col min="11" max="12" width="14.140625" customWidth="1"/>
    <col min="13" max="13" width="30.85546875" bestFit="1" customWidth="1"/>
    <col min="14" max="14" width="33.5703125" bestFit="1" customWidth="1"/>
    <col min="15" max="15" width="20.140625" bestFit="1" customWidth="1"/>
    <col min="16" max="16" width="51.7109375" bestFit="1" customWidth="1"/>
    <col min="17" max="17" width="7.5703125" bestFit="1" customWidth="1"/>
    <col min="18" max="18" width="12.140625" bestFit="1" customWidth="1"/>
    <col min="19" max="19" width="21.7109375" bestFit="1" customWidth="1"/>
    <col min="20" max="20" width="20.7109375" bestFit="1" customWidth="1"/>
  </cols>
  <sheetData>
    <row r="1" spans="1:23">
      <c r="A1" s="21" t="s">
        <v>0</v>
      </c>
      <c r="B1" s="21" t="s">
        <v>7</v>
      </c>
      <c r="C1" s="21" t="s">
        <v>1</v>
      </c>
      <c r="D1" s="21" t="s">
        <v>5</v>
      </c>
      <c r="E1" s="21" t="s">
        <v>6</v>
      </c>
      <c r="F1" s="21" t="s">
        <v>17</v>
      </c>
      <c r="G1" s="21" t="s">
        <v>2</v>
      </c>
      <c r="H1" s="21" t="s">
        <v>3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19</v>
      </c>
      <c r="S1" s="21" t="s">
        <v>20</v>
      </c>
      <c r="T1" s="21" t="s">
        <v>21</v>
      </c>
    </row>
    <row r="2" spans="1:23">
      <c r="A2" s="2" t="s">
        <v>26</v>
      </c>
      <c r="B2" s="2">
        <v>105</v>
      </c>
      <c r="C2" s="13">
        <v>1</v>
      </c>
      <c r="D2" s="6">
        <v>176</v>
      </c>
      <c r="E2" s="40">
        <v>134</v>
      </c>
      <c r="F2" s="3">
        <f t="shared" ref="F2:F25" si="0">(E2/D2)*100</f>
        <v>76.13636363636364</v>
      </c>
      <c r="G2" s="1">
        <v>893.69299999999998</v>
      </c>
      <c r="H2" s="40">
        <v>7</v>
      </c>
      <c r="I2" s="19">
        <f t="shared" ref="I2:I25" si="1" xml:space="preserve"> E2/G2*3600</f>
        <v>539.78267704905375</v>
      </c>
      <c r="J2" s="19">
        <f t="shared" ref="J2:J25" si="2" xml:space="preserve"> E2/G2*60</f>
        <v>8.9963779508175623</v>
      </c>
      <c r="K2" s="2">
        <f t="shared" ref="K2:K25" si="3" xml:space="preserve"> ROUNDUP((H2/G2)*3600,3)</f>
        <v>28.198</v>
      </c>
      <c r="L2" s="2">
        <f t="shared" ref="L2:L25" si="4" xml:space="preserve"> H2/G2 * 60</f>
        <v>0.46996004220688758</v>
      </c>
      <c r="M2" s="43"/>
      <c r="N2" s="25"/>
      <c r="O2" s="25"/>
      <c r="P2" s="25"/>
      <c r="Q2" s="34"/>
      <c r="R2" s="34"/>
      <c r="S2" s="2"/>
      <c r="T2" s="2"/>
    </row>
    <row r="3" spans="1:23">
      <c r="A3" s="2" t="s">
        <v>26</v>
      </c>
      <c r="B3" s="2">
        <v>105</v>
      </c>
      <c r="C3" s="13">
        <v>2</v>
      </c>
      <c r="D3" s="6">
        <v>184</v>
      </c>
      <c r="E3" s="40">
        <v>132</v>
      </c>
      <c r="F3" s="3">
        <f t="shared" si="0"/>
        <v>71.739130434782609</v>
      </c>
      <c r="G3" s="1">
        <v>963.31299999999999</v>
      </c>
      <c r="H3" s="40">
        <v>0</v>
      </c>
      <c r="I3" s="19">
        <f t="shared" si="1"/>
        <v>493.29760939590773</v>
      </c>
      <c r="J3" s="19">
        <f t="shared" si="2"/>
        <v>8.2216268232651277</v>
      </c>
      <c r="K3" s="2">
        <f t="shared" si="3"/>
        <v>0</v>
      </c>
      <c r="L3" s="2">
        <f t="shared" si="4"/>
        <v>0</v>
      </c>
      <c r="M3" s="43"/>
      <c r="N3" s="25"/>
      <c r="O3" s="25"/>
      <c r="P3" s="25"/>
      <c r="Q3" s="34"/>
      <c r="R3" s="34"/>
      <c r="S3" s="2"/>
      <c r="T3" s="2"/>
      <c r="U3" s="83"/>
      <c r="V3" s="2"/>
      <c r="W3" s="4"/>
    </row>
    <row r="4" spans="1:23">
      <c r="A4" s="2" t="s">
        <v>26</v>
      </c>
      <c r="B4" s="2">
        <v>105</v>
      </c>
      <c r="C4" s="13">
        <v>3</v>
      </c>
      <c r="D4" s="6">
        <v>183</v>
      </c>
      <c r="E4" s="40">
        <v>130</v>
      </c>
      <c r="F4" s="3">
        <f t="shared" si="0"/>
        <v>71.038251366120221</v>
      </c>
      <c r="G4" s="1">
        <v>907.44899999999996</v>
      </c>
      <c r="H4" s="40">
        <v>0</v>
      </c>
      <c r="I4" s="19">
        <f t="shared" si="1"/>
        <v>515.73146259459213</v>
      </c>
      <c r="J4" s="19">
        <f t="shared" si="2"/>
        <v>8.5955243765765346</v>
      </c>
      <c r="K4" s="2">
        <f t="shared" si="3"/>
        <v>0</v>
      </c>
      <c r="L4" s="2">
        <f t="shared" si="4"/>
        <v>0</v>
      </c>
      <c r="M4" s="43"/>
      <c r="N4" s="25"/>
      <c r="O4" s="25"/>
      <c r="P4" s="25"/>
      <c r="Q4" s="34"/>
      <c r="R4" s="34"/>
      <c r="S4" s="2"/>
      <c r="T4" s="2"/>
      <c r="U4" s="83"/>
      <c r="V4" s="2"/>
      <c r="W4" s="4"/>
    </row>
    <row r="5" spans="1:23">
      <c r="A5" s="84" t="s">
        <v>27</v>
      </c>
      <c r="B5" s="84">
        <v>105</v>
      </c>
      <c r="C5" s="85" t="s">
        <v>4</v>
      </c>
      <c r="D5" s="86">
        <f>SUM(D2:D4)</f>
        <v>543</v>
      </c>
      <c r="E5" s="87">
        <f>SUM(E2:E4)</f>
        <v>396</v>
      </c>
      <c r="F5" s="88">
        <f t="shared" si="0"/>
        <v>72.928176795580114</v>
      </c>
      <c r="G5" s="88">
        <f xml:space="preserve"> SUM(G2:G4)</f>
        <v>2764.4549999999999</v>
      </c>
      <c r="H5" s="87">
        <f>SUM(H2:H4)</f>
        <v>7</v>
      </c>
      <c r="I5" s="89">
        <f t="shared" si="1"/>
        <v>515.68934925690598</v>
      </c>
      <c r="J5" s="89">
        <f t="shared" si="2"/>
        <v>8.5948224876150991</v>
      </c>
      <c r="K5" s="84">
        <f t="shared" si="3"/>
        <v>9.1159999999999997</v>
      </c>
      <c r="L5" s="86">
        <f t="shared" si="4"/>
        <v>0.15192868033663054</v>
      </c>
      <c r="M5" s="90" t="s">
        <v>18</v>
      </c>
      <c r="N5" s="28" t="s">
        <v>33</v>
      </c>
      <c r="O5" s="91">
        <v>30</v>
      </c>
      <c r="P5" s="28" t="s">
        <v>28</v>
      </c>
      <c r="Q5" s="31">
        <v>50</v>
      </c>
      <c r="R5" s="67" t="s">
        <v>22</v>
      </c>
      <c r="S5" s="92">
        <v>0</v>
      </c>
      <c r="T5" s="92">
        <v>1.5</v>
      </c>
      <c r="U5" s="2"/>
      <c r="V5" s="2"/>
      <c r="W5" s="4"/>
    </row>
    <row r="6" spans="1:23">
      <c r="A6" s="8" t="s">
        <v>26</v>
      </c>
      <c r="B6" s="8">
        <v>105</v>
      </c>
      <c r="C6" s="68">
        <v>1</v>
      </c>
      <c r="D6" s="69">
        <v>176</v>
      </c>
      <c r="E6" s="40">
        <v>145</v>
      </c>
      <c r="F6" s="12">
        <f t="shared" si="0"/>
        <v>82.38636363636364</v>
      </c>
      <c r="G6" s="70">
        <v>893.69299999999998</v>
      </c>
      <c r="H6" s="40">
        <v>20</v>
      </c>
      <c r="I6" s="18">
        <f t="shared" si="1"/>
        <v>584.09319531427468</v>
      </c>
      <c r="J6" s="18">
        <f t="shared" si="2"/>
        <v>9.7348865885712446</v>
      </c>
      <c r="K6" s="8">
        <f t="shared" si="3"/>
        <v>80.564999999999998</v>
      </c>
      <c r="L6" s="8">
        <f t="shared" si="4"/>
        <v>1.3427429777339646</v>
      </c>
      <c r="M6" s="23"/>
      <c r="N6" s="26"/>
      <c r="O6" s="26"/>
      <c r="P6" s="26"/>
      <c r="Q6" s="30"/>
      <c r="R6" s="30"/>
      <c r="S6" s="8"/>
      <c r="T6" s="8"/>
      <c r="U6" s="2"/>
      <c r="V6" s="2"/>
      <c r="W6" s="4"/>
    </row>
    <row r="7" spans="1:23">
      <c r="A7" s="8" t="s">
        <v>26</v>
      </c>
      <c r="B7" s="8">
        <v>105</v>
      </c>
      <c r="C7" s="13">
        <v>2</v>
      </c>
      <c r="D7" s="6">
        <v>184</v>
      </c>
      <c r="E7" s="40">
        <v>150</v>
      </c>
      <c r="F7" s="12">
        <f t="shared" si="0"/>
        <v>81.521739130434781</v>
      </c>
      <c r="G7" s="1">
        <v>963.31299999999999</v>
      </c>
      <c r="H7" s="40">
        <v>1</v>
      </c>
      <c r="I7" s="18">
        <f t="shared" si="1"/>
        <v>560.56546522262238</v>
      </c>
      <c r="J7" s="18">
        <f t="shared" si="2"/>
        <v>9.342757753710373</v>
      </c>
      <c r="K7" s="8">
        <f t="shared" si="3"/>
        <v>3.738</v>
      </c>
      <c r="L7" s="8">
        <f t="shared" si="4"/>
        <v>6.2285051691402485E-2</v>
      </c>
      <c r="M7" s="23"/>
      <c r="N7" s="26"/>
      <c r="O7" s="26"/>
      <c r="P7" s="26"/>
      <c r="Q7" s="30"/>
      <c r="R7" s="30"/>
      <c r="S7" s="8"/>
      <c r="T7" s="8"/>
      <c r="U7" s="2"/>
      <c r="V7" s="2"/>
      <c r="W7" s="4"/>
    </row>
    <row r="8" spans="1:23">
      <c r="A8" s="8" t="s">
        <v>26</v>
      </c>
      <c r="B8" s="8">
        <v>105</v>
      </c>
      <c r="C8" s="13">
        <v>3</v>
      </c>
      <c r="D8" s="6">
        <v>183</v>
      </c>
      <c r="E8" s="40">
        <v>146</v>
      </c>
      <c r="F8" s="3">
        <f t="shared" si="0"/>
        <v>79.78142076502732</v>
      </c>
      <c r="G8" s="1">
        <v>907.44899999999996</v>
      </c>
      <c r="H8" s="40">
        <v>1</v>
      </c>
      <c r="I8" s="19">
        <f t="shared" si="1"/>
        <v>579.20610414469581</v>
      </c>
      <c r="J8" s="19">
        <f t="shared" si="2"/>
        <v>9.6534350690782631</v>
      </c>
      <c r="K8" s="2">
        <f t="shared" si="3"/>
        <v>3.968</v>
      </c>
      <c r="L8" s="2">
        <f t="shared" si="4"/>
        <v>6.6119418281357964E-2</v>
      </c>
      <c r="M8" s="23"/>
      <c r="N8" s="25"/>
      <c r="O8" s="25"/>
      <c r="P8" s="25"/>
      <c r="Q8" s="30"/>
      <c r="R8" s="30"/>
      <c r="S8" s="2"/>
      <c r="T8" s="2"/>
      <c r="U8" s="2"/>
      <c r="V8" s="2"/>
      <c r="W8" s="4"/>
    </row>
    <row r="9" spans="1:23">
      <c r="A9" s="9" t="s">
        <v>27</v>
      </c>
      <c r="B9" s="9">
        <v>105</v>
      </c>
      <c r="C9" s="17" t="s">
        <v>4</v>
      </c>
      <c r="D9" s="11">
        <f>SUM(D6:D8)</f>
        <v>543</v>
      </c>
      <c r="E9" s="41">
        <f>SUM(E6:E8)</f>
        <v>441</v>
      </c>
      <c r="F9" s="10">
        <f t="shared" si="0"/>
        <v>81.215469613259671</v>
      </c>
      <c r="G9" s="10">
        <f xml:space="preserve"> SUM(G6:G8)</f>
        <v>2764.4549999999999</v>
      </c>
      <c r="H9" s="41">
        <f>SUM(H6:H8)</f>
        <v>22</v>
      </c>
      <c r="I9" s="20">
        <f t="shared" si="1"/>
        <v>574.29041167246351</v>
      </c>
      <c r="J9" s="20">
        <f t="shared" si="2"/>
        <v>9.571506861207725</v>
      </c>
      <c r="K9" s="9">
        <f t="shared" si="3"/>
        <v>28.650000000000002</v>
      </c>
      <c r="L9" s="11">
        <f t="shared" si="4"/>
        <v>0.47749013820083885</v>
      </c>
      <c r="M9" s="27" t="s">
        <v>23</v>
      </c>
      <c r="N9" s="28" t="s">
        <v>33</v>
      </c>
      <c r="O9" s="29">
        <v>30</v>
      </c>
      <c r="P9" s="28" t="s">
        <v>29</v>
      </c>
      <c r="Q9" s="31">
        <v>100</v>
      </c>
      <c r="R9" s="31">
        <v>89.8</v>
      </c>
      <c r="S9" s="66">
        <v>0</v>
      </c>
      <c r="T9" s="66">
        <v>1.5</v>
      </c>
      <c r="U9" s="2"/>
      <c r="V9" s="2"/>
      <c r="W9" s="4"/>
    </row>
    <row r="10" spans="1:23">
      <c r="A10" s="8" t="s">
        <v>26</v>
      </c>
      <c r="B10" s="8">
        <v>105</v>
      </c>
      <c r="C10" s="68">
        <v>1</v>
      </c>
      <c r="D10" s="69">
        <v>176</v>
      </c>
      <c r="E10" s="82">
        <v>163</v>
      </c>
      <c r="F10" s="12">
        <f t="shared" si="0"/>
        <v>92.61363636363636</v>
      </c>
      <c r="G10" s="70">
        <v>893.69299999999998</v>
      </c>
      <c r="H10" s="82">
        <v>14</v>
      </c>
      <c r="I10" s="18">
        <f t="shared" si="1"/>
        <v>656.60131611190877</v>
      </c>
      <c r="J10" s="18">
        <f t="shared" si="2"/>
        <v>10.943355268531812</v>
      </c>
      <c r="K10" s="8">
        <f t="shared" si="3"/>
        <v>56.396000000000001</v>
      </c>
      <c r="L10" s="8">
        <f t="shared" si="4"/>
        <v>0.93992008441377517</v>
      </c>
      <c r="M10" s="23"/>
      <c r="N10" s="26"/>
      <c r="O10" s="26"/>
      <c r="P10" s="26"/>
      <c r="Q10" s="30"/>
      <c r="R10" s="80"/>
      <c r="S10" s="8"/>
      <c r="T10" s="8"/>
      <c r="U10" s="2"/>
      <c r="V10" s="2"/>
      <c r="W10" s="4"/>
    </row>
    <row r="11" spans="1:23">
      <c r="A11" s="8" t="s">
        <v>26</v>
      </c>
      <c r="B11" s="8">
        <v>105</v>
      </c>
      <c r="C11" s="13">
        <v>2</v>
      </c>
      <c r="D11" s="6">
        <v>184</v>
      </c>
      <c r="E11" s="82">
        <v>160</v>
      </c>
      <c r="F11" s="3">
        <f t="shared" si="0"/>
        <v>86.956521739130437</v>
      </c>
      <c r="G11" s="1">
        <v>963.31299999999999</v>
      </c>
      <c r="H11" s="82">
        <v>1</v>
      </c>
      <c r="I11" s="18">
        <f t="shared" si="1"/>
        <v>597.93649623746387</v>
      </c>
      <c r="J11" s="18">
        <f t="shared" si="2"/>
        <v>9.9656082706243971</v>
      </c>
      <c r="K11" s="8">
        <f t="shared" si="3"/>
        <v>3.738</v>
      </c>
      <c r="L11" s="8">
        <f t="shared" si="4"/>
        <v>6.2285051691402485E-2</v>
      </c>
      <c r="M11" s="23"/>
      <c r="N11" s="26"/>
      <c r="O11" s="26"/>
      <c r="P11" s="26"/>
      <c r="Q11" s="30"/>
      <c r="R11" s="80"/>
      <c r="S11" s="8"/>
      <c r="T11" s="8"/>
      <c r="U11" s="2"/>
      <c r="V11" s="2"/>
      <c r="W11" s="4"/>
    </row>
    <row r="12" spans="1:23">
      <c r="A12" s="8" t="s">
        <v>26</v>
      </c>
      <c r="B12" s="8">
        <v>105</v>
      </c>
      <c r="C12" s="13">
        <v>3</v>
      </c>
      <c r="D12" s="6">
        <v>183</v>
      </c>
      <c r="E12" s="40">
        <v>165</v>
      </c>
      <c r="F12" s="3">
        <f t="shared" si="0"/>
        <v>90.163934426229503</v>
      </c>
      <c r="G12" s="1">
        <v>907.44899999999996</v>
      </c>
      <c r="H12" s="40">
        <v>0</v>
      </c>
      <c r="I12" s="19">
        <f t="shared" si="1"/>
        <v>654.58224098544383</v>
      </c>
      <c r="J12" s="19">
        <f t="shared" si="2"/>
        <v>10.909704016424064</v>
      </c>
      <c r="K12" s="2">
        <f t="shared" si="3"/>
        <v>0</v>
      </c>
      <c r="L12" s="2">
        <f t="shared" si="4"/>
        <v>0</v>
      </c>
      <c r="M12" s="23"/>
      <c r="N12" s="25"/>
      <c r="O12" s="25"/>
      <c r="P12" s="25"/>
      <c r="Q12" s="30"/>
      <c r="R12" s="80"/>
      <c r="S12" s="2"/>
      <c r="T12" s="2"/>
      <c r="U12" s="2"/>
      <c r="V12" s="2"/>
      <c r="W12" s="4"/>
    </row>
    <row r="13" spans="1:23">
      <c r="A13" s="9" t="s">
        <v>27</v>
      </c>
      <c r="B13" s="9">
        <v>105</v>
      </c>
      <c r="C13" s="17" t="s">
        <v>4</v>
      </c>
      <c r="D13" s="11">
        <f>SUM(D10:D12)</f>
        <v>543</v>
      </c>
      <c r="E13" s="41">
        <f>SUM(E10:E12)</f>
        <v>488</v>
      </c>
      <c r="F13" s="10">
        <f t="shared" si="0"/>
        <v>89.871086556169431</v>
      </c>
      <c r="G13" s="10">
        <f xml:space="preserve"> SUM(G10:G12)</f>
        <v>2764.4549999999999</v>
      </c>
      <c r="H13" s="41">
        <f>SUM(H10:H12)</f>
        <v>15</v>
      </c>
      <c r="I13" s="20">
        <f t="shared" si="1"/>
        <v>635.4959657509346</v>
      </c>
      <c r="J13" s="20">
        <f t="shared" si="2"/>
        <v>10.591599429182244</v>
      </c>
      <c r="K13" s="9">
        <f t="shared" si="3"/>
        <v>19.534000000000002</v>
      </c>
      <c r="L13" s="11">
        <f t="shared" si="4"/>
        <v>0.32556145786420831</v>
      </c>
      <c r="M13" s="27" t="s">
        <v>23</v>
      </c>
      <c r="N13" s="28" t="s">
        <v>33</v>
      </c>
      <c r="O13" s="29">
        <v>20</v>
      </c>
      <c r="P13" s="28" t="s">
        <v>30</v>
      </c>
      <c r="Q13" s="31">
        <v>150</v>
      </c>
      <c r="R13" s="81">
        <v>91.56</v>
      </c>
      <c r="S13" s="66">
        <v>0</v>
      </c>
      <c r="T13" s="66">
        <v>1.5</v>
      </c>
      <c r="U13" s="2"/>
      <c r="V13" s="2"/>
      <c r="W13" s="4"/>
    </row>
    <row r="14" spans="1:23">
      <c r="A14" s="8" t="s">
        <v>26</v>
      </c>
      <c r="B14" s="8">
        <v>105</v>
      </c>
      <c r="C14" s="68">
        <v>1</v>
      </c>
      <c r="D14" s="69">
        <v>176</v>
      </c>
      <c r="E14" s="40">
        <v>147</v>
      </c>
      <c r="F14" s="3">
        <f t="shared" si="0"/>
        <v>83.522727272727266</v>
      </c>
      <c r="G14" s="70">
        <v>893.69299999999998</v>
      </c>
      <c r="H14" s="40">
        <v>11</v>
      </c>
      <c r="I14" s="18">
        <f t="shared" si="1"/>
        <v>592.14965318067834</v>
      </c>
      <c r="J14" s="18">
        <f t="shared" si="2"/>
        <v>9.8691608863446394</v>
      </c>
      <c r="K14" s="8">
        <f t="shared" si="3"/>
        <v>44.311</v>
      </c>
      <c r="L14" s="8">
        <f t="shared" si="4"/>
        <v>0.73850863775368047</v>
      </c>
      <c r="M14" s="23"/>
      <c r="N14" s="26"/>
      <c r="O14" s="26"/>
      <c r="P14" s="26"/>
      <c r="Q14" s="30"/>
      <c r="R14" s="80"/>
      <c r="S14" s="8"/>
      <c r="T14" s="8"/>
      <c r="U14" s="2"/>
      <c r="V14" s="2"/>
      <c r="W14" s="4"/>
    </row>
    <row r="15" spans="1:23">
      <c r="A15" s="8" t="s">
        <v>26</v>
      </c>
      <c r="B15" s="8">
        <v>105</v>
      </c>
      <c r="C15" s="13">
        <v>2</v>
      </c>
      <c r="D15" s="6">
        <v>184</v>
      </c>
      <c r="E15" s="40">
        <v>149</v>
      </c>
      <c r="F15" s="3">
        <f t="shared" si="0"/>
        <v>80.978260869565219</v>
      </c>
      <c r="G15" s="1">
        <v>963.31299999999999</v>
      </c>
      <c r="H15" s="40">
        <v>1</v>
      </c>
      <c r="I15" s="18">
        <f t="shared" si="1"/>
        <v>556.82836212113818</v>
      </c>
      <c r="J15" s="18">
        <f t="shared" si="2"/>
        <v>9.2804727020189706</v>
      </c>
      <c r="K15" s="8">
        <f t="shared" si="3"/>
        <v>3.738</v>
      </c>
      <c r="L15" s="8">
        <f t="shared" si="4"/>
        <v>6.2285051691402485E-2</v>
      </c>
      <c r="M15" s="23"/>
      <c r="N15" s="26"/>
      <c r="O15" s="26"/>
      <c r="P15" s="26"/>
      <c r="Q15" s="30"/>
      <c r="R15" s="80"/>
      <c r="S15" s="8"/>
      <c r="T15" s="8"/>
      <c r="U15" s="2"/>
      <c r="V15" s="2"/>
      <c r="W15" s="4"/>
    </row>
    <row r="16" spans="1:23">
      <c r="A16" s="8" t="s">
        <v>26</v>
      </c>
      <c r="B16" s="8">
        <v>105</v>
      </c>
      <c r="C16" s="13">
        <v>3</v>
      </c>
      <c r="D16" s="6">
        <v>183</v>
      </c>
      <c r="E16" s="40">
        <v>141</v>
      </c>
      <c r="F16" s="3">
        <f t="shared" si="0"/>
        <v>77.049180327868854</v>
      </c>
      <c r="G16" s="1">
        <v>907.44899999999996</v>
      </c>
      <c r="H16" s="40">
        <v>0</v>
      </c>
      <c r="I16" s="19">
        <f t="shared" si="1"/>
        <v>559.37027866028848</v>
      </c>
      <c r="J16" s="19">
        <f t="shared" si="2"/>
        <v>9.3228379776714743</v>
      </c>
      <c r="K16" s="2">
        <f t="shared" si="3"/>
        <v>0</v>
      </c>
      <c r="L16" s="2">
        <f t="shared" si="4"/>
        <v>0</v>
      </c>
      <c r="M16" s="23"/>
      <c r="N16" s="25"/>
      <c r="O16" s="25"/>
      <c r="P16" s="25"/>
      <c r="Q16" s="30"/>
      <c r="R16" s="80"/>
      <c r="S16" s="2"/>
      <c r="T16" s="2"/>
      <c r="U16" s="2"/>
      <c r="V16" s="2"/>
      <c r="W16" s="4"/>
    </row>
    <row r="17" spans="1:25">
      <c r="A17" s="9" t="s">
        <v>27</v>
      </c>
      <c r="B17" s="9">
        <v>105</v>
      </c>
      <c r="C17" s="17" t="s">
        <v>4</v>
      </c>
      <c r="D17" s="11">
        <f>SUM(D14:D16)</f>
        <v>543</v>
      </c>
      <c r="E17" s="41">
        <f>SUM(E14:E16)</f>
        <v>437</v>
      </c>
      <c r="F17" s="10">
        <f t="shared" si="0"/>
        <v>80.478821362799266</v>
      </c>
      <c r="G17" s="10">
        <f xml:space="preserve"> SUM(G14:G16)</f>
        <v>2764.4549999999999</v>
      </c>
      <c r="H17" s="41">
        <f>SUM(H14:H16)</f>
        <v>12</v>
      </c>
      <c r="I17" s="20">
        <f t="shared" si="1"/>
        <v>569.08142834663613</v>
      </c>
      <c r="J17" s="20">
        <f t="shared" si="2"/>
        <v>9.4846904724439351</v>
      </c>
      <c r="K17" s="9">
        <f t="shared" si="3"/>
        <v>15.626999999999999</v>
      </c>
      <c r="L17" s="11">
        <f t="shared" si="4"/>
        <v>0.26044916629136666</v>
      </c>
      <c r="M17" s="27" t="s">
        <v>24</v>
      </c>
      <c r="N17" s="28" t="s">
        <v>33</v>
      </c>
      <c r="O17" s="29">
        <v>10</v>
      </c>
      <c r="P17" s="28" t="s">
        <v>31</v>
      </c>
      <c r="Q17" s="31">
        <v>300</v>
      </c>
      <c r="R17" s="81">
        <v>89.79</v>
      </c>
      <c r="S17" s="66">
        <v>0</v>
      </c>
      <c r="T17" s="66">
        <v>1.5</v>
      </c>
      <c r="U17" s="2"/>
      <c r="V17" s="2"/>
      <c r="W17" s="4"/>
    </row>
    <row r="18" spans="1:25">
      <c r="A18" s="8" t="s">
        <v>26</v>
      </c>
      <c r="B18" s="8">
        <v>105</v>
      </c>
      <c r="C18" s="68">
        <v>1</v>
      </c>
      <c r="D18" s="69">
        <v>176</v>
      </c>
      <c r="E18" s="40">
        <v>157</v>
      </c>
      <c r="F18" s="3">
        <f t="shared" si="0"/>
        <v>89.204545454545453</v>
      </c>
      <c r="G18" s="70">
        <v>893.69299999999998</v>
      </c>
      <c r="H18" s="40">
        <v>8</v>
      </c>
      <c r="I18" s="18">
        <f t="shared" si="1"/>
        <v>632.43194251269733</v>
      </c>
      <c r="J18" s="18">
        <f t="shared" si="2"/>
        <v>10.540532375211621</v>
      </c>
      <c r="K18" s="8">
        <f t="shared" si="3"/>
        <v>32.225999999999999</v>
      </c>
      <c r="L18" s="8">
        <f t="shared" si="4"/>
        <v>0.53709719109358589</v>
      </c>
      <c r="M18" s="23"/>
      <c r="N18" s="26"/>
      <c r="O18" s="26"/>
      <c r="P18" s="26"/>
      <c r="Q18" s="30"/>
      <c r="R18" s="80"/>
      <c r="S18" s="8"/>
      <c r="T18" s="8"/>
      <c r="U18" s="2"/>
      <c r="V18" s="2"/>
      <c r="W18" s="4"/>
    </row>
    <row r="19" spans="1:25">
      <c r="A19" s="8" t="s">
        <v>26</v>
      </c>
      <c r="B19" s="8">
        <v>105</v>
      </c>
      <c r="C19" s="13">
        <v>2</v>
      </c>
      <c r="D19" s="6">
        <v>184</v>
      </c>
      <c r="E19" s="40">
        <v>170</v>
      </c>
      <c r="F19" s="3">
        <f t="shared" si="0"/>
        <v>92.391304347826093</v>
      </c>
      <c r="G19" s="1">
        <v>963.31299999999999</v>
      </c>
      <c r="H19" s="40">
        <v>1</v>
      </c>
      <c r="I19" s="18">
        <f t="shared" si="1"/>
        <v>635.30752725230536</v>
      </c>
      <c r="J19" s="18">
        <f t="shared" si="2"/>
        <v>10.588458787538423</v>
      </c>
      <c r="K19" s="8">
        <f t="shared" si="3"/>
        <v>3.738</v>
      </c>
      <c r="L19" s="8">
        <f t="shared" si="4"/>
        <v>6.2285051691402485E-2</v>
      </c>
      <c r="M19" s="23"/>
      <c r="N19" s="26"/>
      <c r="O19" s="26"/>
      <c r="P19" s="26"/>
      <c r="Q19" s="30"/>
      <c r="R19" s="80"/>
      <c r="S19" s="8"/>
      <c r="T19" s="8"/>
      <c r="U19" s="2"/>
      <c r="V19" s="2"/>
      <c r="W19" s="4"/>
    </row>
    <row r="20" spans="1:25">
      <c r="A20" s="8" t="s">
        <v>26</v>
      </c>
      <c r="B20" s="8">
        <v>105</v>
      </c>
      <c r="C20" s="13">
        <v>3</v>
      </c>
      <c r="D20" s="6">
        <v>183</v>
      </c>
      <c r="E20" s="40">
        <v>166</v>
      </c>
      <c r="F20" s="3">
        <f t="shared" si="0"/>
        <v>90.710382513661202</v>
      </c>
      <c r="G20" s="1">
        <v>907.44899999999996</v>
      </c>
      <c r="H20" s="40">
        <v>0</v>
      </c>
      <c r="I20" s="19">
        <f t="shared" si="1"/>
        <v>658.54940608232528</v>
      </c>
      <c r="J20" s="19">
        <f t="shared" si="2"/>
        <v>10.975823434705422</v>
      </c>
      <c r="K20" s="2">
        <f t="shared" si="3"/>
        <v>0</v>
      </c>
      <c r="L20" s="2">
        <f t="shared" si="4"/>
        <v>0</v>
      </c>
      <c r="M20" s="23"/>
      <c r="N20" s="25"/>
      <c r="O20" s="25"/>
      <c r="P20" s="25"/>
      <c r="Q20" s="30"/>
      <c r="R20" s="80"/>
      <c r="S20" s="2"/>
      <c r="T20" s="2"/>
      <c r="U20" s="2"/>
      <c r="V20" s="2"/>
      <c r="W20" s="4"/>
    </row>
    <row r="21" spans="1:25">
      <c r="A21" s="9" t="s">
        <v>27</v>
      </c>
      <c r="B21" s="9">
        <v>105</v>
      </c>
      <c r="C21" s="17" t="s">
        <v>4</v>
      </c>
      <c r="D21" s="11">
        <f>SUM(D18:D20)</f>
        <v>543</v>
      </c>
      <c r="E21" s="41">
        <f>SUM(E18:E20)</f>
        <v>493</v>
      </c>
      <c r="F21" s="10">
        <f t="shared" si="0"/>
        <v>90.791896869244937</v>
      </c>
      <c r="G21" s="10">
        <f xml:space="preserve"> SUM(G18:G20)</f>
        <v>2764.4549999999999</v>
      </c>
      <c r="H21" s="41">
        <f>SUM(H18:H20)</f>
        <v>9</v>
      </c>
      <c r="I21" s="20">
        <f t="shared" si="1"/>
        <v>642.00719490821882</v>
      </c>
      <c r="J21" s="20">
        <f t="shared" si="2"/>
        <v>10.70011991513698</v>
      </c>
      <c r="K21" s="9">
        <f t="shared" si="3"/>
        <v>11.721</v>
      </c>
      <c r="L21" s="11">
        <f t="shared" si="4"/>
        <v>0.19533687471852501</v>
      </c>
      <c r="M21" s="27" t="s">
        <v>25</v>
      </c>
      <c r="N21" s="28" t="s">
        <v>33</v>
      </c>
      <c r="O21" s="29">
        <v>10</v>
      </c>
      <c r="P21" s="28" t="s">
        <v>32</v>
      </c>
      <c r="Q21" s="31">
        <v>390</v>
      </c>
      <c r="R21" s="31">
        <v>92.54</v>
      </c>
      <c r="S21" s="66">
        <v>0</v>
      </c>
      <c r="T21" s="66">
        <v>1.5</v>
      </c>
      <c r="U21" s="2"/>
      <c r="V21" s="2"/>
      <c r="W21" s="4"/>
    </row>
    <row r="22" spans="1:25">
      <c r="A22" s="8" t="s">
        <v>26</v>
      </c>
      <c r="B22" s="8">
        <v>105</v>
      </c>
      <c r="C22" s="68">
        <v>1</v>
      </c>
      <c r="D22" s="69">
        <v>176</v>
      </c>
      <c r="E22" s="71">
        <v>164</v>
      </c>
      <c r="F22" s="3">
        <f t="shared" si="0"/>
        <v>93.181818181818173</v>
      </c>
      <c r="G22" s="70">
        <v>893.69299999999998</v>
      </c>
      <c r="H22" s="40">
        <v>9</v>
      </c>
      <c r="I22" s="18">
        <f t="shared" si="1"/>
        <v>660.6295450451106</v>
      </c>
      <c r="J22" s="18">
        <f t="shared" si="2"/>
        <v>11.01049241741851</v>
      </c>
      <c r="K22" s="8">
        <f t="shared" si="3"/>
        <v>36.254999999999995</v>
      </c>
      <c r="L22" s="8">
        <f t="shared" si="4"/>
        <v>0.60423433998028409</v>
      </c>
      <c r="M22" s="23"/>
      <c r="N22" s="26"/>
      <c r="O22" s="26"/>
      <c r="P22" s="26"/>
      <c r="Q22" s="30"/>
      <c r="R22" s="30"/>
      <c r="S22" s="8"/>
      <c r="T22" s="8"/>
      <c r="U22" s="2"/>
      <c r="V22" s="2"/>
      <c r="W22" s="4"/>
    </row>
    <row r="23" spans="1:25">
      <c r="A23" s="8" t="s">
        <v>26</v>
      </c>
      <c r="B23" s="8">
        <v>105</v>
      </c>
      <c r="C23" s="13">
        <v>2</v>
      </c>
      <c r="D23" s="6">
        <v>184</v>
      </c>
      <c r="E23" s="40">
        <v>164</v>
      </c>
      <c r="F23" s="3">
        <f t="shared" si="0"/>
        <v>89.130434782608688</v>
      </c>
      <c r="G23" s="1">
        <v>963.31299999999999</v>
      </c>
      <c r="H23" s="40">
        <v>1</v>
      </c>
      <c r="I23" s="18">
        <f t="shared" si="1"/>
        <v>612.88490864340042</v>
      </c>
      <c r="J23" s="18">
        <f t="shared" si="2"/>
        <v>10.214748477390007</v>
      </c>
      <c r="K23" s="8">
        <f t="shared" si="3"/>
        <v>3.738</v>
      </c>
      <c r="L23" s="8">
        <f t="shared" si="4"/>
        <v>6.2285051691402485E-2</v>
      </c>
      <c r="M23" s="23"/>
      <c r="N23" s="26"/>
      <c r="O23" s="26"/>
      <c r="P23" s="26"/>
      <c r="Q23" s="30"/>
      <c r="R23" s="30"/>
      <c r="S23" s="8"/>
      <c r="T23" s="8"/>
      <c r="U23" s="2"/>
      <c r="V23" s="2"/>
      <c r="W23" s="4"/>
    </row>
    <row r="24" spans="1:25">
      <c r="A24" s="8" t="s">
        <v>26</v>
      </c>
      <c r="B24" s="8">
        <v>105</v>
      </c>
      <c r="C24" s="13">
        <v>3</v>
      </c>
      <c r="D24" s="6">
        <v>183</v>
      </c>
      <c r="E24" s="40">
        <v>163</v>
      </c>
      <c r="F24" s="3">
        <f t="shared" si="0"/>
        <v>89.071038251366119</v>
      </c>
      <c r="G24" s="1">
        <v>907.44899999999996</v>
      </c>
      <c r="H24" s="40">
        <v>0</v>
      </c>
      <c r="I24" s="19">
        <f t="shared" si="1"/>
        <v>646.64791079168083</v>
      </c>
      <c r="J24" s="19">
        <f t="shared" si="2"/>
        <v>10.777465179861348</v>
      </c>
      <c r="K24" s="2">
        <f t="shared" si="3"/>
        <v>0</v>
      </c>
      <c r="L24" s="2">
        <f t="shared" si="4"/>
        <v>0</v>
      </c>
      <c r="M24" s="23"/>
      <c r="N24" s="25"/>
      <c r="O24" s="25"/>
      <c r="P24" s="25"/>
      <c r="Q24" s="30"/>
      <c r="R24" s="30"/>
      <c r="S24" s="2"/>
      <c r="T24" s="2"/>
      <c r="U24" s="2"/>
      <c r="V24" s="2"/>
      <c r="W24" s="4"/>
    </row>
    <row r="25" spans="1:25">
      <c r="A25" s="9" t="s">
        <v>27</v>
      </c>
      <c r="B25" s="9">
        <v>105</v>
      </c>
      <c r="C25" s="17" t="s">
        <v>4</v>
      </c>
      <c r="D25" s="11">
        <f>SUM(D22:D24)</f>
        <v>543</v>
      </c>
      <c r="E25" s="41">
        <f>SUM(E22:E24)</f>
        <v>491</v>
      </c>
      <c r="F25" s="10">
        <f t="shared" si="0"/>
        <v>90.423572744014734</v>
      </c>
      <c r="G25" s="10">
        <f xml:space="preserve"> SUM(G22:G24)</f>
        <v>2764.4549999999999</v>
      </c>
      <c r="H25" s="41">
        <f>SUM(H22:H24)</f>
        <v>10</v>
      </c>
      <c r="I25" s="20">
        <f t="shared" si="1"/>
        <v>639.40270324530525</v>
      </c>
      <c r="J25" s="20">
        <f t="shared" si="2"/>
        <v>10.656711720755087</v>
      </c>
      <c r="K25" s="9">
        <f t="shared" si="3"/>
        <v>13.023</v>
      </c>
      <c r="L25" s="11">
        <f t="shared" si="4"/>
        <v>0.21704097190947222</v>
      </c>
      <c r="M25" s="27" t="s">
        <v>25</v>
      </c>
      <c r="N25" s="28" t="s">
        <v>33</v>
      </c>
      <c r="O25" s="29">
        <v>10</v>
      </c>
      <c r="P25" s="28" t="s">
        <v>34</v>
      </c>
      <c r="Q25" s="31">
        <v>480</v>
      </c>
      <c r="R25" s="31">
        <v>92.89</v>
      </c>
      <c r="S25" s="66">
        <v>0</v>
      </c>
      <c r="T25" s="66">
        <v>1.5</v>
      </c>
      <c r="U25" s="2"/>
      <c r="V25" s="2"/>
      <c r="W25" s="4"/>
    </row>
    <row r="26" spans="1:25">
      <c r="A26" s="44"/>
      <c r="B26" s="44"/>
      <c r="C26" s="45"/>
      <c r="D26" s="46"/>
      <c r="E26" s="47"/>
      <c r="F26" s="22"/>
      <c r="G26" s="48"/>
      <c r="H26" s="47"/>
      <c r="I26" s="49"/>
      <c r="J26" s="49"/>
      <c r="K26" s="44"/>
      <c r="L26" s="46"/>
      <c r="M26" s="50"/>
      <c r="N26" s="51"/>
      <c r="O26" s="52"/>
      <c r="P26" s="51"/>
      <c r="Q26" s="53"/>
      <c r="S26" s="2"/>
      <c r="T26" s="2"/>
      <c r="U26" s="2"/>
      <c r="V26" s="2"/>
      <c r="W26" s="4"/>
    </row>
    <row r="27" spans="1:25">
      <c r="A27" s="2"/>
      <c r="B27" s="2"/>
      <c r="C27" s="2"/>
      <c r="D27" s="6"/>
      <c r="E27" s="40"/>
      <c r="F27" s="3"/>
      <c r="G27" s="1"/>
      <c r="H27" s="40"/>
      <c r="I27" s="19"/>
      <c r="J27" s="19"/>
      <c r="K27" s="2"/>
      <c r="L27" s="2"/>
      <c r="M27" s="4"/>
      <c r="N27" s="4"/>
      <c r="O27" s="43"/>
      <c r="P27" s="25"/>
      <c r="Q27" s="25"/>
      <c r="R27" s="25"/>
      <c r="S27" s="34"/>
      <c r="U27" s="2"/>
      <c r="V27" s="2"/>
      <c r="W27" s="2"/>
      <c r="X27" s="2"/>
      <c r="Y27" s="4"/>
    </row>
    <row r="28" spans="1:25">
      <c r="A28" s="2"/>
      <c r="B28" s="2"/>
      <c r="C28" s="2"/>
      <c r="D28" s="6"/>
      <c r="E28" s="40"/>
      <c r="F28" s="3"/>
      <c r="G28" s="1"/>
      <c r="H28" s="40"/>
      <c r="I28" s="19"/>
      <c r="J28" s="19"/>
      <c r="K28" s="2"/>
      <c r="L28" s="2"/>
      <c r="M28" s="4"/>
      <c r="N28" s="4"/>
      <c r="O28" s="43"/>
      <c r="P28" s="25"/>
      <c r="Q28" s="25"/>
      <c r="R28" s="25"/>
      <c r="S28" s="34"/>
      <c r="U28" s="2"/>
      <c r="V28" s="2"/>
      <c r="W28" s="2"/>
      <c r="X28" s="2"/>
      <c r="Y28" s="4"/>
    </row>
    <row r="29" spans="1:25">
      <c r="A29" s="54"/>
      <c r="B29" s="54"/>
      <c r="C29" s="55"/>
      <c r="D29" s="5"/>
      <c r="E29" s="56"/>
      <c r="F29" s="32"/>
      <c r="G29" s="57"/>
      <c r="H29" s="56"/>
      <c r="I29" s="58"/>
      <c r="J29" s="58"/>
      <c r="K29" s="54"/>
      <c r="L29" s="5"/>
      <c r="M29" s="4"/>
      <c r="N29" s="4"/>
      <c r="O29" s="59"/>
      <c r="P29" s="60"/>
      <c r="Q29" s="42"/>
      <c r="R29" s="60"/>
      <c r="S29" s="61"/>
      <c r="U29" s="2"/>
      <c r="V29" s="2"/>
      <c r="W29" s="2"/>
      <c r="X29" s="2"/>
      <c r="Y29" s="4"/>
    </row>
    <row r="30" spans="1:25">
      <c r="A30" s="2"/>
      <c r="B30" s="2"/>
      <c r="C30" s="2"/>
      <c r="D30" s="6"/>
      <c r="E30" s="40"/>
      <c r="F30" s="3"/>
      <c r="G30" s="1"/>
      <c r="H30" s="40"/>
      <c r="I30" s="19"/>
      <c r="J30" s="19"/>
      <c r="K30" s="2"/>
      <c r="L30" s="2"/>
      <c r="M30" s="4"/>
      <c r="N30" s="4"/>
      <c r="O30" s="43"/>
      <c r="P30" s="25"/>
      <c r="Q30" s="25"/>
      <c r="R30" s="25"/>
      <c r="S30" s="34"/>
      <c r="U30" s="2"/>
      <c r="V30" s="2"/>
      <c r="W30" s="2"/>
      <c r="X30" s="2"/>
      <c r="Y30" s="4"/>
    </row>
    <row r="31" spans="1:25">
      <c r="A31" s="2"/>
      <c r="B31" s="2"/>
      <c r="C31" s="2"/>
      <c r="D31" s="6"/>
      <c r="E31" s="40"/>
      <c r="F31" s="3"/>
      <c r="G31" s="1"/>
      <c r="H31" s="40"/>
      <c r="I31" s="19"/>
      <c r="J31" s="19"/>
      <c r="K31" s="2"/>
      <c r="L31" s="2"/>
      <c r="M31" s="4"/>
      <c r="N31" s="4"/>
      <c r="O31" s="43"/>
      <c r="P31" s="25"/>
      <c r="Q31" s="25"/>
      <c r="R31" s="25"/>
      <c r="S31" s="34"/>
      <c r="U31" s="2"/>
      <c r="V31" s="2"/>
      <c r="W31" s="2"/>
      <c r="X31" s="2"/>
      <c r="Y31" s="4"/>
    </row>
    <row r="32" spans="1:25">
      <c r="A32" s="54"/>
      <c r="B32" s="54"/>
      <c r="C32" s="55"/>
      <c r="D32" s="5"/>
      <c r="E32" s="56"/>
      <c r="F32" s="32"/>
      <c r="G32" s="57"/>
      <c r="H32" s="56"/>
      <c r="I32" s="58"/>
      <c r="J32" s="58"/>
      <c r="K32" s="54"/>
      <c r="L32" s="5"/>
      <c r="M32" s="4"/>
      <c r="N32" s="4"/>
      <c r="O32" s="59"/>
      <c r="P32" s="60"/>
      <c r="Q32" s="42"/>
      <c r="R32" s="60"/>
      <c r="S32" s="61"/>
      <c r="U32" s="2"/>
      <c r="V32" s="2"/>
      <c r="W32" s="2"/>
      <c r="X32" s="2"/>
      <c r="Y32" s="4"/>
    </row>
    <row r="33" spans="1:25">
      <c r="A33" s="2"/>
      <c r="B33" s="2"/>
      <c r="C33" s="2"/>
      <c r="D33" s="6"/>
      <c r="E33" s="40"/>
      <c r="F33" s="3"/>
      <c r="G33" s="3"/>
      <c r="H33" s="40"/>
      <c r="I33" s="19"/>
      <c r="J33" s="19"/>
      <c r="K33" s="6"/>
      <c r="L33" s="2"/>
      <c r="M33" s="4"/>
      <c r="N33" s="4"/>
      <c r="O33" s="43"/>
      <c r="P33" s="25"/>
      <c r="Q33" s="25"/>
      <c r="R33" s="25"/>
      <c r="S33" s="34"/>
      <c r="U33" s="2"/>
      <c r="V33" s="2"/>
      <c r="W33" s="2"/>
      <c r="X33" s="2"/>
      <c r="Y33" s="4"/>
    </row>
    <row r="34" spans="1:25">
      <c r="A34" s="2"/>
      <c r="B34" s="2"/>
      <c r="C34" s="2"/>
      <c r="D34" s="6"/>
      <c r="E34" s="40"/>
      <c r="F34" s="3"/>
      <c r="G34" s="3"/>
      <c r="H34" s="40"/>
      <c r="I34" s="19"/>
      <c r="J34" s="19"/>
      <c r="K34" s="6"/>
      <c r="L34" s="2"/>
      <c r="M34" s="4"/>
      <c r="N34" s="62"/>
      <c r="O34" s="43"/>
      <c r="P34" s="25"/>
      <c r="Q34" s="25"/>
      <c r="R34" s="25"/>
      <c r="S34" s="34"/>
      <c r="U34" s="2"/>
      <c r="V34" s="2"/>
      <c r="W34" s="2"/>
      <c r="X34" s="2"/>
      <c r="Y34" s="4"/>
    </row>
    <row r="35" spans="1:25">
      <c r="A35" s="2"/>
      <c r="B35" s="2"/>
      <c r="C35" s="2"/>
      <c r="D35" s="6"/>
      <c r="E35" s="40"/>
      <c r="F35" s="3"/>
      <c r="G35" s="3"/>
      <c r="H35" s="40"/>
      <c r="I35" s="19"/>
      <c r="J35" s="19"/>
      <c r="K35" s="6"/>
      <c r="L35" s="2"/>
      <c r="M35" s="4"/>
      <c r="N35" s="4"/>
      <c r="O35" s="43"/>
      <c r="P35" s="25"/>
      <c r="Q35" s="25"/>
      <c r="R35" s="25"/>
      <c r="S35" s="34"/>
      <c r="U35" s="2"/>
      <c r="V35" s="2"/>
      <c r="W35" s="2"/>
      <c r="X35" s="2"/>
      <c r="Y35" s="4"/>
    </row>
    <row r="36" spans="1:25">
      <c r="A36" s="54"/>
      <c r="B36" s="54"/>
      <c r="C36" s="55"/>
      <c r="D36" s="5"/>
      <c r="E36" s="56"/>
      <c r="F36" s="32"/>
      <c r="G36" s="32"/>
      <c r="H36" s="56"/>
      <c r="I36" s="58"/>
      <c r="J36" s="58"/>
      <c r="K36" s="5"/>
      <c r="L36" s="5"/>
      <c r="M36" s="4"/>
      <c r="N36" s="4"/>
      <c r="O36" s="59"/>
      <c r="P36" s="60"/>
      <c r="Q36" s="42"/>
      <c r="R36" s="60"/>
      <c r="S36" s="61"/>
      <c r="U36" s="7"/>
      <c r="V36" s="2"/>
      <c r="W36" s="2"/>
      <c r="X36" s="2"/>
      <c r="Y36" s="4"/>
    </row>
    <row r="37" spans="1:25">
      <c r="A37" s="2"/>
      <c r="B37" s="2"/>
      <c r="C37" s="2"/>
      <c r="D37" s="6"/>
      <c r="E37" s="40"/>
      <c r="F37" s="3"/>
      <c r="G37" s="1"/>
      <c r="H37" s="40"/>
      <c r="I37" s="19"/>
      <c r="J37" s="19"/>
      <c r="K37" s="6"/>
      <c r="L37" s="2"/>
      <c r="M37" s="4"/>
      <c r="N37" s="4"/>
      <c r="O37" s="43"/>
      <c r="P37" s="25"/>
      <c r="Q37" s="25"/>
      <c r="R37" s="25"/>
      <c r="S37" s="34"/>
      <c r="U37" s="7"/>
      <c r="V37" s="2"/>
      <c r="W37" s="2"/>
      <c r="X37" s="7"/>
      <c r="Y37" s="4"/>
    </row>
    <row r="38" spans="1:25">
      <c r="A38" s="2"/>
      <c r="B38" s="2"/>
      <c r="C38" s="2"/>
      <c r="D38" s="6"/>
      <c r="E38" s="40"/>
      <c r="F38" s="3"/>
      <c r="G38" s="1"/>
      <c r="H38" s="40"/>
      <c r="I38" s="19"/>
      <c r="J38" s="19"/>
      <c r="K38" s="6"/>
      <c r="L38" s="2"/>
      <c r="M38" s="4"/>
      <c r="N38" s="4"/>
      <c r="O38" s="43"/>
      <c r="P38" s="25"/>
      <c r="Q38" s="25"/>
      <c r="R38" s="25"/>
      <c r="S38" s="34"/>
      <c r="U38" s="7"/>
      <c r="V38" s="2"/>
      <c r="W38" s="2"/>
      <c r="X38" s="7"/>
      <c r="Y38" s="4"/>
    </row>
    <row r="39" spans="1:25">
      <c r="A39" s="2"/>
      <c r="B39" s="2"/>
      <c r="C39" s="2"/>
      <c r="D39" s="6"/>
      <c r="E39" s="40"/>
      <c r="F39" s="3"/>
      <c r="G39" s="1"/>
      <c r="H39" s="40"/>
      <c r="I39" s="19"/>
      <c r="J39" s="19"/>
      <c r="K39" s="6"/>
      <c r="L39" s="2"/>
      <c r="M39" s="4"/>
      <c r="N39" s="4"/>
      <c r="O39" s="43"/>
      <c r="P39" s="25"/>
      <c r="Q39" s="25"/>
      <c r="R39" s="25"/>
      <c r="S39" s="34"/>
      <c r="U39" s="7"/>
      <c r="V39" s="2"/>
      <c r="W39" s="2"/>
      <c r="X39" s="7"/>
      <c r="Y39" s="4"/>
    </row>
    <row r="40" spans="1:25">
      <c r="A40" s="54"/>
      <c r="B40" s="54"/>
      <c r="C40" s="55"/>
      <c r="D40" s="5"/>
      <c r="E40" s="56"/>
      <c r="F40" s="32"/>
      <c r="G40" s="57"/>
      <c r="H40" s="56"/>
      <c r="I40" s="58"/>
      <c r="J40" s="58"/>
      <c r="K40" s="5"/>
      <c r="L40" s="5"/>
      <c r="M40" s="4"/>
      <c r="N40" s="4"/>
      <c r="O40" s="59"/>
      <c r="P40" s="60"/>
      <c r="Q40" s="42"/>
      <c r="R40" s="60"/>
      <c r="S40" s="61"/>
      <c r="U40" s="7"/>
      <c r="V40" s="2"/>
      <c r="W40" s="2"/>
      <c r="X40" s="7"/>
      <c r="Y40" s="4"/>
    </row>
    <row r="41" spans="1:25">
      <c r="A41" s="2"/>
      <c r="B41" s="2"/>
      <c r="C41" s="2"/>
      <c r="D41" s="14"/>
      <c r="E41" s="39"/>
      <c r="F41" s="3"/>
      <c r="G41" s="63"/>
      <c r="H41" s="39"/>
      <c r="I41" s="14"/>
      <c r="J41" s="19"/>
      <c r="K41" s="14"/>
      <c r="L41" s="2"/>
      <c r="M41" s="4"/>
      <c r="N41" s="4"/>
      <c r="O41" s="43"/>
      <c r="P41" s="24"/>
      <c r="Q41" s="24"/>
      <c r="R41" s="24"/>
      <c r="S41" s="34"/>
      <c r="U41" s="7"/>
      <c r="V41" s="2"/>
      <c r="W41" s="2"/>
      <c r="X41" s="7"/>
      <c r="Y41" s="4"/>
    </row>
    <row r="42" spans="1:25">
      <c r="A42" s="2"/>
      <c r="B42" s="2"/>
      <c r="C42" s="2"/>
      <c r="D42" s="14"/>
      <c r="E42" s="39"/>
      <c r="F42" s="3"/>
      <c r="G42" s="63"/>
      <c r="H42" s="39"/>
      <c r="I42" s="19"/>
      <c r="J42" s="19"/>
      <c r="K42" s="14"/>
      <c r="L42" s="2"/>
      <c r="M42" s="4"/>
      <c r="N42" s="4"/>
      <c r="O42" s="43"/>
      <c r="P42" s="24"/>
      <c r="Q42" s="24"/>
      <c r="R42" s="24"/>
      <c r="S42" s="34"/>
      <c r="U42" s="7"/>
      <c r="V42" s="2"/>
      <c r="W42" s="2"/>
      <c r="X42" s="7"/>
      <c r="Y42" s="4"/>
    </row>
    <row r="43" spans="1:25">
      <c r="A43" s="2"/>
      <c r="B43" s="2"/>
      <c r="C43" s="2"/>
      <c r="D43" s="14"/>
      <c r="E43" s="39"/>
      <c r="F43" s="3"/>
      <c r="G43" s="63"/>
      <c r="H43" s="39"/>
      <c r="I43" s="19"/>
      <c r="J43" s="19"/>
      <c r="K43" s="14"/>
      <c r="L43" s="2"/>
      <c r="M43" s="4"/>
      <c r="N43" s="4"/>
      <c r="O43" s="43"/>
      <c r="P43" s="24"/>
      <c r="Q43" s="24"/>
      <c r="R43" s="24"/>
      <c r="S43" s="34"/>
      <c r="U43" s="7"/>
      <c r="V43" s="2"/>
      <c r="W43" s="2"/>
      <c r="X43" s="7"/>
      <c r="Y43" s="4"/>
    </row>
    <row r="44" spans="1:25">
      <c r="A44" s="54"/>
      <c r="B44" s="54"/>
      <c r="C44" s="55"/>
      <c r="D44" s="37"/>
      <c r="E44" s="64"/>
      <c r="F44" s="32"/>
      <c r="G44" s="32"/>
      <c r="H44" s="64"/>
      <c r="I44" s="58"/>
      <c r="J44" s="58"/>
      <c r="K44" s="37"/>
      <c r="L44" s="5"/>
      <c r="M44" s="4"/>
      <c r="N44" s="4"/>
      <c r="O44" s="59"/>
      <c r="P44" s="60"/>
      <c r="Q44" s="42"/>
      <c r="R44" s="60"/>
      <c r="S44" s="61"/>
      <c r="U44" s="7"/>
      <c r="V44" s="2"/>
      <c r="W44" s="2"/>
      <c r="X44" s="7"/>
      <c r="Y44" s="4"/>
    </row>
    <row r="45" spans="1:25">
      <c r="A45" s="2"/>
      <c r="B45" s="2"/>
      <c r="C45" s="2"/>
      <c r="D45" s="33"/>
      <c r="E45" s="24"/>
      <c r="F45" s="3"/>
      <c r="G45" s="33"/>
      <c r="H45" s="39"/>
      <c r="I45" s="19"/>
      <c r="J45" s="19"/>
      <c r="K45" s="14"/>
      <c r="L45" s="2"/>
      <c r="M45" s="4"/>
      <c r="N45" s="4"/>
      <c r="O45" s="43"/>
      <c r="P45" s="24"/>
      <c r="Q45" s="24"/>
      <c r="R45" s="24"/>
      <c r="S45" s="34"/>
      <c r="U45" s="5"/>
      <c r="V45" s="2"/>
      <c r="W45" s="2"/>
      <c r="X45" s="7"/>
      <c r="Y45" s="4"/>
    </row>
    <row r="46" spans="1:25">
      <c r="A46" s="2"/>
      <c r="B46" s="2"/>
      <c r="C46" s="2"/>
      <c r="D46" s="33"/>
      <c r="E46" s="24"/>
      <c r="F46" s="3"/>
      <c r="G46" s="33"/>
      <c r="H46" s="39"/>
      <c r="I46" s="19"/>
      <c r="J46" s="19"/>
      <c r="K46" s="14"/>
      <c r="L46" s="2"/>
      <c r="M46" s="4"/>
      <c r="N46" s="4"/>
      <c r="O46" s="43"/>
      <c r="P46" s="24"/>
      <c r="Q46" s="24"/>
      <c r="R46" s="25"/>
      <c r="S46" s="34"/>
      <c r="U46" s="7"/>
      <c r="V46" s="5"/>
      <c r="W46" s="5"/>
      <c r="X46" s="7"/>
      <c r="Y46" s="4"/>
    </row>
    <row r="47" spans="1:25">
      <c r="A47" s="2"/>
      <c r="B47" s="2"/>
      <c r="C47" s="2"/>
      <c r="D47" s="63"/>
      <c r="E47" s="24"/>
      <c r="F47" s="3"/>
      <c r="G47" s="33"/>
      <c r="H47" s="39"/>
      <c r="I47" s="19"/>
      <c r="J47" s="19"/>
      <c r="K47" s="14"/>
      <c r="L47" s="2"/>
      <c r="M47" s="4"/>
      <c r="N47" s="4"/>
      <c r="O47" s="43"/>
      <c r="P47" s="24"/>
      <c r="Q47" s="24"/>
      <c r="R47" s="24"/>
      <c r="S47" s="34"/>
      <c r="U47" s="4"/>
      <c r="V47" s="4"/>
      <c r="W47" s="4"/>
      <c r="X47" s="4"/>
      <c r="Y47" s="4"/>
    </row>
    <row r="48" spans="1:25">
      <c r="A48" s="54"/>
      <c r="B48" s="54"/>
      <c r="C48" s="55"/>
      <c r="D48" s="37"/>
      <c r="E48" s="64"/>
      <c r="F48" s="32"/>
      <c r="G48" s="37"/>
      <c r="H48" s="64"/>
      <c r="I48" s="58"/>
      <c r="J48" s="58"/>
      <c r="K48" s="37"/>
      <c r="L48" s="5"/>
      <c r="M48" s="4"/>
      <c r="N48" s="4"/>
      <c r="O48" s="59"/>
      <c r="P48" s="60"/>
      <c r="Q48" s="42"/>
      <c r="R48" s="60"/>
      <c r="S48" s="61"/>
      <c r="U48" s="4"/>
      <c r="V48" s="4"/>
      <c r="W48" s="4"/>
      <c r="X48" s="4"/>
      <c r="Y48" s="4"/>
    </row>
    <row r="49" spans="1: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U49" s="4"/>
      <c r="V49" s="4"/>
      <c r="W49" s="4"/>
      <c r="X49" s="4"/>
      <c r="Y49" s="4"/>
    </row>
    <row r="50" spans="1: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spans="1: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1: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spans="1: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</row>
    <row r="54" spans="1: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spans="1: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</row>
    <row r="56" spans="1: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spans="1: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 spans="1: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 spans="1: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 spans="1: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spans="1: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spans="1: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spans="1: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</row>
    <row r="64" spans="1: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</row>
    <row r="68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65"/>
      <c r="U69" s="4"/>
    </row>
    <row r="70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65"/>
      <c r="U70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65"/>
      <c r="U71" s="4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65"/>
      <c r="U72" s="4"/>
    </row>
    <row r="73" spans="1:21">
      <c r="A73" s="13"/>
      <c r="B73" s="13"/>
      <c r="C73" s="13"/>
      <c r="D73" s="13"/>
      <c r="E73" s="13"/>
      <c r="F73" s="3"/>
      <c r="G73" s="33"/>
      <c r="H73" s="16"/>
      <c r="I73" s="13"/>
      <c r="J73" s="13"/>
      <c r="K73" s="14"/>
      <c r="L73" s="6"/>
      <c r="M73" s="4"/>
      <c r="N73" s="4"/>
      <c r="O73" s="15"/>
      <c r="P73" s="33"/>
      <c r="Q73" s="33"/>
      <c r="R73" s="33"/>
      <c r="S73" s="34"/>
      <c r="T73" s="65"/>
      <c r="U73" s="4"/>
    </row>
    <row r="74" spans="1:21">
      <c r="A74" s="13"/>
      <c r="B74" s="13"/>
      <c r="C74" s="13"/>
      <c r="D74" s="13"/>
      <c r="E74" s="13"/>
      <c r="F74" s="3"/>
      <c r="G74" s="33"/>
      <c r="H74" s="16"/>
      <c r="I74" s="13"/>
      <c r="J74" s="13"/>
      <c r="K74" s="14"/>
      <c r="L74" s="6"/>
      <c r="M74" s="4"/>
      <c r="N74" s="4"/>
      <c r="O74" s="15"/>
      <c r="P74" s="33"/>
      <c r="Q74" s="33"/>
      <c r="R74" s="33"/>
      <c r="S74" s="34"/>
      <c r="T74" s="65"/>
      <c r="U74" s="4"/>
    </row>
    <row r="75" spans="1:21">
      <c r="A75" s="35"/>
      <c r="B75" s="35"/>
      <c r="C75" s="36"/>
      <c r="D75" s="35"/>
      <c r="E75" s="37"/>
      <c r="F75" s="32"/>
      <c r="G75" s="35"/>
      <c r="H75" s="37"/>
      <c r="I75" s="35"/>
      <c r="J75" s="35"/>
      <c r="K75" s="37"/>
      <c r="L75" s="5"/>
      <c r="M75" s="4"/>
      <c r="N75" s="4"/>
      <c r="O75" s="15"/>
      <c r="P75" s="38"/>
      <c r="Q75" s="38"/>
      <c r="R75" s="38"/>
      <c r="S75" s="34"/>
      <c r="T75" s="65"/>
      <c r="U75" s="4"/>
    </row>
    <row r="76" spans="1:21">
      <c r="A76" s="13"/>
      <c r="B76" s="13"/>
      <c r="C76" s="13"/>
      <c r="D76" s="13"/>
      <c r="E76" s="13"/>
      <c r="F76" s="3"/>
      <c r="G76" s="33"/>
      <c r="H76" s="16"/>
      <c r="I76" s="13"/>
      <c r="J76" s="13"/>
      <c r="K76" s="14"/>
      <c r="L76" s="6"/>
      <c r="M76" s="4"/>
      <c r="N76" s="4"/>
      <c r="O76" s="15"/>
      <c r="P76" s="33"/>
      <c r="Q76" s="33"/>
      <c r="R76" s="33"/>
      <c r="S76" s="34"/>
      <c r="T76" s="65"/>
      <c r="U76" s="4"/>
    </row>
    <row r="77" spans="1:21">
      <c r="A77" s="35"/>
      <c r="B77" s="35"/>
      <c r="C77" s="36"/>
      <c r="D77" s="35"/>
      <c r="E77" s="37"/>
      <c r="F77" s="32"/>
      <c r="G77" s="35"/>
      <c r="H77" s="37"/>
      <c r="I77" s="35"/>
      <c r="J77" s="35"/>
      <c r="K77" s="37"/>
      <c r="L77" s="5"/>
      <c r="M77" s="4"/>
      <c r="N77" s="4"/>
      <c r="O77" s="15"/>
      <c r="P77" s="38"/>
      <c r="Q77" s="38"/>
      <c r="R77" s="38"/>
      <c r="S77" s="34"/>
      <c r="T77" s="65"/>
      <c r="U77" s="4"/>
    </row>
    <row r="78" spans="1:21">
      <c r="A78" s="13"/>
      <c r="B78" s="13"/>
      <c r="C78" s="13"/>
      <c r="D78" s="13"/>
      <c r="E78" s="13"/>
      <c r="F78" s="3"/>
      <c r="G78" s="33"/>
      <c r="H78" s="16"/>
      <c r="I78" s="13"/>
      <c r="J78" s="13"/>
      <c r="K78" s="14"/>
      <c r="L78" s="6"/>
      <c r="M78" s="4"/>
      <c r="N78" s="4"/>
      <c r="O78" s="15"/>
      <c r="P78" s="33"/>
      <c r="Q78" s="33"/>
      <c r="R78" s="33"/>
      <c r="S78" s="4"/>
      <c r="T78" s="65"/>
      <c r="U78" s="4"/>
    </row>
    <row r="79" spans="1:21">
      <c r="A79" s="35"/>
      <c r="B79" s="35"/>
      <c r="C79" s="36"/>
      <c r="D79" s="35"/>
      <c r="E79" s="37"/>
      <c r="F79" s="32"/>
      <c r="G79" s="35"/>
      <c r="H79" s="37"/>
      <c r="I79" s="35"/>
      <c r="J79" s="35"/>
      <c r="K79" s="37"/>
      <c r="L79" s="5"/>
      <c r="M79" s="4"/>
      <c r="N79" s="4"/>
      <c r="O79" s="15"/>
      <c r="P79" s="38"/>
      <c r="Q79" s="38"/>
      <c r="R79" s="38"/>
      <c r="S79" s="4"/>
      <c r="T79" s="65"/>
      <c r="U79" s="4"/>
    </row>
    <row r="80" spans="1:21">
      <c r="A80" s="13"/>
      <c r="B80" s="13"/>
      <c r="C80" s="13"/>
      <c r="D80" s="13"/>
      <c r="E80" s="13"/>
      <c r="F80" s="3"/>
      <c r="G80" s="33"/>
      <c r="H80" s="16"/>
      <c r="I80" s="13"/>
      <c r="J80" s="13"/>
      <c r="K80" s="14"/>
      <c r="L80" s="6"/>
      <c r="M80" s="4"/>
      <c r="N80" s="4"/>
      <c r="O80" s="15"/>
      <c r="P80" s="33"/>
      <c r="Q80" s="33"/>
      <c r="R80" s="33"/>
      <c r="S80" s="4"/>
      <c r="T80" s="65"/>
      <c r="U80" s="4"/>
    </row>
    <row r="81" spans="1:21">
      <c r="A81" s="13"/>
      <c r="B81" s="13"/>
      <c r="C81" s="13"/>
      <c r="D81" s="13"/>
      <c r="E81" s="13"/>
      <c r="F81" s="3"/>
      <c r="G81" s="33"/>
      <c r="H81" s="16"/>
      <c r="I81" s="13"/>
      <c r="J81" s="13"/>
      <c r="K81" s="14"/>
      <c r="L81" s="6"/>
      <c r="M81" s="4"/>
      <c r="N81" s="4"/>
      <c r="O81" s="15"/>
      <c r="P81" s="33"/>
      <c r="Q81" s="33"/>
      <c r="R81" s="33"/>
      <c r="S81" s="4"/>
      <c r="T81" s="65"/>
      <c r="U81" s="4"/>
    </row>
    <row r="82" spans="1:21">
      <c r="A82" s="35"/>
      <c r="B82" s="35"/>
      <c r="C82" s="36"/>
      <c r="D82" s="35"/>
      <c r="E82" s="37"/>
      <c r="F82" s="32"/>
      <c r="G82" s="35"/>
      <c r="H82" s="37"/>
      <c r="I82" s="35"/>
      <c r="J82" s="35"/>
      <c r="K82" s="37"/>
      <c r="L82" s="5"/>
      <c r="M82" s="4"/>
      <c r="N82" s="4"/>
      <c r="O82" s="15"/>
      <c r="P82" s="38"/>
      <c r="Q82" s="38"/>
      <c r="R82" s="38"/>
      <c r="S82" s="4"/>
      <c r="T82" s="4"/>
      <c r="U82" s="4"/>
    </row>
    <row r="83" spans="1:21">
      <c r="A83" s="13"/>
      <c r="B83" s="13"/>
      <c r="C83" s="13"/>
      <c r="D83" s="13"/>
      <c r="E83" s="13"/>
      <c r="F83" s="3"/>
      <c r="G83" s="33"/>
      <c r="H83" s="16"/>
      <c r="I83" s="13"/>
      <c r="J83" s="13"/>
      <c r="K83" s="14"/>
      <c r="L83" s="6"/>
      <c r="M83" s="4"/>
      <c r="N83" s="4"/>
      <c r="O83" s="15"/>
      <c r="P83" s="33"/>
      <c r="Q83" s="33"/>
      <c r="R83" s="33"/>
      <c r="S83" s="4"/>
      <c r="T83" s="4"/>
      <c r="U83" s="4"/>
    </row>
    <row r="84" spans="1:21">
      <c r="A84" s="13"/>
      <c r="B84" s="13"/>
      <c r="C84" s="13"/>
      <c r="D84" s="13"/>
      <c r="E84" s="13"/>
      <c r="F84" s="3"/>
      <c r="G84" s="33"/>
      <c r="H84" s="16"/>
      <c r="I84" s="13"/>
      <c r="J84" s="13"/>
      <c r="K84" s="14"/>
      <c r="L84" s="6"/>
      <c r="M84" s="4"/>
      <c r="N84" s="4"/>
      <c r="O84" s="15"/>
      <c r="P84" s="33"/>
      <c r="Q84" s="33"/>
      <c r="R84" s="33"/>
      <c r="S84" s="4"/>
      <c r="T84" s="4"/>
      <c r="U84" s="4"/>
    </row>
    <row r="85" spans="1:21">
      <c r="A85" s="35"/>
      <c r="B85" s="35"/>
      <c r="C85" s="36"/>
      <c r="D85" s="35"/>
      <c r="E85" s="37"/>
      <c r="F85" s="32"/>
      <c r="G85" s="35"/>
      <c r="H85" s="37"/>
      <c r="I85" s="35"/>
      <c r="J85" s="35"/>
      <c r="K85" s="37"/>
      <c r="L85" s="5"/>
      <c r="M85" s="4"/>
      <c r="N85" s="4"/>
      <c r="O85" s="15"/>
      <c r="P85" s="38"/>
      <c r="Q85" s="38"/>
      <c r="R85" s="38"/>
      <c r="S85" s="4"/>
      <c r="T85" s="4"/>
      <c r="U85" s="4"/>
    </row>
    <row r="86" spans="1:21">
      <c r="A86" s="13"/>
      <c r="B86" s="13"/>
      <c r="C86" s="13"/>
      <c r="D86" s="13"/>
      <c r="E86" s="13"/>
      <c r="F86" s="3"/>
      <c r="G86" s="33"/>
      <c r="H86" s="16"/>
      <c r="I86" s="13"/>
      <c r="J86" s="13"/>
      <c r="K86" s="14"/>
      <c r="L86" s="6"/>
      <c r="M86" s="4"/>
      <c r="N86" s="4"/>
      <c r="O86" s="15"/>
      <c r="P86" s="33"/>
      <c r="Q86" s="33"/>
      <c r="R86" s="33"/>
      <c r="S86" s="4"/>
      <c r="T86" s="4"/>
      <c r="U86" s="4"/>
    </row>
    <row r="87" spans="1:21">
      <c r="A87" s="13"/>
      <c r="B87" s="13"/>
      <c r="C87" s="13"/>
      <c r="D87" s="13"/>
      <c r="E87" s="13"/>
      <c r="F87" s="3"/>
      <c r="G87" s="33"/>
      <c r="H87" s="16"/>
      <c r="I87" s="13"/>
      <c r="J87" s="13"/>
      <c r="K87" s="14"/>
      <c r="L87" s="6"/>
      <c r="M87" s="4"/>
      <c r="N87" s="4"/>
      <c r="O87" s="15"/>
      <c r="P87" s="33"/>
      <c r="Q87" s="33"/>
      <c r="R87" s="33"/>
      <c r="S87" s="4"/>
      <c r="T87" s="4"/>
      <c r="U87" s="4"/>
    </row>
    <row r="88" spans="1:21">
      <c r="A88" s="35"/>
      <c r="B88" s="35"/>
      <c r="C88" s="36"/>
      <c r="D88" s="35"/>
      <c r="E88" s="37"/>
      <c r="F88" s="32"/>
      <c r="G88" s="35"/>
      <c r="H88" s="37"/>
      <c r="I88" s="35"/>
      <c r="J88" s="35"/>
      <c r="K88" s="37"/>
      <c r="L88" s="5"/>
      <c r="M88" s="4"/>
      <c r="N88" s="4"/>
      <c r="O88" s="15"/>
      <c r="P88" s="38"/>
      <c r="Q88" s="38"/>
      <c r="R88" s="38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F9BFD-EB32-1647-AA62-8EB321F10F90}">
  <dimension ref="A1:Y94"/>
  <sheetViews>
    <sheetView workbookViewId="0">
      <selection activeCell="N1" sqref="N1:N1048576"/>
    </sheetView>
  </sheetViews>
  <sheetFormatPr defaultColWidth="8.85546875" defaultRowHeight="15"/>
  <cols>
    <col min="1" max="2" width="20.42578125" customWidth="1"/>
    <col min="3" max="3" width="11" customWidth="1"/>
    <col min="4" max="4" width="11" style="76" customWidth="1"/>
    <col min="5" max="5" width="12.42578125" bestFit="1" customWidth="1"/>
    <col min="6" max="6" width="14.42578125" customWidth="1"/>
    <col min="7" max="7" width="17.140625" customWidth="1"/>
    <col min="8" max="8" width="12.85546875" style="76" customWidth="1"/>
    <col min="9" max="10" width="12.85546875" customWidth="1"/>
    <col min="11" max="12" width="14.140625" customWidth="1"/>
    <col min="13" max="13" width="30.85546875" bestFit="1" customWidth="1"/>
    <col min="14" max="14" width="33.5703125" bestFit="1" customWidth="1"/>
    <col min="15" max="15" width="20.140625" bestFit="1" customWidth="1"/>
    <col min="16" max="16" width="51.7109375" bestFit="1" customWidth="1"/>
    <col min="17" max="17" width="7.5703125" bestFit="1" customWidth="1"/>
    <col min="18" max="18" width="12.140625" bestFit="1" customWidth="1"/>
    <col min="19" max="19" width="21.7109375" bestFit="1" customWidth="1"/>
    <col min="20" max="20" width="20.7109375" bestFit="1" customWidth="1"/>
    <col min="21" max="21" width="21.7109375" bestFit="1" customWidth="1"/>
    <col min="22" max="22" width="20.7109375" bestFit="1" customWidth="1"/>
  </cols>
  <sheetData>
    <row r="1" spans="1:23">
      <c r="A1" s="21" t="s">
        <v>0</v>
      </c>
      <c r="B1" s="21" t="s">
        <v>7</v>
      </c>
      <c r="C1" s="21" t="s">
        <v>1</v>
      </c>
      <c r="D1" s="77" t="s">
        <v>5</v>
      </c>
      <c r="E1" s="21" t="s">
        <v>6</v>
      </c>
      <c r="F1" s="21" t="s">
        <v>17</v>
      </c>
      <c r="G1" s="21" t="s">
        <v>2</v>
      </c>
      <c r="H1" s="77" t="s">
        <v>3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19</v>
      </c>
      <c r="S1" s="21" t="s">
        <v>20</v>
      </c>
      <c r="T1" s="21" t="s">
        <v>21</v>
      </c>
    </row>
    <row r="2" spans="1:23">
      <c r="A2" s="2" t="s">
        <v>26</v>
      </c>
      <c r="B2" s="2">
        <v>105</v>
      </c>
      <c r="C2" s="13">
        <v>1</v>
      </c>
      <c r="D2" s="14">
        <v>176</v>
      </c>
      <c r="E2" s="40">
        <v>23</v>
      </c>
      <c r="F2" s="3">
        <f t="shared" ref="F2:F25" si="0">(E2/D2)*100</f>
        <v>13.068181818181818</v>
      </c>
      <c r="G2" s="1">
        <v>893.69299999999998</v>
      </c>
      <c r="H2" s="40">
        <v>1</v>
      </c>
      <c r="I2" s="19">
        <f t="shared" ref="I2:I25" si="1" xml:space="preserve"> E2/G2*3600</f>
        <v>92.649265463643559</v>
      </c>
      <c r="J2" s="19">
        <f t="shared" ref="J2:J25" si="2" xml:space="preserve"> E2/G2*60</f>
        <v>1.5441544243940593</v>
      </c>
      <c r="K2" s="2">
        <f t="shared" ref="K2:K25" si="3" xml:space="preserve"> ROUNDUP((H2/G2)*3600,3)</f>
        <v>4.0289999999999999</v>
      </c>
      <c r="L2" s="2">
        <f t="shared" ref="L2:L25" si="4" xml:space="preserve"> H2/G2 * 60</f>
        <v>6.7137148886698236E-2</v>
      </c>
      <c r="M2" s="43"/>
      <c r="N2" s="25"/>
      <c r="O2" s="25"/>
      <c r="P2" s="25"/>
      <c r="Q2" s="34"/>
      <c r="R2" s="34"/>
      <c r="S2" s="2"/>
      <c r="T2" s="2"/>
      <c r="U2" s="83"/>
      <c r="V2" s="2"/>
      <c r="W2" s="4"/>
    </row>
    <row r="3" spans="1:23">
      <c r="A3" s="2" t="s">
        <v>26</v>
      </c>
      <c r="B3" s="2">
        <v>105</v>
      </c>
      <c r="C3" s="13">
        <v>2</v>
      </c>
      <c r="D3" s="14">
        <v>184</v>
      </c>
      <c r="E3" s="40">
        <v>17</v>
      </c>
      <c r="F3" s="3">
        <f t="shared" si="0"/>
        <v>9.2391304347826075</v>
      </c>
      <c r="G3" s="1">
        <v>963.31299999999999</v>
      </c>
      <c r="H3" s="40">
        <v>0</v>
      </c>
      <c r="I3" s="19">
        <f t="shared" si="1"/>
        <v>63.530752725230542</v>
      </c>
      <c r="J3" s="19">
        <f t="shared" si="2"/>
        <v>1.0588458787538424</v>
      </c>
      <c r="K3" s="2">
        <f t="shared" si="3"/>
        <v>0</v>
      </c>
      <c r="L3" s="2">
        <f t="shared" si="4"/>
        <v>0</v>
      </c>
      <c r="M3" s="43"/>
      <c r="N3" s="25"/>
      <c r="O3" s="25"/>
      <c r="P3" s="25"/>
      <c r="Q3" s="34"/>
      <c r="R3" s="34"/>
      <c r="S3" s="2"/>
      <c r="T3" s="2"/>
      <c r="U3" s="83"/>
      <c r="V3" s="2"/>
      <c r="W3" s="4"/>
    </row>
    <row r="4" spans="1:23">
      <c r="A4" s="2" t="s">
        <v>26</v>
      </c>
      <c r="B4" s="2">
        <v>105</v>
      </c>
      <c r="C4" s="13">
        <v>3</v>
      </c>
      <c r="D4" s="14">
        <v>183</v>
      </c>
      <c r="E4" s="40">
        <v>28</v>
      </c>
      <c r="F4" s="3">
        <f t="shared" si="0"/>
        <v>15.300546448087433</v>
      </c>
      <c r="G4" s="1">
        <v>907.44899999999996</v>
      </c>
      <c r="H4" s="40">
        <v>0</v>
      </c>
      <c r="I4" s="19">
        <f t="shared" si="1"/>
        <v>111.08062271268139</v>
      </c>
      <c r="J4" s="19">
        <f t="shared" si="2"/>
        <v>1.8513437118780232</v>
      </c>
      <c r="K4" s="2">
        <f t="shared" si="3"/>
        <v>0</v>
      </c>
      <c r="L4" s="2">
        <f t="shared" si="4"/>
        <v>0</v>
      </c>
      <c r="M4" s="43"/>
      <c r="N4" s="25"/>
      <c r="O4" s="25"/>
      <c r="P4" s="25"/>
      <c r="Q4" s="34"/>
      <c r="R4" s="34"/>
      <c r="S4" s="2"/>
      <c r="T4" s="2"/>
      <c r="U4" s="83"/>
      <c r="V4" s="2"/>
      <c r="W4" s="4"/>
    </row>
    <row r="5" spans="1:23">
      <c r="A5" s="84" t="s">
        <v>27</v>
      </c>
      <c r="B5" s="84">
        <v>105</v>
      </c>
      <c r="C5" s="85" t="s">
        <v>4</v>
      </c>
      <c r="D5" s="93">
        <f>SUM(D2:D4)</f>
        <v>543</v>
      </c>
      <c r="E5" s="87">
        <f>SUM(E2:E4)</f>
        <v>68</v>
      </c>
      <c r="F5" s="88">
        <f t="shared" si="0"/>
        <v>12.523020257826889</v>
      </c>
      <c r="G5" s="88">
        <f xml:space="preserve"> SUM(G2:G4)</f>
        <v>2764.4549999999999</v>
      </c>
      <c r="H5" s="87">
        <f>SUM(H2:H4)</f>
        <v>1</v>
      </c>
      <c r="I5" s="89">
        <f t="shared" si="1"/>
        <v>88.552716539064676</v>
      </c>
      <c r="J5" s="89">
        <f t="shared" si="2"/>
        <v>1.4758786089844111</v>
      </c>
      <c r="K5" s="84">
        <f t="shared" si="3"/>
        <v>1.3029999999999999</v>
      </c>
      <c r="L5" s="86">
        <f t="shared" si="4"/>
        <v>2.1704097190947222E-2</v>
      </c>
      <c r="M5" s="90" t="s">
        <v>18</v>
      </c>
      <c r="N5" s="28" t="s">
        <v>33</v>
      </c>
      <c r="O5" s="91">
        <v>30</v>
      </c>
      <c r="P5" s="28" t="s">
        <v>28</v>
      </c>
      <c r="Q5" s="31">
        <v>50</v>
      </c>
      <c r="R5" s="67" t="s">
        <v>22</v>
      </c>
      <c r="S5" s="92">
        <v>0</v>
      </c>
      <c r="T5" s="92">
        <v>1.5</v>
      </c>
      <c r="U5" s="2"/>
      <c r="V5" s="2"/>
      <c r="W5" s="4"/>
    </row>
    <row r="6" spans="1:23">
      <c r="A6" s="8" t="s">
        <v>26</v>
      </c>
      <c r="B6" s="8">
        <v>105</v>
      </c>
      <c r="C6" s="68">
        <v>1</v>
      </c>
      <c r="D6" s="78">
        <v>176</v>
      </c>
      <c r="E6" s="40">
        <v>26</v>
      </c>
      <c r="F6" s="12">
        <f t="shared" si="0"/>
        <v>14.772727272727273</v>
      </c>
      <c r="G6" s="70">
        <v>893.69299999999998</v>
      </c>
      <c r="H6" s="40">
        <v>5</v>
      </c>
      <c r="I6" s="18">
        <f t="shared" si="1"/>
        <v>104.73395226324924</v>
      </c>
      <c r="J6" s="18">
        <f t="shared" si="2"/>
        <v>1.745565871054154</v>
      </c>
      <c r="K6" s="8">
        <f t="shared" si="3"/>
        <v>20.141999999999999</v>
      </c>
      <c r="L6" s="8">
        <f t="shared" si="4"/>
        <v>0.33568574443349114</v>
      </c>
      <c r="M6" s="23"/>
      <c r="N6" s="26"/>
      <c r="O6" s="26"/>
      <c r="P6" s="26"/>
      <c r="Q6" s="30"/>
      <c r="R6" s="30"/>
      <c r="S6" s="8"/>
      <c r="T6" s="8"/>
      <c r="U6" s="2"/>
      <c r="V6" s="2"/>
      <c r="W6" s="4"/>
    </row>
    <row r="7" spans="1:23">
      <c r="A7" s="8" t="s">
        <v>26</v>
      </c>
      <c r="B7" s="8">
        <v>105</v>
      </c>
      <c r="C7" s="13">
        <v>2</v>
      </c>
      <c r="D7" s="14">
        <v>184</v>
      </c>
      <c r="E7" s="40">
        <v>21</v>
      </c>
      <c r="F7" s="12">
        <f t="shared" si="0"/>
        <v>11.413043478260869</v>
      </c>
      <c r="G7" s="1">
        <v>963.31299999999999</v>
      </c>
      <c r="H7" s="40">
        <v>1</v>
      </c>
      <c r="I7" s="18">
        <f t="shared" si="1"/>
        <v>78.479165131167136</v>
      </c>
      <c r="J7" s="18">
        <f t="shared" si="2"/>
        <v>1.3079860855194523</v>
      </c>
      <c r="K7" s="8">
        <f t="shared" si="3"/>
        <v>3.738</v>
      </c>
      <c r="L7" s="8">
        <f t="shared" si="4"/>
        <v>6.2285051691402485E-2</v>
      </c>
      <c r="M7" s="23"/>
      <c r="N7" s="26"/>
      <c r="O7" s="26"/>
      <c r="P7" s="26"/>
      <c r="Q7" s="30"/>
      <c r="R7" s="30"/>
      <c r="S7" s="8"/>
      <c r="T7" s="8"/>
      <c r="U7" s="2"/>
      <c r="V7" s="2"/>
      <c r="W7" s="4"/>
    </row>
    <row r="8" spans="1:23">
      <c r="A8" s="8" t="s">
        <v>26</v>
      </c>
      <c r="B8" s="8">
        <v>105</v>
      </c>
      <c r="C8" s="13">
        <v>3</v>
      </c>
      <c r="D8" s="14">
        <v>183</v>
      </c>
      <c r="E8" s="40">
        <v>25</v>
      </c>
      <c r="F8" s="3">
        <f t="shared" si="0"/>
        <v>13.661202185792352</v>
      </c>
      <c r="G8" s="1">
        <v>907.44899999999996</v>
      </c>
      <c r="H8" s="40">
        <v>1</v>
      </c>
      <c r="I8" s="19">
        <f t="shared" si="1"/>
        <v>99.179127422036942</v>
      </c>
      <c r="J8" s="19">
        <f t="shared" si="2"/>
        <v>1.6529854570339491</v>
      </c>
      <c r="K8" s="2">
        <f t="shared" si="3"/>
        <v>3.968</v>
      </c>
      <c r="L8" s="2">
        <f t="shared" si="4"/>
        <v>6.6119418281357964E-2</v>
      </c>
      <c r="M8" s="23"/>
      <c r="N8" s="25"/>
      <c r="O8" s="25"/>
      <c r="P8" s="25"/>
      <c r="Q8" s="30"/>
      <c r="R8" s="30"/>
      <c r="S8" s="2"/>
      <c r="T8" s="2"/>
      <c r="U8" s="2"/>
      <c r="V8" s="2"/>
      <c r="W8" s="4"/>
    </row>
    <row r="9" spans="1:23">
      <c r="A9" s="9" t="s">
        <v>27</v>
      </c>
      <c r="B9" s="9">
        <v>105</v>
      </c>
      <c r="C9" s="17" t="s">
        <v>4</v>
      </c>
      <c r="D9" s="79">
        <f>SUM(D6:D8)</f>
        <v>543</v>
      </c>
      <c r="E9" s="41">
        <f>SUM(E6:E8)</f>
        <v>72</v>
      </c>
      <c r="F9" s="10">
        <f t="shared" si="0"/>
        <v>13.259668508287293</v>
      </c>
      <c r="G9" s="10">
        <f xml:space="preserve"> SUM(G6:G8)</f>
        <v>2764.4549999999999</v>
      </c>
      <c r="H9" s="41">
        <f>SUM(H6:H8)</f>
        <v>7</v>
      </c>
      <c r="I9" s="20">
        <f t="shared" si="1"/>
        <v>93.761699864892009</v>
      </c>
      <c r="J9" s="20">
        <f t="shared" si="2"/>
        <v>1.5626949977482001</v>
      </c>
      <c r="K9" s="9">
        <f t="shared" si="3"/>
        <v>9.1159999999999997</v>
      </c>
      <c r="L9" s="11">
        <f t="shared" si="4"/>
        <v>0.15192868033663054</v>
      </c>
      <c r="M9" s="27" t="s">
        <v>23</v>
      </c>
      <c r="N9" s="28" t="s">
        <v>33</v>
      </c>
      <c r="O9" s="29">
        <v>30</v>
      </c>
      <c r="P9" s="28" t="s">
        <v>29</v>
      </c>
      <c r="Q9" s="31">
        <v>100</v>
      </c>
      <c r="R9" s="31">
        <v>89.8</v>
      </c>
      <c r="S9" s="66">
        <v>0</v>
      </c>
      <c r="T9" s="66">
        <v>1.5</v>
      </c>
      <c r="U9" s="2"/>
      <c r="V9" s="2"/>
      <c r="W9" s="4"/>
    </row>
    <row r="10" spans="1:23">
      <c r="A10" s="8" t="s">
        <v>26</v>
      </c>
      <c r="B10" s="8">
        <v>105</v>
      </c>
      <c r="C10" s="68">
        <v>1</v>
      </c>
      <c r="D10" s="78">
        <v>176</v>
      </c>
      <c r="E10" s="82">
        <v>58</v>
      </c>
      <c r="F10" s="12">
        <f t="shared" si="0"/>
        <v>32.954545454545453</v>
      </c>
      <c r="G10" s="70">
        <v>893.69299999999998</v>
      </c>
      <c r="H10" s="82">
        <v>1</v>
      </c>
      <c r="I10" s="18">
        <f t="shared" si="1"/>
        <v>233.63727812570983</v>
      </c>
      <c r="J10" s="18">
        <f t="shared" si="2"/>
        <v>3.8939546354284973</v>
      </c>
      <c r="K10" s="8">
        <f t="shared" si="3"/>
        <v>4.0289999999999999</v>
      </c>
      <c r="L10" s="8">
        <f t="shared" si="4"/>
        <v>6.7137148886698236E-2</v>
      </c>
      <c r="M10" s="23"/>
      <c r="N10" s="26"/>
      <c r="O10" s="26"/>
      <c r="P10" s="26"/>
      <c r="Q10" s="30"/>
      <c r="R10" s="80"/>
      <c r="S10" s="8"/>
      <c r="T10" s="8"/>
      <c r="U10" s="2"/>
      <c r="V10" s="2"/>
      <c r="W10" s="4"/>
    </row>
    <row r="11" spans="1:23">
      <c r="A11" s="8" t="s">
        <v>26</v>
      </c>
      <c r="B11" s="8">
        <v>105</v>
      </c>
      <c r="C11" s="13">
        <v>2</v>
      </c>
      <c r="D11" s="14">
        <v>184</v>
      </c>
      <c r="E11" s="82">
        <v>64</v>
      </c>
      <c r="F11" s="3">
        <f t="shared" si="0"/>
        <v>34.782608695652172</v>
      </c>
      <c r="G11" s="1">
        <v>963.31299999999999</v>
      </c>
      <c r="H11" s="82">
        <v>0</v>
      </c>
      <c r="I11" s="18">
        <f t="shared" si="1"/>
        <v>239.17459849498556</v>
      </c>
      <c r="J11" s="18">
        <f t="shared" si="2"/>
        <v>3.986243308249759</v>
      </c>
      <c r="K11" s="8">
        <f t="shared" si="3"/>
        <v>0</v>
      </c>
      <c r="L11" s="8">
        <f t="shared" si="4"/>
        <v>0</v>
      </c>
      <c r="M11" s="23"/>
      <c r="N11" s="26"/>
      <c r="O11" s="26"/>
      <c r="P11" s="26"/>
      <c r="Q11" s="30"/>
      <c r="R11" s="80"/>
      <c r="S11" s="8"/>
      <c r="T11" s="8"/>
      <c r="U11" s="2"/>
      <c r="V11" s="2"/>
      <c r="W11" s="4"/>
    </row>
    <row r="12" spans="1:23">
      <c r="A12" s="8" t="s">
        <v>26</v>
      </c>
      <c r="B12" s="8">
        <v>105</v>
      </c>
      <c r="C12" s="13">
        <v>3</v>
      </c>
      <c r="D12" s="14">
        <v>183</v>
      </c>
      <c r="E12" s="40">
        <v>59</v>
      </c>
      <c r="F12" s="3">
        <f t="shared" si="0"/>
        <v>32.240437158469945</v>
      </c>
      <c r="G12" s="1">
        <v>907.44899999999996</v>
      </c>
      <c r="H12" s="40">
        <v>0</v>
      </c>
      <c r="I12" s="19">
        <f t="shared" si="1"/>
        <v>234.0627407160072</v>
      </c>
      <c r="J12" s="19">
        <f t="shared" si="2"/>
        <v>3.90104567860012</v>
      </c>
      <c r="K12" s="2">
        <f t="shared" si="3"/>
        <v>0</v>
      </c>
      <c r="L12" s="2">
        <f t="shared" si="4"/>
        <v>0</v>
      </c>
      <c r="M12" s="23"/>
      <c r="N12" s="25"/>
      <c r="O12" s="25"/>
      <c r="P12" s="25"/>
      <c r="Q12" s="30"/>
      <c r="R12" s="80"/>
      <c r="S12" s="2"/>
      <c r="T12" s="2"/>
      <c r="U12" s="2"/>
      <c r="V12" s="2"/>
      <c r="W12" s="4"/>
    </row>
    <row r="13" spans="1:23">
      <c r="A13" s="9" t="s">
        <v>27</v>
      </c>
      <c r="B13" s="9">
        <v>105</v>
      </c>
      <c r="C13" s="17" t="s">
        <v>4</v>
      </c>
      <c r="D13" s="79">
        <f>SUM(D10:D12)</f>
        <v>543</v>
      </c>
      <c r="E13" s="41">
        <f>SUM(E10:E12)</f>
        <v>181</v>
      </c>
      <c r="F13" s="10">
        <f t="shared" si="0"/>
        <v>33.333333333333329</v>
      </c>
      <c r="G13" s="10">
        <f xml:space="preserve"> SUM(G10:G12)</f>
        <v>2764.4549999999999</v>
      </c>
      <c r="H13" s="41">
        <f>SUM(H10:H12)</f>
        <v>1</v>
      </c>
      <c r="I13" s="20">
        <f t="shared" si="1"/>
        <v>235.70649549368682</v>
      </c>
      <c r="J13" s="20">
        <f t="shared" si="2"/>
        <v>3.9284415915614472</v>
      </c>
      <c r="K13" s="9">
        <f t="shared" si="3"/>
        <v>1.3029999999999999</v>
      </c>
      <c r="L13" s="11">
        <f t="shared" si="4"/>
        <v>2.1704097190947222E-2</v>
      </c>
      <c r="M13" s="27" t="s">
        <v>23</v>
      </c>
      <c r="N13" s="28" t="s">
        <v>33</v>
      </c>
      <c r="O13" s="29">
        <v>20</v>
      </c>
      <c r="P13" s="28" t="s">
        <v>30</v>
      </c>
      <c r="Q13" s="31">
        <v>150</v>
      </c>
      <c r="R13" s="81">
        <v>91.56</v>
      </c>
      <c r="S13" s="66">
        <v>0</v>
      </c>
      <c r="T13" s="66">
        <v>1.5</v>
      </c>
      <c r="U13" s="2"/>
      <c r="V13" s="2"/>
      <c r="W13" s="4"/>
    </row>
    <row r="14" spans="1:23">
      <c r="A14" s="8" t="s">
        <v>26</v>
      </c>
      <c r="B14" s="8">
        <v>105</v>
      </c>
      <c r="C14" s="68">
        <v>1</v>
      </c>
      <c r="D14" s="78">
        <v>176</v>
      </c>
      <c r="E14" s="40">
        <v>26</v>
      </c>
      <c r="F14" s="3">
        <f t="shared" si="0"/>
        <v>14.772727272727273</v>
      </c>
      <c r="G14" s="70">
        <v>893.69299999999998</v>
      </c>
      <c r="H14" s="40">
        <v>3</v>
      </c>
      <c r="I14" s="18">
        <f t="shared" si="1"/>
        <v>104.73395226324924</v>
      </c>
      <c r="J14" s="18">
        <f t="shared" si="2"/>
        <v>1.745565871054154</v>
      </c>
      <c r="K14" s="8">
        <f t="shared" si="3"/>
        <v>12.084999999999999</v>
      </c>
      <c r="L14" s="8">
        <f t="shared" si="4"/>
        <v>0.20141144666009467</v>
      </c>
      <c r="M14" s="23"/>
      <c r="N14" s="26"/>
      <c r="O14" s="26"/>
      <c r="P14" s="26"/>
      <c r="Q14" s="30"/>
      <c r="R14" s="80"/>
      <c r="S14" s="8"/>
      <c r="T14" s="8"/>
      <c r="U14" s="2"/>
      <c r="V14" s="2"/>
      <c r="W14" s="4"/>
    </row>
    <row r="15" spans="1:23">
      <c r="A15" s="8" t="s">
        <v>26</v>
      </c>
      <c r="B15" s="8">
        <v>105</v>
      </c>
      <c r="C15" s="13">
        <v>2</v>
      </c>
      <c r="D15" s="14">
        <v>184</v>
      </c>
      <c r="E15" s="40">
        <v>30</v>
      </c>
      <c r="F15" s="3">
        <f t="shared" si="0"/>
        <v>16.304347826086957</v>
      </c>
      <c r="G15" s="1">
        <v>963.31299999999999</v>
      </c>
      <c r="H15" s="40">
        <v>0</v>
      </c>
      <c r="I15" s="18">
        <f t="shared" si="1"/>
        <v>112.11309304452448</v>
      </c>
      <c r="J15" s="18">
        <f t="shared" si="2"/>
        <v>1.8685515507420745</v>
      </c>
      <c r="K15" s="8">
        <f t="shared" si="3"/>
        <v>0</v>
      </c>
      <c r="L15" s="8">
        <f t="shared" si="4"/>
        <v>0</v>
      </c>
      <c r="M15" s="23"/>
      <c r="N15" s="26"/>
      <c r="O15" s="26"/>
      <c r="P15" s="26"/>
      <c r="Q15" s="30"/>
      <c r="R15" s="80"/>
      <c r="S15" s="8"/>
      <c r="T15" s="8"/>
      <c r="U15" s="2"/>
      <c r="V15" s="2"/>
      <c r="W15" s="4"/>
    </row>
    <row r="16" spans="1:23">
      <c r="A16" s="8" t="s">
        <v>26</v>
      </c>
      <c r="B16" s="8">
        <v>105</v>
      </c>
      <c r="C16" s="13">
        <v>3</v>
      </c>
      <c r="D16" s="14">
        <v>183</v>
      </c>
      <c r="E16" s="40">
        <v>23</v>
      </c>
      <c r="F16" s="3">
        <f t="shared" si="0"/>
        <v>12.568306010928962</v>
      </c>
      <c r="G16" s="1">
        <v>907.44899999999996</v>
      </c>
      <c r="H16" s="40">
        <v>0</v>
      </c>
      <c r="I16" s="19">
        <f t="shared" si="1"/>
        <v>91.244797228273995</v>
      </c>
      <c r="J16" s="19">
        <f t="shared" si="2"/>
        <v>1.5207466204712332</v>
      </c>
      <c r="K16" s="2">
        <f t="shared" si="3"/>
        <v>0</v>
      </c>
      <c r="L16" s="2">
        <f t="shared" si="4"/>
        <v>0</v>
      </c>
      <c r="M16" s="23"/>
      <c r="N16" s="25"/>
      <c r="O16" s="25"/>
      <c r="P16" s="25"/>
      <c r="Q16" s="30"/>
      <c r="R16" s="80"/>
      <c r="S16" s="2"/>
      <c r="T16" s="2"/>
      <c r="U16" s="2"/>
      <c r="V16" s="2"/>
      <c r="W16" s="4"/>
    </row>
    <row r="17" spans="1:25">
      <c r="A17" s="9" t="s">
        <v>27</v>
      </c>
      <c r="B17" s="9">
        <v>105</v>
      </c>
      <c r="C17" s="17" t="s">
        <v>4</v>
      </c>
      <c r="D17" s="79">
        <f>SUM(D14:D16)</f>
        <v>543</v>
      </c>
      <c r="E17" s="41">
        <f>SUM(E14:E16)</f>
        <v>79</v>
      </c>
      <c r="F17" s="10">
        <f t="shared" si="0"/>
        <v>14.548802946593002</v>
      </c>
      <c r="G17" s="10">
        <f xml:space="preserve"> SUM(G14:G16)</f>
        <v>2764.4549999999999</v>
      </c>
      <c r="H17" s="41">
        <f>SUM(H14:H16)</f>
        <v>3</v>
      </c>
      <c r="I17" s="20">
        <f t="shared" si="1"/>
        <v>102.87742068508983</v>
      </c>
      <c r="J17" s="20">
        <f t="shared" si="2"/>
        <v>1.7146236780848305</v>
      </c>
      <c r="K17" s="9">
        <f t="shared" si="3"/>
        <v>3.907</v>
      </c>
      <c r="L17" s="11">
        <f t="shared" si="4"/>
        <v>6.5112291572841666E-2</v>
      </c>
      <c r="M17" s="27" t="s">
        <v>24</v>
      </c>
      <c r="N17" s="28" t="s">
        <v>33</v>
      </c>
      <c r="O17" s="29">
        <v>10</v>
      </c>
      <c r="P17" s="28" t="s">
        <v>31</v>
      </c>
      <c r="Q17" s="31">
        <v>300</v>
      </c>
      <c r="R17" s="81">
        <v>89.79</v>
      </c>
      <c r="S17" s="66">
        <v>0</v>
      </c>
      <c r="T17" s="66">
        <v>1.5</v>
      </c>
      <c r="U17" s="2"/>
      <c r="V17" s="2"/>
      <c r="W17" s="4"/>
    </row>
    <row r="18" spans="1:25">
      <c r="A18" s="8" t="s">
        <v>26</v>
      </c>
      <c r="B18" s="8">
        <v>105</v>
      </c>
      <c r="C18" s="68">
        <v>1</v>
      </c>
      <c r="D18" s="78">
        <v>176</v>
      </c>
      <c r="E18" s="40">
        <v>38</v>
      </c>
      <c r="F18" s="3">
        <f t="shared" si="0"/>
        <v>21.59090909090909</v>
      </c>
      <c r="G18" s="70">
        <v>893.69299999999998</v>
      </c>
      <c r="H18" s="40">
        <v>0</v>
      </c>
      <c r="I18" s="18">
        <f t="shared" si="1"/>
        <v>153.07269946167196</v>
      </c>
      <c r="J18" s="18">
        <f t="shared" si="2"/>
        <v>2.551211657694533</v>
      </c>
      <c r="K18" s="8">
        <f t="shared" si="3"/>
        <v>0</v>
      </c>
      <c r="L18" s="8">
        <f t="shared" si="4"/>
        <v>0</v>
      </c>
      <c r="M18" s="23"/>
      <c r="N18" s="26"/>
      <c r="O18" s="26"/>
      <c r="P18" s="26"/>
      <c r="Q18" s="30"/>
      <c r="R18" s="80"/>
      <c r="S18" s="8"/>
      <c r="T18" s="8"/>
      <c r="U18" s="2"/>
      <c r="V18" s="2"/>
      <c r="W18" s="4"/>
    </row>
    <row r="19" spans="1:25">
      <c r="A19" s="8" t="s">
        <v>26</v>
      </c>
      <c r="B19" s="8">
        <v>105</v>
      </c>
      <c r="C19" s="13">
        <v>2</v>
      </c>
      <c r="D19" s="14">
        <v>184</v>
      </c>
      <c r="E19" s="40">
        <v>44</v>
      </c>
      <c r="F19" s="3">
        <f t="shared" si="0"/>
        <v>23.913043478260871</v>
      </c>
      <c r="G19" s="1">
        <v>963.31299999999999</v>
      </c>
      <c r="H19" s="40">
        <v>0</v>
      </c>
      <c r="I19" s="18">
        <f t="shared" si="1"/>
        <v>164.43253646530255</v>
      </c>
      <c r="J19" s="18">
        <f t="shared" si="2"/>
        <v>2.7405422744217089</v>
      </c>
      <c r="K19" s="8">
        <f t="shared" si="3"/>
        <v>0</v>
      </c>
      <c r="L19" s="8">
        <f t="shared" si="4"/>
        <v>0</v>
      </c>
      <c r="M19" s="23"/>
      <c r="N19" s="26"/>
      <c r="O19" s="26"/>
      <c r="P19" s="26"/>
      <c r="Q19" s="30"/>
      <c r="R19" s="80"/>
      <c r="S19" s="8"/>
      <c r="T19" s="8"/>
      <c r="U19" s="2"/>
      <c r="V19" s="2"/>
      <c r="W19" s="4"/>
    </row>
    <row r="20" spans="1:25">
      <c r="A20" s="8" t="s">
        <v>26</v>
      </c>
      <c r="B20" s="8">
        <v>105</v>
      </c>
      <c r="C20" s="13">
        <v>3</v>
      </c>
      <c r="D20" s="14">
        <v>183</v>
      </c>
      <c r="E20" s="40">
        <v>42</v>
      </c>
      <c r="F20" s="3">
        <f t="shared" si="0"/>
        <v>22.950819672131146</v>
      </c>
      <c r="G20" s="1">
        <v>907.44899999999996</v>
      </c>
      <c r="H20" s="40">
        <v>0</v>
      </c>
      <c r="I20" s="19">
        <f t="shared" si="1"/>
        <v>166.62093406902207</v>
      </c>
      <c r="J20" s="19">
        <f t="shared" si="2"/>
        <v>2.7770155678170343</v>
      </c>
      <c r="K20" s="2">
        <f t="shared" si="3"/>
        <v>0</v>
      </c>
      <c r="L20" s="2">
        <f t="shared" si="4"/>
        <v>0</v>
      </c>
      <c r="M20" s="23"/>
      <c r="N20" s="25"/>
      <c r="O20" s="25"/>
      <c r="P20" s="25"/>
      <c r="Q20" s="30"/>
      <c r="R20" s="80"/>
      <c r="S20" s="2"/>
      <c r="T20" s="2"/>
      <c r="U20" s="2"/>
      <c r="V20" s="2"/>
      <c r="W20" s="4"/>
    </row>
    <row r="21" spans="1:25">
      <c r="A21" s="9" t="s">
        <v>27</v>
      </c>
      <c r="B21" s="9">
        <v>105</v>
      </c>
      <c r="C21" s="17" t="s">
        <v>4</v>
      </c>
      <c r="D21" s="79">
        <f>SUM(D18:D20)</f>
        <v>543</v>
      </c>
      <c r="E21" s="41">
        <f>SUM(E18:E20)</f>
        <v>124</v>
      </c>
      <c r="F21" s="10">
        <f t="shared" si="0"/>
        <v>22.83609576427256</v>
      </c>
      <c r="G21" s="10">
        <f xml:space="preserve"> SUM(G18:G20)</f>
        <v>2764.4549999999999</v>
      </c>
      <c r="H21" s="41">
        <f>SUM(H18:H20)</f>
        <v>0</v>
      </c>
      <c r="I21" s="20">
        <f t="shared" si="1"/>
        <v>161.47848310064734</v>
      </c>
      <c r="J21" s="20">
        <f t="shared" si="2"/>
        <v>2.6913080516774555</v>
      </c>
      <c r="K21" s="9">
        <f t="shared" si="3"/>
        <v>0</v>
      </c>
      <c r="L21" s="11">
        <f t="shared" si="4"/>
        <v>0</v>
      </c>
      <c r="M21" s="27" t="s">
        <v>25</v>
      </c>
      <c r="N21" s="28" t="s">
        <v>33</v>
      </c>
      <c r="O21" s="29">
        <v>10</v>
      </c>
      <c r="P21" s="28" t="s">
        <v>32</v>
      </c>
      <c r="Q21" s="31">
        <v>390</v>
      </c>
      <c r="R21" s="31">
        <v>92.54</v>
      </c>
      <c r="S21" s="66">
        <v>0</v>
      </c>
      <c r="T21" s="66">
        <v>1.5</v>
      </c>
      <c r="U21" s="2"/>
      <c r="V21" s="2"/>
      <c r="W21" s="4"/>
    </row>
    <row r="22" spans="1:25">
      <c r="A22" s="8" t="s">
        <v>26</v>
      </c>
      <c r="B22" s="8">
        <v>105</v>
      </c>
      <c r="C22" s="68">
        <v>1</v>
      </c>
      <c r="D22" s="78">
        <v>176</v>
      </c>
      <c r="E22" s="71">
        <v>34</v>
      </c>
      <c r="F22" s="3">
        <f t="shared" si="0"/>
        <v>19.318181818181817</v>
      </c>
      <c r="G22" s="70">
        <v>893.69299999999998</v>
      </c>
      <c r="H22" s="40">
        <v>1</v>
      </c>
      <c r="I22" s="18">
        <f t="shared" si="1"/>
        <v>136.95978372886441</v>
      </c>
      <c r="J22" s="18">
        <f t="shared" si="2"/>
        <v>2.2826630621477397</v>
      </c>
      <c r="K22" s="8">
        <f t="shared" si="3"/>
        <v>4.0289999999999999</v>
      </c>
      <c r="L22" s="8">
        <f t="shared" si="4"/>
        <v>6.7137148886698236E-2</v>
      </c>
      <c r="M22" s="23"/>
      <c r="N22" s="26"/>
      <c r="O22" s="26"/>
      <c r="P22" s="26"/>
      <c r="Q22" s="30"/>
      <c r="R22" s="30"/>
      <c r="S22" s="8"/>
      <c r="T22" s="8"/>
      <c r="U22" s="2"/>
      <c r="V22" s="2"/>
      <c r="W22" s="4"/>
    </row>
    <row r="23" spans="1:25">
      <c r="A23" s="8" t="s">
        <v>26</v>
      </c>
      <c r="B23" s="8">
        <v>105</v>
      </c>
      <c r="C23" s="13">
        <v>2</v>
      </c>
      <c r="D23" s="14">
        <v>184</v>
      </c>
      <c r="E23" s="40">
        <v>45</v>
      </c>
      <c r="F23" s="3">
        <f t="shared" si="0"/>
        <v>24.456521739130434</v>
      </c>
      <c r="G23" s="1">
        <v>963.31299999999999</v>
      </c>
      <c r="H23" s="40">
        <v>0</v>
      </c>
      <c r="I23" s="18">
        <f t="shared" si="1"/>
        <v>168.16963956678669</v>
      </c>
      <c r="J23" s="18">
        <f t="shared" si="2"/>
        <v>2.8028273261131118</v>
      </c>
      <c r="K23" s="8">
        <f t="shared" si="3"/>
        <v>0</v>
      </c>
      <c r="L23" s="8">
        <f t="shared" si="4"/>
        <v>0</v>
      </c>
      <c r="M23" s="23"/>
      <c r="N23" s="26"/>
      <c r="O23" s="26"/>
      <c r="P23" s="26"/>
      <c r="Q23" s="30"/>
      <c r="R23" s="30"/>
      <c r="S23" s="8"/>
      <c r="T23" s="8"/>
      <c r="U23" s="2"/>
      <c r="V23" s="2"/>
      <c r="W23" s="4"/>
    </row>
    <row r="24" spans="1:25">
      <c r="A24" s="8" t="s">
        <v>26</v>
      </c>
      <c r="B24" s="8">
        <v>105</v>
      </c>
      <c r="C24" s="13">
        <v>3</v>
      </c>
      <c r="D24" s="14">
        <v>183</v>
      </c>
      <c r="E24" s="40">
        <v>45</v>
      </c>
      <c r="F24" s="3">
        <f t="shared" si="0"/>
        <v>24.590163934426229</v>
      </c>
      <c r="G24" s="1">
        <v>907.44899999999996</v>
      </c>
      <c r="H24" s="40">
        <v>0</v>
      </c>
      <c r="I24" s="19">
        <f t="shared" si="1"/>
        <v>178.52242935966649</v>
      </c>
      <c r="J24" s="19">
        <f t="shared" si="2"/>
        <v>2.9753738226611084</v>
      </c>
      <c r="K24" s="2">
        <f t="shared" si="3"/>
        <v>0</v>
      </c>
      <c r="L24" s="2">
        <f t="shared" si="4"/>
        <v>0</v>
      </c>
      <c r="M24" s="23"/>
      <c r="N24" s="25"/>
      <c r="O24" s="25"/>
      <c r="P24" s="25"/>
      <c r="Q24" s="30"/>
      <c r="R24" s="30"/>
      <c r="S24" s="2"/>
      <c r="T24" s="2"/>
      <c r="U24" s="2"/>
      <c r="V24" s="2"/>
      <c r="W24" s="4"/>
    </row>
    <row r="25" spans="1:25">
      <c r="A25" s="9" t="s">
        <v>27</v>
      </c>
      <c r="B25" s="9">
        <v>105</v>
      </c>
      <c r="C25" s="17" t="s">
        <v>4</v>
      </c>
      <c r="D25" s="79">
        <f>SUM(D22:D24)</f>
        <v>543</v>
      </c>
      <c r="E25" s="41">
        <f>SUM(E22:E24)</f>
        <v>124</v>
      </c>
      <c r="F25" s="10">
        <f t="shared" si="0"/>
        <v>22.83609576427256</v>
      </c>
      <c r="G25" s="10">
        <f xml:space="preserve"> SUM(G22:G24)</f>
        <v>2764.4549999999999</v>
      </c>
      <c r="H25" s="41">
        <f>SUM(H22:H24)</f>
        <v>1</v>
      </c>
      <c r="I25" s="20">
        <f t="shared" si="1"/>
        <v>161.47848310064734</v>
      </c>
      <c r="J25" s="20">
        <f t="shared" si="2"/>
        <v>2.6913080516774555</v>
      </c>
      <c r="K25" s="9">
        <f t="shared" si="3"/>
        <v>1.3029999999999999</v>
      </c>
      <c r="L25" s="11">
        <f t="shared" si="4"/>
        <v>2.1704097190947222E-2</v>
      </c>
      <c r="M25" s="27" t="s">
        <v>25</v>
      </c>
      <c r="N25" s="28" t="s">
        <v>33</v>
      </c>
      <c r="O25" s="29">
        <v>10</v>
      </c>
      <c r="P25" s="28" t="s">
        <v>34</v>
      </c>
      <c r="Q25" s="31">
        <v>480</v>
      </c>
      <c r="R25" s="31">
        <v>92.89</v>
      </c>
      <c r="S25" s="66">
        <v>0</v>
      </c>
      <c r="T25" s="66">
        <v>1.5</v>
      </c>
      <c r="U25" s="2"/>
      <c r="V25" s="2"/>
      <c r="W25" s="4"/>
    </row>
    <row r="26" spans="1:25">
      <c r="A26" s="44"/>
      <c r="B26" s="44"/>
      <c r="C26" s="45"/>
      <c r="D26" s="72"/>
      <c r="E26" s="47"/>
      <c r="F26" s="22"/>
      <c r="G26" s="48"/>
      <c r="H26" s="72"/>
      <c r="I26" s="49"/>
      <c r="J26" s="49"/>
      <c r="K26" s="44"/>
      <c r="L26" s="46"/>
      <c r="O26" s="50"/>
      <c r="P26" s="51"/>
      <c r="Q26" s="52"/>
      <c r="R26" s="51"/>
      <c r="S26" s="53"/>
      <c r="U26" s="8"/>
      <c r="V26" s="8"/>
      <c r="W26" s="2"/>
      <c r="X26" s="2"/>
      <c r="Y26" s="4"/>
    </row>
    <row r="27" spans="1:25">
      <c r="A27" s="4"/>
      <c r="B27" s="4"/>
      <c r="C27" s="4"/>
      <c r="D27" s="73"/>
      <c r="E27" s="4"/>
      <c r="F27" s="4"/>
      <c r="G27" s="4"/>
      <c r="H27" s="73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U27" s="2"/>
      <c r="V27" s="2"/>
      <c r="W27" s="2"/>
      <c r="X27" s="2"/>
      <c r="Y27" s="4"/>
    </row>
    <row r="28" spans="1:25">
      <c r="A28" s="4"/>
      <c r="B28" s="4"/>
      <c r="C28" s="4"/>
      <c r="D28" s="73"/>
      <c r="E28" s="4"/>
      <c r="F28" s="4"/>
      <c r="G28" s="4"/>
      <c r="H28" s="73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U28" s="2"/>
      <c r="V28" s="2"/>
      <c r="W28" s="2"/>
      <c r="X28" s="2"/>
      <c r="Y28" s="4"/>
    </row>
    <row r="29" spans="1:25">
      <c r="A29" s="4"/>
      <c r="B29" s="4"/>
      <c r="C29" s="4"/>
      <c r="D29" s="73"/>
      <c r="E29" s="4"/>
      <c r="F29" s="4"/>
      <c r="G29" s="4"/>
      <c r="H29" s="73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U29" s="2"/>
      <c r="V29" s="2"/>
      <c r="W29" s="2"/>
      <c r="X29" s="2"/>
      <c r="Y29" s="4"/>
    </row>
    <row r="30" spans="1:25">
      <c r="A30" s="2"/>
      <c r="B30" s="2"/>
      <c r="C30" s="2"/>
      <c r="D30" s="39"/>
      <c r="E30" s="40"/>
      <c r="F30" s="3"/>
      <c r="G30" s="1"/>
      <c r="H30" s="39"/>
      <c r="I30" s="19"/>
      <c r="J30" s="19"/>
      <c r="K30" s="2"/>
      <c r="L30" s="2"/>
      <c r="M30" s="4"/>
      <c r="N30" s="4"/>
      <c r="O30" s="43"/>
      <c r="P30" s="25"/>
      <c r="Q30" s="25"/>
      <c r="R30" s="25"/>
      <c r="S30" s="34"/>
      <c r="U30" s="2"/>
      <c r="V30" s="2"/>
      <c r="W30" s="2"/>
      <c r="X30" s="2"/>
      <c r="Y30" s="4"/>
    </row>
    <row r="31" spans="1:25">
      <c r="A31" s="2"/>
      <c r="B31" s="2"/>
      <c r="C31" s="2"/>
      <c r="D31" s="39"/>
      <c r="E31" s="40"/>
      <c r="F31" s="3"/>
      <c r="G31" s="1"/>
      <c r="H31" s="39"/>
      <c r="I31" s="19"/>
      <c r="J31" s="19"/>
      <c r="K31" s="2"/>
      <c r="L31" s="2"/>
      <c r="M31" s="4"/>
      <c r="N31" s="4"/>
      <c r="O31" s="43"/>
      <c r="P31" s="25"/>
      <c r="Q31" s="25"/>
      <c r="R31" s="25"/>
      <c r="S31" s="34"/>
      <c r="U31" s="2"/>
      <c r="V31" s="2"/>
      <c r="W31" s="2"/>
      <c r="X31" s="2"/>
      <c r="Y31" s="4"/>
    </row>
    <row r="32" spans="1:25">
      <c r="A32" s="54"/>
      <c r="B32" s="54"/>
      <c r="C32" s="55"/>
      <c r="D32" s="64"/>
      <c r="E32" s="56"/>
      <c r="F32" s="32"/>
      <c r="G32" s="32"/>
      <c r="H32" s="64"/>
      <c r="I32" s="58"/>
      <c r="J32" s="58"/>
      <c r="K32" s="54"/>
      <c r="L32" s="5"/>
      <c r="M32" s="4"/>
      <c r="N32" s="4"/>
      <c r="O32" s="59"/>
      <c r="P32" s="60"/>
      <c r="Q32" s="42"/>
      <c r="R32" s="60"/>
      <c r="S32" s="61"/>
      <c r="U32" s="2"/>
      <c r="V32" s="2"/>
      <c r="W32" s="2"/>
      <c r="X32" s="2"/>
      <c r="Y32" s="4"/>
    </row>
    <row r="33" spans="1:25">
      <c r="A33" s="2"/>
      <c r="B33" s="2"/>
      <c r="C33" s="2"/>
      <c r="D33" s="39"/>
      <c r="E33" s="40"/>
      <c r="F33" s="3"/>
      <c r="G33" s="3"/>
      <c r="H33" s="39"/>
      <c r="I33" s="19"/>
      <c r="J33" s="19"/>
      <c r="K33" s="6"/>
      <c r="L33" s="2"/>
      <c r="M33" s="4"/>
      <c r="N33" s="4"/>
      <c r="O33" s="43"/>
      <c r="P33" s="25"/>
      <c r="Q33" s="25"/>
      <c r="R33" s="25"/>
      <c r="S33" s="34"/>
      <c r="U33" s="2"/>
      <c r="V33" s="2"/>
      <c r="W33" s="2"/>
      <c r="X33" s="2"/>
      <c r="Y33" s="4"/>
    </row>
    <row r="34" spans="1:25">
      <c r="A34" s="2"/>
      <c r="B34" s="2"/>
      <c r="C34" s="2"/>
      <c r="D34" s="39"/>
      <c r="E34" s="40"/>
      <c r="F34" s="3"/>
      <c r="G34" s="3"/>
      <c r="H34" s="39"/>
      <c r="I34" s="19"/>
      <c r="J34" s="19"/>
      <c r="K34" s="6"/>
      <c r="L34" s="2"/>
      <c r="M34" s="4"/>
      <c r="N34" s="62"/>
      <c r="O34" s="43"/>
      <c r="P34" s="25"/>
      <c r="Q34" s="25"/>
      <c r="R34" s="25"/>
      <c r="S34" s="34"/>
      <c r="U34" s="2"/>
      <c r="V34" s="2"/>
      <c r="W34" s="2"/>
      <c r="X34" s="2"/>
      <c r="Y34" s="4"/>
    </row>
    <row r="35" spans="1:25">
      <c r="A35" s="2"/>
      <c r="B35" s="2"/>
      <c r="C35" s="2"/>
      <c r="D35" s="39"/>
      <c r="E35" s="40"/>
      <c r="F35" s="3"/>
      <c r="G35" s="3"/>
      <c r="H35" s="39"/>
      <c r="I35" s="19"/>
      <c r="J35" s="19"/>
      <c r="K35" s="6"/>
      <c r="L35" s="2"/>
      <c r="M35" s="4"/>
      <c r="N35" s="4"/>
      <c r="O35" s="43"/>
      <c r="P35" s="25"/>
      <c r="Q35" s="25"/>
      <c r="R35" s="25"/>
      <c r="S35" s="34"/>
      <c r="U35" s="2"/>
      <c r="V35" s="2"/>
      <c r="W35" s="2"/>
      <c r="X35" s="2"/>
      <c r="Y35" s="4"/>
    </row>
    <row r="36" spans="1:25">
      <c r="A36" s="54"/>
      <c r="B36" s="54"/>
      <c r="C36" s="55"/>
      <c r="D36" s="64"/>
      <c r="E36" s="56"/>
      <c r="F36" s="32"/>
      <c r="G36" s="32"/>
      <c r="H36" s="64"/>
      <c r="I36" s="58"/>
      <c r="J36" s="58"/>
      <c r="K36" s="5"/>
      <c r="L36" s="5"/>
      <c r="M36" s="4"/>
      <c r="N36" s="4"/>
      <c r="O36" s="59"/>
      <c r="P36" s="60"/>
      <c r="Q36" s="42"/>
      <c r="R36" s="60"/>
      <c r="S36" s="61"/>
      <c r="U36" s="7"/>
      <c r="V36" s="2"/>
      <c r="W36" s="2"/>
      <c r="X36" s="2"/>
      <c r="Y36" s="4"/>
    </row>
    <row r="37" spans="1:25">
      <c r="A37" s="2"/>
      <c r="B37" s="2"/>
      <c r="C37" s="2"/>
      <c r="D37" s="39"/>
      <c r="E37" s="40"/>
      <c r="F37" s="3"/>
      <c r="G37" s="1"/>
      <c r="H37" s="39"/>
      <c r="I37" s="19"/>
      <c r="J37" s="19"/>
      <c r="K37" s="6"/>
      <c r="L37" s="2"/>
      <c r="M37" s="4"/>
      <c r="N37" s="4"/>
      <c r="O37" s="43"/>
      <c r="P37" s="25"/>
      <c r="Q37" s="25"/>
      <c r="R37" s="25"/>
      <c r="S37" s="34"/>
      <c r="U37" s="7"/>
      <c r="V37" s="2"/>
      <c r="W37" s="2"/>
      <c r="X37" s="7"/>
      <c r="Y37" s="4"/>
    </row>
    <row r="38" spans="1:25">
      <c r="A38" s="2"/>
      <c r="B38" s="2"/>
      <c r="C38" s="2"/>
      <c r="D38" s="39"/>
      <c r="E38" s="40"/>
      <c r="F38" s="3"/>
      <c r="G38" s="1"/>
      <c r="H38" s="39"/>
      <c r="I38" s="19"/>
      <c r="J38" s="19"/>
      <c r="K38" s="6"/>
      <c r="L38" s="2"/>
      <c r="M38" s="4"/>
      <c r="N38" s="4"/>
      <c r="O38" s="43"/>
      <c r="P38" s="25"/>
      <c r="Q38" s="25"/>
      <c r="R38" s="25"/>
      <c r="S38" s="34"/>
      <c r="U38" s="7"/>
      <c r="V38" s="2"/>
      <c r="W38" s="2"/>
      <c r="X38" s="7"/>
      <c r="Y38" s="4"/>
    </row>
    <row r="39" spans="1:25">
      <c r="A39" s="2"/>
      <c r="B39" s="2"/>
      <c r="C39" s="2"/>
      <c r="D39" s="39"/>
      <c r="E39" s="40"/>
      <c r="F39" s="3"/>
      <c r="G39" s="1"/>
      <c r="H39" s="39"/>
      <c r="I39" s="19"/>
      <c r="J39" s="19"/>
      <c r="K39" s="6"/>
      <c r="L39" s="2"/>
      <c r="M39" s="4"/>
      <c r="N39" s="4"/>
      <c r="O39" s="43"/>
      <c r="P39" s="25"/>
      <c r="Q39" s="25"/>
      <c r="R39" s="25"/>
      <c r="S39" s="34"/>
      <c r="U39" s="7"/>
      <c r="V39" s="2"/>
      <c r="W39" s="2"/>
      <c r="X39" s="7"/>
      <c r="Y39" s="4"/>
    </row>
    <row r="40" spans="1:25">
      <c r="A40" s="54"/>
      <c r="B40" s="54"/>
      <c r="C40" s="55"/>
      <c r="D40" s="64"/>
      <c r="E40" s="56"/>
      <c r="F40" s="32"/>
      <c r="G40" s="57"/>
      <c r="H40" s="64"/>
      <c r="I40" s="58"/>
      <c r="J40" s="58"/>
      <c r="K40" s="5"/>
      <c r="L40" s="5"/>
      <c r="M40" s="4"/>
      <c r="N40" s="4"/>
      <c r="O40" s="59"/>
      <c r="P40" s="60"/>
      <c r="Q40" s="42"/>
      <c r="R40" s="60"/>
      <c r="S40" s="61"/>
      <c r="U40" s="7"/>
      <c r="V40" s="2"/>
      <c r="W40" s="2"/>
      <c r="X40" s="7"/>
      <c r="Y40" s="4"/>
    </row>
    <row r="41" spans="1:25">
      <c r="A41" s="2"/>
      <c r="B41" s="2"/>
      <c r="C41" s="2"/>
      <c r="D41" s="39"/>
      <c r="E41" s="39"/>
      <c r="F41" s="3"/>
      <c r="G41" s="63"/>
      <c r="H41" s="39"/>
      <c r="I41" s="14"/>
      <c r="J41" s="19"/>
      <c r="K41" s="14"/>
      <c r="L41" s="2"/>
      <c r="M41" s="4"/>
      <c r="N41" s="4"/>
      <c r="O41" s="43"/>
      <c r="P41" s="24"/>
      <c r="Q41" s="24"/>
      <c r="R41" s="24"/>
      <c r="S41" s="34"/>
      <c r="U41" s="7"/>
      <c r="V41" s="2"/>
      <c r="W41" s="2"/>
      <c r="X41" s="7"/>
      <c r="Y41" s="4"/>
    </row>
    <row r="42" spans="1:25">
      <c r="A42" s="2"/>
      <c r="B42" s="2"/>
      <c r="C42" s="2"/>
      <c r="D42" s="39"/>
      <c r="E42" s="39"/>
      <c r="F42" s="3"/>
      <c r="G42" s="63"/>
      <c r="H42" s="39"/>
      <c r="I42" s="19"/>
      <c r="J42" s="19"/>
      <c r="K42" s="14"/>
      <c r="L42" s="2"/>
      <c r="M42" s="4"/>
      <c r="N42" s="4"/>
      <c r="O42" s="43"/>
      <c r="P42" s="24"/>
      <c r="Q42" s="24"/>
      <c r="R42" s="24"/>
      <c r="S42" s="34"/>
      <c r="U42" s="7"/>
      <c r="V42" s="2"/>
      <c r="W42" s="2"/>
      <c r="X42" s="7"/>
      <c r="Y42" s="4"/>
    </row>
    <row r="43" spans="1:25">
      <c r="A43" s="2"/>
      <c r="B43" s="2"/>
      <c r="C43" s="2"/>
      <c r="D43" s="39"/>
      <c r="E43" s="39"/>
      <c r="F43" s="3"/>
      <c r="G43" s="63"/>
      <c r="H43" s="39"/>
      <c r="I43" s="19"/>
      <c r="J43" s="19"/>
      <c r="K43" s="14"/>
      <c r="L43" s="2"/>
      <c r="M43" s="4"/>
      <c r="N43" s="4"/>
      <c r="O43" s="43"/>
      <c r="P43" s="24"/>
      <c r="Q43" s="24"/>
      <c r="R43" s="24"/>
      <c r="S43" s="34"/>
      <c r="U43" s="7"/>
      <c r="V43" s="2"/>
      <c r="W43" s="2"/>
      <c r="X43" s="7"/>
      <c r="Y43" s="4"/>
    </row>
    <row r="44" spans="1:25">
      <c r="A44" s="54"/>
      <c r="B44" s="54"/>
      <c r="C44" s="55"/>
      <c r="D44" s="64"/>
      <c r="E44" s="64"/>
      <c r="F44" s="32"/>
      <c r="G44" s="32"/>
      <c r="H44" s="64"/>
      <c r="I44" s="58"/>
      <c r="J44" s="58"/>
      <c r="K44" s="37"/>
      <c r="L44" s="5"/>
      <c r="M44" s="4"/>
      <c r="N44" s="4"/>
      <c r="O44" s="59"/>
      <c r="P44" s="60"/>
      <c r="Q44" s="42"/>
      <c r="R44" s="60"/>
      <c r="S44" s="61"/>
      <c r="U44" s="7"/>
      <c r="V44" s="2"/>
      <c r="W44" s="2"/>
      <c r="X44" s="7"/>
      <c r="Y44" s="4"/>
    </row>
    <row r="45" spans="1:25">
      <c r="A45" s="2"/>
      <c r="B45" s="2"/>
      <c r="C45" s="2"/>
      <c r="D45" s="24"/>
      <c r="E45" s="24"/>
      <c r="F45" s="3"/>
      <c r="G45" s="33"/>
      <c r="H45" s="39"/>
      <c r="I45" s="19"/>
      <c r="J45" s="19"/>
      <c r="K45" s="14"/>
      <c r="L45" s="2"/>
      <c r="M45" s="4"/>
      <c r="N45" s="4"/>
      <c r="O45" s="43"/>
      <c r="P45" s="24"/>
      <c r="Q45" s="24"/>
      <c r="R45" s="24"/>
      <c r="S45" s="34"/>
      <c r="U45" s="5"/>
      <c r="V45" s="2"/>
      <c r="W45" s="2"/>
      <c r="X45" s="7"/>
      <c r="Y45" s="4"/>
    </row>
    <row r="46" spans="1:25">
      <c r="A46" s="2"/>
      <c r="B46" s="2"/>
      <c r="C46" s="2"/>
      <c r="D46" s="24"/>
      <c r="E46" s="24"/>
      <c r="F46" s="3"/>
      <c r="G46" s="33"/>
      <c r="H46" s="39"/>
      <c r="I46" s="19"/>
      <c r="J46" s="19"/>
      <c r="K46" s="14"/>
      <c r="L46" s="2"/>
      <c r="M46" s="4"/>
      <c r="N46" s="4"/>
      <c r="O46" s="43"/>
      <c r="P46" s="24"/>
      <c r="Q46" s="24"/>
      <c r="R46" s="25"/>
      <c r="S46" s="34"/>
      <c r="U46" s="7"/>
      <c r="V46" s="5"/>
      <c r="W46" s="5"/>
      <c r="X46" s="7"/>
      <c r="Y46" s="4"/>
    </row>
    <row r="47" spans="1:25">
      <c r="A47" s="2"/>
      <c r="B47" s="2"/>
      <c r="C47" s="2"/>
      <c r="D47" s="24"/>
      <c r="E47" s="24"/>
      <c r="F47" s="3"/>
      <c r="G47" s="33"/>
      <c r="H47" s="39"/>
      <c r="I47" s="19"/>
      <c r="J47" s="19"/>
      <c r="K47" s="14"/>
      <c r="L47" s="2"/>
      <c r="M47" s="4"/>
      <c r="N47" s="4"/>
      <c r="O47" s="43"/>
      <c r="P47" s="24"/>
      <c r="Q47" s="24"/>
      <c r="R47" s="24"/>
      <c r="S47" s="34"/>
      <c r="U47" s="4"/>
      <c r="V47" s="4"/>
      <c r="W47" s="4"/>
      <c r="X47" s="4"/>
      <c r="Y47" s="4"/>
    </row>
    <row r="48" spans="1:25">
      <c r="A48" s="54"/>
      <c r="B48" s="54"/>
      <c r="C48" s="55"/>
      <c r="D48" s="64"/>
      <c r="E48" s="64"/>
      <c r="F48" s="32"/>
      <c r="G48" s="37"/>
      <c r="H48" s="64"/>
      <c r="I48" s="58"/>
      <c r="J48" s="58"/>
      <c r="K48" s="37"/>
      <c r="L48" s="5"/>
      <c r="M48" s="4"/>
      <c r="N48" s="4"/>
      <c r="O48" s="59"/>
      <c r="P48" s="60"/>
      <c r="Q48" s="42"/>
      <c r="R48" s="60"/>
      <c r="S48" s="61"/>
      <c r="U48" s="4"/>
      <c r="V48" s="4"/>
      <c r="W48" s="4"/>
      <c r="X48" s="4"/>
      <c r="Y48" s="4"/>
    </row>
    <row r="49" spans="1:25">
      <c r="A49" s="4"/>
      <c r="B49" s="4"/>
      <c r="C49" s="4"/>
      <c r="D49" s="73"/>
      <c r="E49" s="4"/>
      <c r="F49" s="4"/>
      <c r="G49" s="4"/>
      <c r="H49" s="73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U49" s="4"/>
      <c r="V49" s="4"/>
      <c r="W49" s="4"/>
      <c r="X49" s="4"/>
      <c r="Y49" s="4"/>
    </row>
    <row r="50" spans="1:25">
      <c r="A50" s="4"/>
      <c r="B50" s="4"/>
      <c r="C50" s="4"/>
      <c r="D50" s="73"/>
      <c r="E50" s="4"/>
      <c r="F50" s="4"/>
      <c r="G50" s="4"/>
      <c r="H50" s="73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spans="1:25">
      <c r="A51" s="4"/>
      <c r="B51" s="4"/>
      <c r="C51" s="4"/>
      <c r="D51" s="73"/>
      <c r="E51" s="4"/>
      <c r="F51" s="4"/>
      <c r="G51" s="4"/>
      <c r="H51" s="73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1:25">
      <c r="A52" s="4"/>
      <c r="B52" s="4"/>
      <c r="C52" s="4"/>
      <c r="D52" s="73"/>
      <c r="E52" s="4"/>
      <c r="F52" s="4"/>
      <c r="G52" s="4"/>
      <c r="H52" s="73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spans="1:25">
      <c r="A53" s="4"/>
      <c r="B53" s="4"/>
      <c r="C53" s="4"/>
      <c r="D53" s="73"/>
      <c r="E53" s="4"/>
      <c r="F53" s="4"/>
      <c r="G53" s="4"/>
      <c r="H53" s="73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</row>
    <row r="54" spans="1:25">
      <c r="A54" s="4"/>
      <c r="B54" s="4"/>
      <c r="C54" s="4"/>
      <c r="D54" s="73"/>
      <c r="E54" s="4"/>
      <c r="F54" s="4"/>
      <c r="G54" s="4"/>
      <c r="H54" s="73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spans="1:25">
      <c r="A55" s="4"/>
      <c r="B55" s="4"/>
      <c r="C55" s="4"/>
      <c r="D55" s="73"/>
      <c r="E55" s="4"/>
      <c r="F55" s="4"/>
      <c r="G55" s="4"/>
      <c r="H55" s="73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</row>
    <row r="56" spans="1:25">
      <c r="A56" s="4"/>
      <c r="B56" s="4"/>
      <c r="C56" s="4"/>
      <c r="D56" s="73"/>
      <c r="E56" s="4"/>
      <c r="F56" s="4"/>
      <c r="G56" s="4"/>
      <c r="H56" s="73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spans="1:25">
      <c r="A57" s="4"/>
      <c r="B57" s="4"/>
      <c r="C57" s="4"/>
      <c r="D57" s="73"/>
      <c r="E57" s="4"/>
      <c r="F57" s="4"/>
      <c r="G57" s="4"/>
      <c r="H57" s="73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 spans="1:25">
      <c r="A58" s="4"/>
      <c r="B58" s="4"/>
      <c r="C58" s="4"/>
      <c r="D58" s="73"/>
      <c r="E58" s="4"/>
      <c r="F58" s="4"/>
      <c r="G58" s="4"/>
      <c r="H58" s="73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 spans="1:25">
      <c r="A59" s="4"/>
      <c r="B59" s="4"/>
      <c r="C59" s="4"/>
      <c r="D59" s="73"/>
      <c r="E59" s="4"/>
      <c r="F59" s="4"/>
      <c r="G59" s="4"/>
      <c r="H59" s="73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 spans="1:25">
      <c r="A60" s="4"/>
      <c r="B60" s="4"/>
      <c r="C60" s="4"/>
      <c r="D60" s="73"/>
      <c r="E60" s="4"/>
      <c r="F60" s="4"/>
      <c r="G60" s="4"/>
      <c r="H60" s="73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spans="1:25">
      <c r="A61" s="4"/>
      <c r="B61" s="4"/>
      <c r="C61" s="4"/>
      <c r="D61" s="73"/>
      <c r="E61" s="4"/>
      <c r="F61" s="4"/>
      <c r="G61" s="4"/>
      <c r="H61" s="73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spans="1:25">
      <c r="A62" s="4"/>
      <c r="B62" s="4"/>
      <c r="C62" s="4"/>
      <c r="D62" s="73"/>
      <c r="E62" s="4"/>
      <c r="F62" s="4"/>
      <c r="G62" s="4"/>
      <c r="H62" s="73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spans="1:25">
      <c r="A63" s="4"/>
      <c r="B63" s="4"/>
      <c r="C63" s="4"/>
      <c r="D63" s="73"/>
      <c r="E63" s="4"/>
      <c r="F63" s="4"/>
      <c r="G63" s="4"/>
      <c r="H63" s="73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</row>
    <row r="64" spans="1:25">
      <c r="A64" s="4"/>
      <c r="B64" s="4"/>
      <c r="C64" s="4"/>
      <c r="D64" s="73"/>
      <c r="E64" s="4"/>
      <c r="F64" s="4"/>
      <c r="G64" s="4"/>
      <c r="H64" s="73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</row>
    <row r="65" spans="1:21">
      <c r="A65" s="4"/>
      <c r="B65" s="4"/>
      <c r="C65" s="4"/>
      <c r="D65" s="73"/>
      <c r="E65" s="4"/>
      <c r="F65" s="4"/>
      <c r="G65" s="4"/>
      <c r="H65" s="73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</row>
    <row r="66" spans="1:21">
      <c r="A66" s="4"/>
      <c r="B66" s="4"/>
      <c r="C66" s="4"/>
      <c r="D66" s="73"/>
      <c r="E66" s="4"/>
      <c r="F66" s="4"/>
      <c r="G66" s="4"/>
      <c r="H66" s="73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</row>
    <row r="67" spans="1:21">
      <c r="A67" s="4"/>
      <c r="B67" s="4"/>
      <c r="C67" s="4"/>
      <c r="D67" s="73"/>
      <c r="E67" s="4"/>
      <c r="F67" s="4"/>
      <c r="G67" s="4"/>
      <c r="H67" s="73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</row>
    <row r="68" spans="1:21">
      <c r="A68" s="4"/>
      <c r="B68" s="4"/>
      <c r="C68" s="4"/>
      <c r="D68" s="73"/>
      <c r="E68" s="4"/>
      <c r="F68" s="4"/>
      <c r="G68" s="4"/>
      <c r="H68" s="73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</row>
    <row r="69" spans="1:21">
      <c r="A69" s="4"/>
      <c r="B69" s="4"/>
      <c r="C69" s="4"/>
      <c r="D69" s="73"/>
      <c r="E69" s="4"/>
      <c r="F69" s="4"/>
      <c r="G69" s="4"/>
      <c r="H69" s="73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spans="1:21">
      <c r="A70" s="4"/>
      <c r="B70" s="4"/>
      <c r="C70" s="4"/>
      <c r="D70" s="73"/>
      <c r="E70" s="4"/>
      <c r="F70" s="4"/>
      <c r="G70" s="4"/>
      <c r="H70" s="73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65"/>
      <c r="U70" s="4"/>
    </row>
    <row r="71" spans="1:21">
      <c r="A71" s="4"/>
      <c r="B71" s="4"/>
      <c r="C71" s="4"/>
      <c r="D71" s="73"/>
      <c r="E71" s="4"/>
      <c r="F71" s="4"/>
      <c r="G71" s="4"/>
      <c r="H71" s="73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65"/>
      <c r="U71" s="4"/>
    </row>
    <row r="72" spans="1:21">
      <c r="A72" s="4"/>
      <c r="B72" s="4"/>
      <c r="C72" s="4"/>
      <c r="D72" s="73"/>
      <c r="E72" s="4"/>
      <c r="F72" s="4"/>
      <c r="G72" s="4"/>
      <c r="H72" s="73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65"/>
      <c r="U72" s="4"/>
    </row>
    <row r="73" spans="1:21">
      <c r="A73" s="13"/>
      <c r="B73" s="13"/>
      <c r="C73" s="13"/>
      <c r="D73" s="74"/>
      <c r="E73" s="13"/>
      <c r="F73" s="3"/>
      <c r="G73" s="33"/>
      <c r="H73" s="74"/>
      <c r="I73" s="13"/>
      <c r="J73" s="13"/>
      <c r="K73" s="14"/>
      <c r="L73" s="6"/>
      <c r="M73" s="4"/>
      <c r="N73" s="4"/>
      <c r="O73" s="15"/>
      <c r="P73" s="33"/>
      <c r="Q73" s="33"/>
      <c r="R73" s="33"/>
      <c r="S73" s="34"/>
      <c r="T73" s="65"/>
      <c r="U73" s="4"/>
    </row>
    <row r="74" spans="1:21">
      <c r="A74" s="13"/>
      <c r="B74" s="13"/>
      <c r="C74" s="13"/>
      <c r="D74" s="74"/>
      <c r="E74" s="13"/>
      <c r="F74" s="3"/>
      <c r="G74" s="33"/>
      <c r="H74" s="74"/>
      <c r="I74" s="13"/>
      <c r="J74" s="13"/>
      <c r="K74" s="14"/>
      <c r="L74" s="6"/>
      <c r="M74" s="4"/>
      <c r="N74" s="4"/>
      <c r="O74" s="15"/>
      <c r="P74" s="33"/>
      <c r="Q74" s="33"/>
      <c r="R74" s="33"/>
      <c r="S74" s="34"/>
      <c r="T74" s="65"/>
      <c r="U74" s="4"/>
    </row>
    <row r="75" spans="1:21">
      <c r="A75" s="35"/>
      <c r="B75" s="35"/>
      <c r="C75" s="36"/>
      <c r="D75" s="75"/>
      <c r="E75" s="35"/>
      <c r="F75" s="32"/>
      <c r="G75" s="35"/>
      <c r="H75" s="75"/>
      <c r="I75" s="35"/>
      <c r="J75" s="35"/>
      <c r="K75" s="37"/>
      <c r="L75" s="5"/>
      <c r="M75" s="4"/>
      <c r="N75" s="4"/>
      <c r="O75" s="15"/>
      <c r="P75" s="38"/>
      <c r="Q75" s="38"/>
      <c r="R75" s="38"/>
      <c r="S75" s="34"/>
      <c r="T75" s="65"/>
      <c r="U75" s="4"/>
    </row>
    <row r="76" spans="1:21">
      <c r="A76" s="13"/>
      <c r="B76" s="13"/>
      <c r="C76" s="13"/>
      <c r="D76" s="74"/>
      <c r="E76" s="13"/>
      <c r="F76" s="3"/>
      <c r="G76" s="33"/>
      <c r="H76" s="74"/>
      <c r="I76" s="13"/>
      <c r="J76" s="13"/>
      <c r="K76" s="14"/>
      <c r="L76" s="6"/>
      <c r="M76" s="4"/>
      <c r="N76" s="4"/>
      <c r="O76" s="15"/>
      <c r="P76" s="33"/>
      <c r="Q76" s="33"/>
      <c r="R76" s="33"/>
      <c r="S76" s="34"/>
      <c r="T76" s="65"/>
      <c r="U76" s="4"/>
    </row>
    <row r="77" spans="1:21">
      <c r="A77" s="35"/>
      <c r="B77" s="35"/>
      <c r="C77" s="36"/>
      <c r="D77" s="75"/>
      <c r="E77" s="35"/>
      <c r="F77" s="32"/>
      <c r="G77" s="35"/>
      <c r="H77" s="75"/>
      <c r="I77" s="35"/>
      <c r="J77" s="35"/>
      <c r="K77" s="37"/>
      <c r="L77" s="5"/>
      <c r="M77" s="4"/>
      <c r="N77" s="4"/>
      <c r="O77" s="15"/>
      <c r="P77" s="38"/>
      <c r="Q77" s="38"/>
      <c r="R77" s="38"/>
      <c r="S77" s="34"/>
      <c r="T77" s="65"/>
      <c r="U77" s="4"/>
    </row>
    <row r="78" spans="1:21">
      <c r="A78" s="13"/>
      <c r="B78" s="13"/>
      <c r="C78" s="13"/>
      <c r="D78" s="74"/>
      <c r="E78" s="13"/>
      <c r="F78" s="3"/>
      <c r="G78" s="33"/>
      <c r="H78" s="74"/>
      <c r="I78" s="13"/>
      <c r="J78" s="13"/>
      <c r="K78" s="14"/>
      <c r="L78" s="6"/>
      <c r="M78" s="4"/>
      <c r="N78" s="4"/>
      <c r="O78" s="15"/>
      <c r="P78" s="33"/>
      <c r="Q78" s="33"/>
      <c r="R78" s="33"/>
      <c r="S78" s="4"/>
      <c r="T78" s="65"/>
      <c r="U78" s="4"/>
    </row>
    <row r="79" spans="1:21">
      <c r="A79" s="35"/>
      <c r="B79" s="35"/>
      <c r="C79" s="36"/>
      <c r="D79" s="75"/>
      <c r="E79" s="35"/>
      <c r="F79" s="32"/>
      <c r="G79" s="35"/>
      <c r="H79" s="75"/>
      <c r="I79" s="35"/>
      <c r="J79" s="35"/>
      <c r="K79" s="37"/>
      <c r="L79" s="5"/>
      <c r="M79" s="4"/>
      <c r="N79" s="4"/>
      <c r="O79" s="15"/>
      <c r="P79" s="38"/>
      <c r="Q79" s="38"/>
      <c r="R79" s="38"/>
      <c r="S79" s="4"/>
      <c r="T79" s="65"/>
      <c r="U79" s="4"/>
    </row>
    <row r="80" spans="1:21">
      <c r="A80" s="13"/>
      <c r="B80" s="13"/>
      <c r="C80" s="13"/>
      <c r="D80" s="74"/>
      <c r="E80" s="13"/>
      <c r="F80" s="3"/>
      <c r="G80" s="33"/>
      <c r="H80" s="74"/>
      <c r="I80" s="13"/>
      <c r="J80" s="13"/>
      <c r="K80" s="14"/>
      <c r="L80" s="6"/>
      <c r="M80" s="4"/>
      <c r="N80" s="4"/>
      <c r="O80" s="15"/>
      <c r="P80" s="33"/>
      <c r="Q80" s="33"/>
      <c r="R80" s="33"/>
      <c r="S80" s="4"/>
      <c r="T80" s="65"/>
      <c r="U80" s="4"/>
    </row>
    <row r="81" spans="1:21">
      <c r="A81" s="13"/>
      <c r="B81" s="13"/>
      <c r="C81" s="13"/>
      <c r="D81" s="74"/>
      <c r="E81" s="13"/>
      <c r="F81" s="3"/>
      <c r="G81" s="33"/>
      <c r="H81" s="74"/>
      <c r="I81" s="13"/>
      <c r="J81" s="13"/>
      <c r="K81" s="14"/>
      <c r="L81" s="6"/>
      <c r="M81" s="4"/>
      <c r="N81" s="4"/>
      <c r="O81" s="15"/>
      <c r="P81" s="33"/>
      <c r="Q81" s="33"/>
      <c r="R81" s="33"/>
      <c r="S81" s="4"/>
      <c r="T81" s="65"/>
      <c r="U81" s="4"/>
    </row>
    <row r="82" spans="1:21">
      <c r="A82" s="35"/>
      <c r="B82" s="35"/>
      <c r="C82" s="36"/>
      <c r="D82" s="75"/>
      <c r="E82" s="35"/>
      <c r="F82" s="32"/>
      <c r="G82" s="35"/>
      <c r="H82" s="75"/>
      <c r="I82" s="35"/>
      <c r="J82" s="35"/>
      <c r="K82" s="37"/>
      <c r="L82" s="5"/>
      <c r="M82" s="4"/>
      <c r="N82" s="4"/>
      <c r="O82" s="15"/>
      <c r="P82" s="38"/>
      <c r="Q82" s="38"/>
      <c r="R82" s="38"/>
      <c r="S82" s="4"/>
      <c r="T82" s="65"/>
      <c r="U82" s="4"/>
    </row>
    <row r="83" spans="1:21">
      <c r="A83" s="13"/>
      <c r="B83" s="13"/>
      <c r="C83" s="13"/>
      <c r="D83" s="74"/>
      <c r="E83" s="13"/>
      <c r="F83" s="3"/>
      <c r="G83" s="33"/>
      <c r="H83" s="74"/>
      <c r="I83" s="13"/>
      <c r="J83" s="13"/>
      <c r="K83" s="14"/>
      <c r="L83" s="6"/>
      <c r="M83" s="4"/>
      <c r="N83" s="4"/>
      <c r="O83" s="15"/>
      <c r="P83" s="33"/>
      <c r="Q83" s="33"/>
      <c r="R83" s="33"/>
      <c r="S83" s="4"/>
      <c r="T83" s="65"/>
      <c r="U83" s="4"/>
    </row>
    <row r="84" spans="1:21">
      <c r="A84" s="13"/>
      <c r="B84" s="13"/>
      <c r="C84" s="13"/>
      <c r="D84" s="74"/>
      <c r="E84" s="13"/>
      <c r="F84" s="3"/>
      <c r="G84" s="33"/>
      <c r="H84" s="74"/>
      <c r="I84" s="13"/>
      <c r="J84" s="13"/>
      <c r="K84" s="14"/>
      <c r="L84" s="6"/>
      <c r="M84" s="4"/>
      <c r="N84" s="4"/>
      <c r="O84" s="15"/>
      <c r="P84" s="33"/>
      <c r="Q84" s="33"/>
      <c r="R84" s="33"/>
      <c r="S84" s="4"/>
      <c r="T84" s="65"/>
      <c r="U84" s="4"/>
    </row>
    <row r="85" spans="1:21">
      <c r="A85" s="35"/>
      <c r="B85" s="35"/>
      <c r="C85" s="36"/>
      <c r="D85" s="75"/>
      <c r="E85" s="35"/>
      <c r="F85" s="32"/>
      <c r="G85" s="35"/>
      <c r="H85" s="75"/>
      <c r="I85" s="35"/>
      <c r="J85" s="35"/>
      <c r="K85" s="37"/>
      <c r="L85" s="5"/>
      <c r="M85" s="4"/>
      <c r="N85" s="4"/>
      <c r="O85" s="15"/>
      <c r="P85" s="38"/>
      <c r="Q85" s="38"/>
      <c r="R85" s="38"/>
      <c r="S85" s="4"/>
      <c r="T85" s="65"/>
      <c r="U85" s="4"/>
    </row>
    <row r="86" spans="1:21">
      <c r="A86" s="13"/>
      <c r="B86" s="13"/>
      <c r="C86" s="13"/>
      <c r="D86" s="74"/>
      <c r="E86" s="13"/>
      <c r="F86" s="3"/>
      <c r="G86" s="33"/>
      <c r="H86" s="74"/>
      <c r="I86" s="13"/>
      <c r="J86" s="13"/>
      <c r="K86" s="14"/>
      <c r="L86" s="6"/>
      <c r="M86" s="4"/>
      <c r="N86" s="4"/>
      <c r="O86" s="15"/>
      <c r="P86" s="33"/>
      <c r="Q86" s="33"/>
      <c r="R86" s="33"/>
      <c r="S86" s="4"/>
      <c r="T86" s="65"/>
      <c r="U86" s="4"/>
    </row>
    <row r="87" spans="1:21">
      <c r="A87" s="13"/>
      <c r="B87" s="13"/>
      <c r="C87" s="13"/>
      <c r="D87" s="74"/>
      <c r="E87" s="13"/>
      <c r="F87" s="3"/>
      <c r="G87" s="33"/>
      <c r="H87" s="74"/>
      <c r="I87" s="13"/>
      <c r="J87" s="13"/>
      <c r="K87" s="14"/>
      <c r="L87" s="6"/>
      <c r="M87" s="4"/>
      <c r="N87" s="4"/>
      <c r="O87" s="15"/>
      <c r="P87" s="33"/>
      <c r="Q87" s="33"/>
      <c r="R87" s="33"/>
      <c r="S87" s="4"/>
      <c r="T87" s="65"/>
      <c r="U87" s="4"/>
    </row>
    <row r="88" spans="1:21">
      <c r="A88" s="35"/>
      <c r="B88" s="35"/>
      <c r="C88" s="36"/>
      <c r="D88" s="75"/>
      <c r="E88" s="35"/>
      <c r="F88" s="32"/>
      <c r="G88" s="35"/>
      <c r="H88" s="75"/>
      <c r="I88" s="35"/>
      <c r="J88" s="35"/>
      <c r="K88" s="37"/>
      <c r="L88" s="5"/>
      <c r="M88" s="4"/>
      <c r="N88" s="4"/>
      <c r="O88" s="15"/>
      <c r="P88" s="38"/>
      <c r="Q88" s="38"/>
      <c r="R88" s="38"/>
      <c r="S88" s="4"/>
      <c r="T88" s="4"/>
      <c r="U88" s="4"/>
    </row>
    <row r="89" spans="1:21">
      <c r="A89" s="4"/>
      <c r="B89" s="4"/>
      <c r="C89" s="4"/>
      <c r="D89" s="73"/>
      <c r="E89" s="4"/>
      <c r="F89" s="4"/>
      <c r="G89" s="4"/>
      <c r="H89" s="73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73"/>
      <c r="E90" s="4"/>
      <c r="F90" s="4"/>
      <c r="G90" s="4"/>
      <c r="H90" s="73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73"/>
      <c r="E91" s="4"/>
      <c r="F91" s="4"/>
      <c r="G91" s="4"/>
      <c r="H91" s="73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73"/>
      <c r="E92" s="4"/>
      <c r="F92" s="4"/>
      <c r="G92" s="4"/>
      <c r="H92" s="73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73"/>
      <c r="E93" s="4"/>
      <c r="F93" s="4"/>
      <c r="G93" s="4"/>
      <c r="H93" s="73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73"/>
      <c r="E94" s="4"/>
      <c r="F94" s="4"/>
      <c r="G94" s="4"/>
      <c r="H94" s="73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4_votes</vt:lpstr>
      <vt:lpstr>7_votes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DanCandrea</dc:creator>
  <cp:lastModifiedBy>Daniel Candrea</cp:lastModifiedBy>
  <dcterms:created xsi:type="dcterms:W3CDTF">2022-12-29T00:39:05Z</dcterms:created>
  <dcterms:modified xsi:type="dcterms:W3CDTF">2024-06-21T19:42:19Z</dcterms:modified>
</cp:coreProperties>
</file>