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dul\Documents\GC_MS\"/>
    </mc:Choice>
  </mc:AlternateContent>
  <xr:revisionPtr revIDLastSave="0" documentId="13_ncr:1_{CD816F3F-04D2-4E17-86F3-1A67E309D22A}" xr6:coauthVersionLast="45" xr6:coauthVersionMax="45" xr10:uidLastSave="{00000000-0000-0000-0000-000000000000}"/>
  <bookViews>
    <workbookView xWindow="-108" yWindow="-108" windowWidth="23256" windowHeight="12576" xr2:uid="{BB6305E0-618F-4E7A-B0E7-7F0B1B33FE74}"/>
  </bookViews>
  <sheets>
    <sheet name="Results" sheetId="1" r:id="rId1"/>
    <sheet name="Samples" sheetId="5" r:id="rId2"/>
    <sheet name="leaves" sheetId="2" r:id="rId3"/>
    <sheet name="Stems" sheetId="3" r:id="rId4"/>
    <sheet name="Roo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" i="1" l="1"/>
  <c r="D8" i="4" l="1"/>
  <c r="K8" i="4" s="1"/>
  <c r="M4" i="1" s="1"/>
  <c r="E8" i="4"/>
  <c r="F8" i="4"/>
  <c r="G8" i="4"/>
  <c r="H8" i="4"/>
  <c r="I8" i="4"/>
  <c r="J8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N10" i="4" s="1"/>
  <c r="D11" i="4"/>
  <c r="E11" i="4"/>
  <c r="F11" i="4"/>
  <c r="G11" i="4"/>
  <c r="N11" i="4" s="1"/>
  <c r="H11" i="4"/>
  <c r="I11" i="4"/>
  <c r="J11" i="4"/>
  <c r="D12" i="4"/>
  <c r="E12" i="4"/>
  <c r="F12" i="4"/>
  <c r="G12" i="4"/>
  <c r="H12" i="4"/>
  <c r="I12" i="4"/>
  <c r="J12" i="4"/>
  <c r="D13" i="4"/>
  <c r="E13" i="4"/>
  <c r="F13" i="4"/>
  <c r="G13" i="4"/>
  <c r="H13" i="4"/>
  <c r="I13" i="4"/>
  <c r="J13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D16" i="4"/>
  <c r="E16" i="4"/>
  <c r="F16" i="4"/>
  <c r="G16" i="4"/>
  <c r="H16" i="4"/>
  <c r="I16" i="4"/>
  <c r="J16" i="4"/>
  <c r="D17" i="4"/>
  <c r="E17" i="4"/>
  <c r="F17" i="4"/>
  <c r="G17" i="4"/>
  <c r="H17" i="4"/>
  <c r="I17" i="4"/>
  <c r="J17" i="4"/>
  <c r="D18" i="4"/>
  <c r="E18" i="4"/>
  <c r="F18" i="4"/>
  <c r="G18" i="4"/>
  <c r="H18" i="4"/>
  <c r="I18" i="4"/>
  <c r="J18" i="4"/>
  <c r="N18" i="4" s="1"/>
  <c r="D19" i="4"/>
  <c r="E19" i="4"/>
  <c r="F19" i="4"/>
  <c r="G19" i="4"/>
  <c r="M19" i="4" s="1"/>
  <c r="R15" i="1" s="1"/>
  <c r="H19" i="4"/>
  <c r="I19" i="4"/>
  <c r="J19" i="4"/>
  <c r="D20" i="4"/>
  <c r="E20" i="4"/>
  <c r="F20" i="4"/>
  <c r="G20" i="4"/>
  <c r="H20" i="4"/>
  <c r="L20" i="4" s="1"/>
  <c r="I20" i="4"/>
  <c r="J20" i="4"/>
  <c r="D21" i="4"/>
  <c r="E21" i="4"/>
  <c r="K21" i="4" s="1"/>
  <c r="M17" i="1" s="1"/>
  <c r="F21" i="4"/>
  <c r="G21" i="4"/>
  <c r="H21" i="4"/>
  <c r="I21" i="4"/>
  <c r="J21" i="4"/>
  <c r="D22" i="4"/>
  <c r="E22" i="4"/>
  <c r="F22" i="4"/>
  <c r="G22" i="4"/>
  <c r="H22" i="4"/>
  <c r="I22" i="4"/>
  <c r="J22" i="4"/>
  <c r="D23" i="4"/>
  <c r="E23" i="4"/>
  <c r="F23" i="4"/>
  <c r="G23" i="4"/>
  <c r="H23" i="4"/>
  <c r="I23" i="4"/>
  <c r="J23" i="4"/>
  <c r="D24" i="4"/>
  <c r="E24" i="4"/>
  <c r="F24" i="4"/>
  <c r="G24" i="4"/>
  <c r="H24" i="4"/>
  <c r="M24" i="4" s="1"/>
  <c r="R20" i="1" s="1"/>
  <c r="I24" i="4"/>
  <c r="J24" i="4"/>
  <c r="D25" i="4"/>
  <c r="E25" i="4"/>
  <c r="F25" i="4"/>
  <c r="G25" i="4"/>
  <c r="H25" i="4"/>
  <c r="I25" i="4"/>
  <c r="L25" i="4" s="1"/>
  <c r="J25" i="4"/>
  <c r="C9" i="4"/>
  <c r="C10" i="4"/>
  <c r="C11" i="4"/>
  <c r="C12" i="4"/>
  <c r="C13" i="4"/>
  <c r="C14" i="4"/>
  <c r="C15" i="4"/>
  <c r="K15" i="4" s="1"/>
  <c r="M11" i="1" s="1"/>
  <c r="C16" i="4"/>
  <c r="K16" i="4" s="1"/>
  <c r="M12" i="1" s="1"/>
  <c r="C17" i="4"/>
  <c r="C18" i="4"/>
  <c r="C19" i="4"/>
  <c r="K19" i="4" s="1"/>
  <c r="M15" i="1" s="1"/>
  <c r="C20" i="4"/>
  <c r="C21" i="4"/>
  <c r="C22" i="4"/>
  <c r="C23" i="4"/>
  <c r="C24" i="4"/>
  <c r="C25" i="4"/>
  <c r="C8" i="4"/>
  <c r="L12" i="4"/>
  <c r="K17" i="4"/>
  <c r="M13" i="1" s="1"/>
  <c r="K25" i="4"/>
  <c r="M21" i="1" s="1"/>
  <c r="K18" i="4"/>
  <c r="M14" i="1" s="1"/>
  <c r="D8" i="3"/>
  <c r="E8" i="3"/>
  <c r="F8" i="3"/>
  <c r="G8" i="3"/>
  <c r="H8" i="3"/>
  <c r="I8" i="3"/>
  <c r="J8" i="3"/>
  <c r="N8" i="3" s="1"/>
  <c r="D9" i="3"/>
  <c r="E9" i="3"/>
  <c r="F9" i="3"/>
  <c r="G9" i="3"/>
  <c r="H9" i="3"/>
  <c r="I9" i="3"/>
  <c r="J9" i="3"/>
  <c r="D10" i="3"/>
  <c r="L10" i="3" s="1"/>
  <c r="E10" i="3"/>
  <c r="F10" i="3"/>
  <c r="G10" i="3"/>
  <c r="N10" i="3" s="1"/>
  <c r="H10" i="3"/>
  <c r="I10" i="3"/>
  <c r="J10" i="3"/>
  <c r="D11" i="3"/>
  <c r="E11" i="3"/>
  <c r="L11" i="3" s="1"/>
  <c r="F11" i="3"/>
  <c r="G11" i="3"/>
  <c r="H11" i="3"/>
  <c r="I11" i="3"/>
  <c r="J11" i="3"/>
  <c r="D12" i="3"/>
  <c r="E12" i="3"/>
  <c r="F12" i="3"/>
  <c r="K12" i="3" s="1"/>
  <c r="L8" i="1" s="1"/>
  <c r="G12" i="3"/>
  <c r="H12" i="3"/>
  <c r="I12" i="3"/>
  <c r="M12" i="3" s="1"/>
  <c r="Q8" i="1" s="1"/>
  <c r="J12" i="3"/>
  <c r="D13" i="3"/>
  <c r="E13" i="3"/>
  <c r="F13" i="3"/>
  <c r="G13" i="3"/>
  <c r="N13" i="3" s="1"/>
  <c r="H13" i="3"/>
  <c r="I13" i="3"/>
  <c r="J13" i="3"/>
  <c r="D14" i="3"/>
  <c r="K14" i="3" s="1"/>
  <c r="L10" i="1" s="1"/>
  <c r="E14" i="3"/>
  <c r="F14" i="3"/>
  <c r="G14" i="3"/>
  <c r="H14" i="3"/>
  <c r="N14" i="3" s="1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M16" i="3" s="1"/>
  <c r="Q12" i="1" s="1"/>
  <c r="D17" i="3"/>
  <c r="E17" i="3"/>
  <c r="F17" i="3"/>
  <c r="G17" i="3"/>
  <c r="H17" i="3"/>
  <c r="I17" i="3"/>
  <c r="J17" i="3"/>
  <c r="D18" i="3"/>
  <c r="L18" i="3" s="1"/>
  <c r="E18" i="3"/>
  <c r="F18" i="3"/>
  <c r="G18" i="3"/>
  <c r="H18" i="3"/>
  <c r="I18" i="3"/>
  <c r="J18" i="3"/>
  <c r="D19" i="3"/>
  <c r="E19" i="3"/>
  <c r="K19" i="3" s="1"/>
  <c r="L15" i="1" s="1"/>
  <c r="F19" i="3"/>
  <c r="G19" i="3"/>
  <c r="H19" i="3"/>
  <c r="I19" i="3"/>
  <c r="J19" i="3"/>
  <c r="D20" i="3"/>
  <c r="E20" i="3"/>
  <c r="F20" i="3"/>
  <c r="K20" i="3" s="1"/>
  <c r="L16" i="1" s="1"/>
  <c r="G20" i="3"/>
  <c r="H20" i="3"/>
  <c r="I20" i="3"/>
  <c r="J20" i="3"/>
  <c r="D21" i="3"/>
  <c r="E21" i="3"/>
  <c r="F21" i="3"/>
  <c r="G21" i="3"/>
  <c r="N21" i="3" s="1"/>
  <c r="H21" i="3"/>
  <c r="I21" i="3"/>
  <c r="J21" i="3"/>
  <c r="D22" i="3"/>
  <c r="E22" i="3"/>
  <c r="F22" i="3"/>
  <c r="G22" i="3"/>
  <c r="H22" i="3"/>
  <c r="N22" i="3" s="1"/>
  <c r="I22" i="3"/>
  <c r="J22" i="3"/>
  <c r="D23" i="3"/>
  <c r="E23" i="3"/>
  <c r="F23" i="3"/>
  <c r="G23" i="3"/>
  <c r="H23" i="3"/>
  <c r="I23" i="3"/>
  <c r="N23" i="3" s="1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C9" i="3"/>
  <c r="L9" i="3" s="1"/>
  <c r="C10" i="3"/>
  <c r="C11" i="3"/>
  <c r="C12" i="3"/>
  <c r="C13" i="3"/>
  <c r="C14" i="3"/>
  <c r="C15" i="3"/>
  <c r="C16" i="3"/>
  <c r="C17" i="3"/>
  <c r="K17" i="3" s="1"/>
  <c r="L13" i="1" s="1"/>
  <c r="C18" i="3"/>
  <c r="C19" i="3"/>
  <c r="C20" i="3"/>
  <c r="C21" i="3"/>
  <c r="L21" i="3" s="1"/>
  <c r="C22" i="3"/>
  <c r="C23" i="3"/>
  <c r="C24" i="3"/>
  <c r="C25" i="3"/>
  <c r="K25" i="3" s="1"/>
  <c r="L21" i="1" s="1"/>
  <c r="C8" i="3"/>
  <c r="L15" i="3"/>
  <c r="D8" i="2"/>
  <c r="E8" i="2"/>
  <c r="F8" i="2"/>
  <c r="K8" i="2" s="1"/>
  <c r="K4" i="1" s="1"/>
  <c r="G8" i="2"/>
  <c r="H8" i="2"/>
  <c r="I8" i="2"/>
  <c r="L8" i="2" s="1"/>
  <c r="J8" i="2"/>
  <c r="D9" i="2"/>
  <c r="E9" i="2"/>
  <c r="F9" i="2"/>
  <c r="G9" i="2"/>
  <c r="M9" i="2" s="1"/>
  <c r="P5" i="1" s="1"/>
  <c r="H9" i="2"/>
  <c r="I9" i="2"/>
  <c r="J9" i="2"/>
  <c r="D10" i="2"/>
  <c r="E10" i="2"/>
  <c r="F10" i="2"/>
  <c r="G10" i="2"/>
  <c r="M10" i="2" s="1"/>
  <c r="P6" i="1" s="1"/>
  <c r="H10" i="2"/>
  <c r="I10" i="2"/>
  <c r="J10" i="2"/>
  <c r="D11" i="2"/>
  <c r="E11" i="2"/>
  <c r="F11" i="2"/>
  <c r="G11" i="2"/>
  <c r="H11" i="2"/>
  <c r="M11" i="2" s="1"/>
  <c r="P7" i="1" s="1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N13" i="2" s="1"/>
  <c r="H13" i="2"/>
  <c r="I13" i="2"/>
  <c r="J13" i="2"/>
  <c r="D14" i="2"/>
  <c r="E14" i="2"/>
  <c r="F14" i="2"/>
  <c r="G14" i="2"/>
  <c r="H14" i="2"/>
  <c r="N14" i="2" s="1"/>
  <c r="I14" i="2"/>
  <c r="J14" i="2"/>
  <c r="D15" i="2"/>
  <c r="E15" i="2"/>
  <c r="F15" i="2"/>
  <c r="G15" i="2"/>
  <c r="H15" i="2"/>
  <c r="I15" i="2"/>
  <c r="N15" i="2" s="1"/>
  <c r="J15" i="2"/>
  <c r="D16" i="2"/>
  <c r="E16" i="2"/>
  <c r="F16" i="2"/>
  <c r="G16" i="2"/>
  <c r="H16" i="2"/>
  <c r="I16" i="2"/>
  <c r="L16" i="2" s="1"/>
  <c r="J16" i="2"/>
  <c r="N16" i="2" s="1"/>
  <c r="D17" i="2"/>
  <c r="E17" i="2"/>
  <c r="F17" i="2"/>
  <c r="G17" i="2"/>
  <c r="H17" i="2"/>
  <c r="I17" i="2"/>
  <c r="J17" i="2"/>
  <c r="D18" i="2"/>
  <c r="E18" i="2"/>
  <c r="F18" i="2"/>
  <c r="G18" i="2"/>
  <c r="M18" i="2" s="1"/>
  <c r="P14" i="1" s="1"/>
  <c r="H18" i="2"/>
  <c r="I18" i="2"/>
  <c r="J18" i="2"/>
  <c r="D19" i="2"/>
  <c r="E19" i="2"/>
  <c r="F19" i="2"/>
  <c r="G19" i="2"/>
  <c r="H19" i="2"/>
  <c r="N19" i="2" s="1"/>
  <c r="I19" i="2"/>
  <c r="M19" i="2" s="1"/>
  <c r="P15" i="1" s="1"/>
  <c r="J19" i="2"/>
  <c r="D20" i="2"/>
  <c r="E20" i="2"/>
  <c r="F20" i="2"/>
  <c r="G20" i="2"/>
  <c r="H20" i="2"/>
  <c r="I20" i="2"/>
  <c r="J20" i="2"/>
  <c r="D21" i="2"/>
  <c r="E21" i="2"/>
  <c r="F21" i="2"/>
  <c r="G21" i="2"/>
  <c r="M21" i="2" s="1"/>
  <c r="P17" i="1" s="1"/>
  <c r="H21" i="2"/>
  <c r="I21" i="2"/>
  <c r="J21" i="2"/>
  <c r="D22" i="2"/>
  <c r="E22" i="2"/>
  <c r="F22" i="2"/>
  <c r="G22" i="2"/>
  <c r="H22" i="2"/>
  <c r="N22" i="2" s="1"/>
  <c r="I22" i="2"/>
  <c r="J22" i="2"/>
  <c r="D23" i="2"/>
  <c r="K23" i="2" s="1"/>
  <c r="K19" i="1" s="1"/>
  <c r="E23" i="2"/>
  <c r="F23" i="2"/>
  <c r="G23" i="2"/>
  <c r="H23" i="2"/>
  <c r="I23" i="2"/>
  <c r="N23" i="2" s="1"/>
  <c r="J23" i="2"/>
  <c r="D24" i="2"/>
  <c r="E24" i="2"/>
  <c r="F24" i="2"/>
  <c r="G24" i="2"/>
  <c r="H24" i="2"/>
  <c r="I24" i="2"/>
  <c r="J24" i="2"/>
  <c r="N24" i="2" s="1"/>
  <c r="D25" i="2"/>
  <c r="E25" i="2"/>
  <c r="F25" i="2"/>
  <c r="G25" i="2"/>
  <c r="M25" i="2" s="1"/>
  <c r="P21" i="1" s="1"/>
  <c r="H25" i="2"/>
  <c r="I25" i="2"/>
  <c r="J25" i="2"/>
  <c r="C9" i="2"/>
  <c r="C10" i="2"/>
  <c r="C11" i="2"/>
  <c r="C12" i="2"/>
  <c r="K12" i="2" s="1"/>
  <c r="K8" i="1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8" i="2"/>
  <c r="N10" i="2"/>
  <c r="N9" i="4"/>
  <c r="N16" i="4"/>
  <c r="N17" i="4"/>
  <c r="N25" i="4"/>
  <c r="M9" i="4"/>
  <c r="R5" i="1" s="1"/>
  <c r="M17" i="4"/>
  <c r="R13" i="1" s="1"/>
  <c r="M18" i="4"/>
  <c r="R14" i="1" s="1"/>
  <c r="M25" i="4"/>
  <c r="R21" i="1" s="1"/>
  <c r="L9" i="4"/>
  <c r="L17" i="4"/>
  <c r="L18" i="4"/>
  <c r="K9" i="4"/>
  <c r="M5" i="1" s="1"/>
  <c r="K13" i="4"/>
  <c r="M9" i="1" s="1"/>
  <c r="K23" i="4"/>
  <c r="M19" i="1" s="1"/>
  <c r="K24" i="4"/>
  <c r="M20" i="1" s="1"/>
  <c r="N11" i="3"/>
  <c r="N12" i="3"/>
  <c r="N19" i="3"/>
  <c r="N20" i="3"/>
  <c r="M10" i="3"/>
  <c r="Q6" i="1" s="1"/>
  <c r="M11" i="3"/>
  <c r="Q7" i="1" s="1"/>
  <c r="M18" i="3"/>
  <c r="Q14" i="1" s="1"/>
  <c r="M19" i="3"/>
  <c r="Q15" i="1" s="1"/>
  <c r="N9" i="2"/>
  <c r="N11" i="2"/>
  <c r="N21" i="2"/>
  <c r="M16" i="2"/>
  <c r="P12" i="1" s="1"/>
  <c r="M17" i="2"/>
  <c r="P13" i="1" s="1"/>
  <c r="N8" i="2"/>
  <c r="M8" i="2"/>
  <c r="P4" i="1" s="1"/>
  <c r="L14" i="3"/>
  <c r="L17" i="3"/>
  <c r="L25" i="3"/>
  <c r="K9" i="3"/>
  <c r="L5" i="1" s="1"/>
  <c r="K21" i="3"/>
  <c r="L17" i="1" s="1"/>
  <c r="L9" i="2"/>
  <c r="L11" i="2"/>
  <c r="L19" i="2"/>
  <c r="L25" i="2"/>
  <c r="K14" i="2"/>
  <c r="K10" i="1" s="1"/>
  <c r="K20" i="2"/>
  <c r="K16" i="1" s="1"/>
  <c r="N17" i="2" l="1"/>
  <c r="L17" i="2"/>
  <c r="K13" i="3"/>
  <c r="L9" i="1" s="1"/>
  <c r="L13" i="3"/>
  <c r="N25" i="3"/>
  <c r="M25" i="3"/>
  <c r="Q21" i="1" s="1"/>
  <c r="M24" i="3"/>
  <c r="Q20" i="1" s="1"/>
  <c r="N24" i="3"/>
  <c r="K22" i="3"/>
  <c r="L18" i="1" s="1"/>
  <c r="L22" i="3"/>
  <c r="N17" i="3"/>
  <c r="M17" i="3"/>
  <c r="Q13" i="1" s="1"/>
  <c r="N9" i="3"/>
  <c r="M9" i="3"/>
  <c r="Q5" i="1" s="1"/>
  <c r="L23" i="3"/>
  <c r="M20" i="3"/>
  <c r="Q16" i="1" s="1"/>
  <c r="N18" i="3"/>
  <c r="N15" i="3"/>
  <c r="N25" i="2"/>
  <c r="L24" i="3"/>
  <c r="L16" i="3"/>
  <c r="L11" i="4"/>
  <c r="M11" i="4"/>
  <c r="R7" i="1" s="1"/>
  <c r="N19" i="4"/>
  <c r="N18" i="2"/>
  <c r="K22" i="4"/>
  <c r="M18" i="1" s="1"/>
  <c r="K14" i="4"/>
  <c r="M10" i="1" s="1"/>
  <c r="L19" i="4"/>
  <c r="L10" i="4"/>
  <c r="M10" i="4"/>
  <c r="R6" i="1" s="1"/>
  <c r="K10" i="2"/>
  <c r="K6" i="1" s="1"/>
  <c r="L21" i="2"/>
  <c r="M20" i="2"/>
  <c r="P16" i="1" s="1"/>
  <c r="M13" i="2"/>
  <c r="P9" i="1" s="1"/>
  <c r="N12" i="2"/>
  <c r="K11" i="2"/>
  <c r="K7" i="1" s="1"/>
  <c r="L8" i="3"/>
  <c r="L24" i="4"/>
  <c r="N23" i="4"/>
  <c r="M22" i="4"/>
  <c r="L21" i="4"/>
  <c r="M16" i="4"/>
  <c r="R12" i="1" s="1"/>
  <c r="N15" i="4"/>
  <c r="M14" i="4"/>
  <c r="R10" i="1" s="1"/>
  <c r="M13" i="4"/>
  <c r="R9" i="1" s="1"/>
  <c r="K12" i="4"/>
  <c r="M8" i="1" s="1"/>
  <c r="K11" i="4"/>
  <c r="M7" i="1" s="1"/>
  <c r="K10" i="4"/>
  <c r="M6" i="1" s="1"/>
  <c r="N8" i="4"/>
  <c r="L16" i="4"/>
  <c r="M21" i="4"/>
  <c r="R17" i="1" s="1"/>
  <c r="N14" i="4"/>
  <c r="N24" i="4"/>
  <c r="N22" i="4"/>
  <c r="L13" i="4"/>
  <c r="L8" i="4"/>
  <c r="M8" i="4"/>
  <c r="R4" i="1" s="1"/>
  <c r="K20" i="4"/>
  <c r="M16" i="1" s="1"/>
  <c r="M20" i="4"/>
  <c r="R16" i="1" s="1"/>
  <c r="M12" i="4"/>
  <c r="R8" i="1" s="1"/>
  <c r="N21" i="4"/>
  <c r="N13" i="4"/>
  <c r="N20" i="4"/>
  <c r="N12" i="4"/>
  <c r="L23" i="4"/>
  <c r="L15" i="4"/>
  <c r="L22" i="4"/>
  <c r="L14" i="4"/>
  <c r="M23" i="4"/>
  <c r="R19" i="1" s="1"/>
  <c r="M15" i="4"/>
  <c r="R11" i="1" s="1"/>
  <c r="N16" i="3"/>
  <c r="K16" i="3"/>
  <c r="L12" i="1" s="1"/>
  <c r="K24" i="3"/>
  <c r="L20" i="1" s="1"/>
  <c r="K8" i="3"/>
  <c r="L4" i="1" s="1"/>
  <c r="K11" i="3"/>
  <c r="L7" i="1" s="1"/>
  <c r="K10" i="3"/>
  <c r="L6" i="1" s="1"/>
  <c r="K18" i="3"/>
  <c r="L14" i="1" s="1"/>
  <c r="M23" i="3"/>
  <c r="Q19" i="1" s="1"/>
  <c r="M15" i="3"/>
  <c r="Q11" i="1" s="1"/>
  <c r="M22" i="3"/>
  <c r="Q18" i="1" s="1"/>
  <c r="M14" i="3"/>
  <c r="Q10" i="1" s="1"/>
  <c r="L12" i="3"/>
  <c r="M21" i="3"/>
  <c r="Q17" i="1" s="1"/>
  <c r="M13" i="3"/>
  <c r="Q9" i="1" s="1"/>
  <c r="L20" i="3"/>
  <c r="L19" i="3"/>
  <c r="M8" i="3"/>
  <c r="Q4" i="1" s="1"/>
  <c r="K23" i="3"/>
  <c r="L19" i="1" s="1"/>
  <c r="K15" i="3"/>
  <c r="L11" i="1" s="1"/>
  <c r="L13" i="2"/>
  <c r="L12" i="2"/>
  <c r="M12" i="2"/>
  <c r="P8" i="1" s="1"/>
  <c r="K9" i="2"/>
  <c r="K5" i="1" s="1"/>
  <c r="L24" i="2"/>
  <c r="M24" i="2"/>
  <c r="P20" i="1" s="1"/>
  <c r="N20" i="2"/>
  <c r="L20" i="2"/>
  <c r="K17" i="2"/>
  <c r="K13" i="1" s="1"/>
  <c r="K18" i="2"/>
  <c r="K14" i="1" s="1"/>
  <c r="K24" i="2"/>
  <c r="K20" i="1" s="1"/>
  <c r="K19" i="2"/>
  <c r="K15" i="1" s="1"/>
  <c r="K16" i="2"/>
  <c r="K12" i="1" s="1"/>
  <c r="K13" i="2"/>
  <c r="K9" i="1" s="1"/>
  <c r="L18" i="2"/>
  <c r="L10" i="2"/>
  <c r="M23" i="2"/>
  <c r="P19" i="1" s="1"/>
  <c r="M15" i="2"/>
  <c r="P11" i="1" s="1"/>
  <c r="L23" i="2"/>
  <c r="L15" i="2"/>
  <c r="M22" i="2"/>
  <c r="P18" i="1" s="1"/>
  <c r="M14" i="2"/>
  <c r="P10" i="1" s="1"/>
  <c r="L22" i="2"/>
  <c r="L14" i="2"/>
  <c r="K15" i="2"/>
  <c r="K11" i="1" s="1"/>
  <c r="D13" i="1"/>
  <c r="K25" i="2" l="1"/>
  <c r="K21" i="1" s="1"/>
  <c r="K22" i="2"/>
  <c r="K18" i="1" s="1"/>
  <c r="K21" i="2"/>
  <c r="K17" i="1" s="1"/>
  <c r="D5" i="1"/>
  <c r="D6" i="1"/>
  <c r="D7" i="1"/>
  <c r="D8" i="1"/>
  <c r="D9" i="1"/>
  <c r="D10" i="1"/>
  <c r="D11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4" i="1"/>
</calcChain>
</file>

<file path=xl/sharedStrings.xml><?xml version="1.0" encoding="utf-8"?>
<sst xmlns="http://schemas.openxmlformats.org/spreadsheetml/2006/main" count="301" uniqueCount="89">
  <si>
    <t>Proteogenic aa</t>
  </si>
  <si>
    <t>Weight of the 1.5ml epp. before speevac</t>
  </si>
  <si>
    <t>L10</t>
  </si>
  <si>
    <t>L11</t>
  </si>
  <si>
    <t>L12</t>
  </si>
  <si>
    <t>L13</t>
  </si>
  <si>
    <t>L09</t>
  </si>
  <si>
    <t>L14</t>
  </si>
  <si>
    <t>L15</t>
  </si>
  <si>
    <t>L16</t>
  </si>
  <si>
    <t>S10</t>
  </si>
  <si>
    <t>S11</t>
  </si>
  <si>
    <t>S12</t>
  </si>
  <si>
    <t>S13</t>
  </si>
  <si>
    <t>S09A</t>
  </si>
  <si>
    <t>S09B</t>
  </si>
  <si>
    <t>S15</t>
  </si>
  <si>
    <t>S16</t>
  </si>
  <si>
    <t>R10</t>
  </si>
  <si>
    <t>R11</t>
  </si>
  <si>
    <t>R12</t>
  </si>
  <si>
    <t>R13</t>
  </si>
  <si>
    <t>R09</t>
  </si>
  <si>
    <t>R14</t>
  </si>
  <si>
    <t>R15</t>
  </si>
  <si>
    <t>R16</t>
  </si>
  <si>
    <t>Weight of the 1.5ml epp. AFTER speevac</t>
  </si>
  <si>
    <t>Tubes ressuspended in 200ul methanol</t>
  </si>
  <si>
    <t>20ul pippetted, added 50ul of ribitol/norvaline (1:100) as internal reference and speed vac</t>
  </si>
  <si>
    <t>AA01</t>
  </si>
  <si>
    <t>AA02</t>
  </si>
  <si>
    <t>AA03</t>
  </si>
  <si>
    <t>AA04</t>
  </si>
  <si>
    <t>AA05</t>
  </si>
  <si>
    <t>AA06</t>
  </si>
  <si>
    <t>ul</t>
  </si>
  <si>
    <t>Quantitation Results</t>
  </si>
  <si>
    <t>Compound</t>
  </si>
  <si>
    <t>RT</t>
  </si>
  <si>
    <t>Conc</t>
  </si>
  <si>
    <t>L-Alanine, N-(tert-butyldimethylsilyl)-, tert-butyldimethylsilyl ester</t>
  </si>
  <si>
    <t>Glycine, N-(tert-butyldimethylsilyl)-, tert-butyldimethylsilyl ester</t>
  </si>
  <si>
    <t>L-Valine, N-(tert-butyldimethylsilyl)-, tert-butyldimethylsilyl ester</t>
  </si>
  <si>
    <t>L-Leucine, N-(tert-butyldimethylsilyl)-, tert-butyldimethylsilyl ester</t>
  </si>
  <si>
    <t>N,O-Bis(dimethyl-t-butylsilyl)-l-isoleucine</t>
  </si>
  <si>
    <t>L-Proline, 1-(tert-butyldimethylsilyl)-5-oxo-, tert-butyldimethylsilyl ester</t>
  </si>
  <si>
    <t>L-Methionine, N-(tert-butyldimethylsilyl)-, tert-butyldimethylsilyl ester</t>
  </si>
  <si>
    <t>L-Serine, N,O-bis(tert-butyldimethylsilyl)-, tert-butyldimethylsilyl ester</t>
  </si>
  <si>
    <t>L-Threonine, N,O-bis(tert-butyldimethylsilyl)-, tert-butyldimethylsilyl ester</t>
  </si>
  <si>
    <t>L-Phenylalanine, N-(tert-butyldimethylsilyl)-, tert-butyldimethylsilyl ester</t>
  </si>
  <si>
    <t>L-Aspartic acid, N-(tert-butyldimethylsilyl)-, bis(tert-butyldimethylsilyl) ester</t>
  </si>
  <si>
    <t>L-Cysteine, N,S-bis(tert-butyldimethylsilyl)-, tert-butyldimethylsilyl ester</t>
  </si>
  <si>
    <t>L-Glutamic acid, N-(tert-butyldimethylsilyl)-, bis(tert-butyldimethylsilyl) ester</t>
  </si>
  <si>
    <t>L-Asparagine, N,N2-bis(tert-butyldimethylsilyl)-, tert-butyldimethylsilyl ester</t>
  </si>
  <si>
    <t>L-Lysine, N2,N6-bis(tert-butyldimethylsilyl)-, tert-butyldimethylsilyl ester</t>
  </si>
  <si>
    <t>L-Glutamine, N,N2-bis(tert-butyldimethylsilyl)-, tert-butyldimethylsilyl ester</t>
  </si>
  <si>
    <t>L-Tyrosine, N,O-bis(tert-butyldimethylsilyl)-, tert-butyldimethylsilyl ester</t>
  </si>
  <si>
    <t>L-Tryptophan, N,1-bis(tert-butyldimethylsilyl)-, tert-butyldimethylsilyl ester</t>
  </si>
  <si>
    <t>L-Alanine</t>
  </si>
  <si>
    <t>Glycine</t>
  </si>
  <si>
    <t>L-Valine</t>
  </si>
  <si>
    <t>Isoleucine</t>
  </si>
  <si>
    <t>L-Proline</t>
  </si>
  <si>
    <t>L-Methionine</t>
  </si>
  <si>
    <t>L-Serine</t>
  </si>
  <si>
    <t>L-Threonine</t>
  </si>
  <si>
    <t>L-Phenylalanine</t>
  </si>
  <si>
    <t>L-Aspartic acid</t>
  </si>
  <si>
    <t>L-Cysteine</t>
  </si>
  <si>
    <t>L-Glutamic acid</t>
  </si>
  <si>
    <t>L-Asparagine</t>
  </si>
  <si>
    <t>L-Lysine</t>
  </si>
  <si>
    <t>L-Glutamine</t>
  </si>
  <si>
    <t>L-Tyrosine</t>
  </si>
  <si>
    <t>L-Tryptophan</t>
  </si>
  <si>
    <t>L-Leucine</t>
  </si>
  <si>
    <t>AVG</t>
  </si>
  <si>
    <t>STDEV</t>
  </si>
  <si>
    <t>Ambient CO2 Rings: 10, 11, 12, 13</t>
  </si>
  <si>
    <t>Elevated CO2 Rings: 9, 14, 15, 16</t>
  </si>
  <si>
    <t>Leaves</t>
  </si>
  <si>
    <t>Stems</t>
  </si>
  <si>
    <t>Roots</t>
  </si>
  <si>
    <t>grams</t>
  </si>
  <si>
    <t>AMB</t>
  </si>
  <si>
    <t>ELEV</t>
  </si>
  <si>
    <t>Weight of the derivat. Sample</t>
  </si>
  <si>
    <t>ng/ml per miligram dry weight</t>
  </si>
  <si>
    <t>Calibration curve 1:100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</si>
</sst>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leaves!$L$8:$L$25</c:f>
                <c:numCache>
                  <c:formatCode>General</c:formatCode>
                  <c:ptCount val="18"/>
                  <c:pt idx="0">
                    <c:v>716.4459790381394</c:v>
                  </c:pt>
                  <c:pt idx="1">
                    <c:v>520.7144498923152</c:v>
                  </c:pt>
                  <c:pt idx="2">
                    <c:v>884.51133202082622</c:v>
                  </c:pt>
                  <c:pt idx="3">
                    <c:v>832.92927243929785</c:v>
                  </c:pt>
                  <c:pt idx="4">
                    <c:v>610.55735488435369</c:v>
                  </c:pt>
                  <c:pt idx="5">
                    <c:v>711.32140665428142</c:v>
                  </c:pt>
                  <c:pt idx="6">
                    <c:v>667.33873848312089</c:v>
                  </c:pt>
                  <c:pt idx="7">
                    <c:v>810.03508408123935</c:v>
                  </c:pt>
                  <c:pt idx="8">
                    <c:v>1277.2656577157725</c:v>
                  </c:pt>
                  <c:pt idx="9">
                    <c:v>954.75618558004555</c:v>
                  </c:pt>
                  <c:pt idx="10">
                    <c:v>1071.8229089727477</c:v>
                  </c:pt>
                  <c:pt idx="11">
                    <c:v>83.665874423935165</c:v>
                  </c:pt>
                  <c:pt idx="12">
                    <c:v>1173.831512655308</c:v>
                  </c:pt>
                  <c:pt idx="13">
                    <c:v>66.436310298767907</c:v>
                  </c:pt>
                  <c:pt idx="14">
                    <c:v>7400.5420433299278</c:v>
                  </c:pt>
                  <c:pt idx="15">
                    <c:v>29433.70961040186</c:v>
                  </c:pt>
                  <c:pt idx="16">
                    <c:v>1229.4923177147343</c:v>
                  </c:pt>
                  <c:pt idx="17">
                    <c:v>13.972337907530074</c:v>
                  </c:pt>
                </c:numCache>
              </c:numRef>
            </c:plus>
            <c:minus>
              <c:numRef>
                <c:f>leaves!$L$8:$L$25</c:f>
                <c:numCache>
                  <c:formatCode>General</c:formatCode>
                  <c:ptCount val="18"/>
                  <c:pt idx="0">
                    <c:v>716.4459790381394</c:v>
                  </c:pt>
                  <c:pt idx="1">
                    <c:v>520.7144498923152</c:v>
                  </c:pt>
                  <c:pt idx="2">
                    <c:v>884.51133202082622</c:v>
                  </c:pt>
                  <c:pt idx="3">
                    <c:v>832.92927243929785</c:v>
                  </c:pt>
                  <c:pt idx="4">
                    <c:v>610.55735488435369</c:v>
                  </c:pt>
                  <c:pt idx="5">
                    <c:v>711.32140665428142</c:v>
                  </c:pt>
                  <c:pt idx="6">
                    <c:v>667.33873848312089</c:v>
                  </c:pt>
                  <c:pt idx="7">
                    <c:v>810.03508408123935</c:v>
                  </c:pt>
                  <c:pt idx="8">
                    <c:v>1277.2656577157725</c:v>
                  </c:pt>
                  <c:pt idx="9">
                    <c:v>954.75618558004555</c:v>
                  </c:pt>
                  <c:pt idx="10">
                    <c:v>1071.8229089727477</c:v>
                  </c:pt>
                  <c:pt idx="11">
                    <c:v>83.665874423935165</c:v>
                  </c:pt>
                  <c:pt idx="12">
                    <c:v>1173.831512655308</c:v>
                  </c:pt>
                  <c:pt idx="13">
                    <c:v>66.436310298767907</c:v>
                  </c:pt>
                  <c:pt idx="14">
                    <c:v>7400.5420433299278</c:v>
                  </c:pt>
                  <c:pt idx="15">
                    <c:v>29433.70961040186</c:v>
                  </c:pt>
                  <c:pt idx="16">
                    <c:v>1229.4923177147343</c:v>
                  </c:pt>
                  <c:pt idx="17">
                    <c:v>13.972337907530074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leaves!$A$8:$A$25</c:f>
              <c:strCache>
                <c:ptCount val="18"/>
                <c:pt idx="0">
                  <c:v>L-Alanine, N-(tert-butyldimethylsilyl)-, tert-butyldimethylsilyl ester</c:v>
                </c:pt>
                <c:pt idx="1">
                  <c:v>Glycine, N-(tert-butyldimethylsilyl)-, tert-butyldimethylsilyl ester</c:v>
                </c:pt>
                <c:pt idx="2">
                  <c:v>L-Valine, N-(tert-butyldimethylsilyl)-, tert-butyldimethylsilyl ester</c:v>
                </c:pt>
                <c:pt idx="3">
                  <c:v>L-Leucine, N-(tert-butyldimethylsilyl)-, tert-butyldimethylsilyl ester</c:v>
                </c:pt>
                <c:pt idx="4">
                  <c:v>N,O-Bis(dimethyl-t-butylsilyl)-l-isoleucine</c:v>
                </c:pt>
                <c:pt idx="5">
                  <c:v>L-Proline, 1-(tert-butyldimethylsilyl)-5-oxo-, tert-butyldimethylsilyl ester</c:v>
                </c:pt>
                <c:pt idx="6">
                  <c:v>L-Methionine, N-(tert-butyldimethylsilyl)-, tert-butyldimethylsilyl ester</c:v>
                </c:pt>
                <c:pt idx="7">
                  <c:v>L-Serine, N,O-bis(tert-butyldimethylsilyl)-, tert-butyldimethylsilyl ester</c:v>
                </c:pt>
                <c:pt idx="8">
                  <c:v>L-Threonine, N,O-bis(tert-butyldimethylsilyl)-, tert-butyldimethylsilyl ester</c:v>
                </c:pt>
                <c:pt idx="9">
                  <c:v>L-Phenylalanine, N-(tert-butyldimethylsilyl)-, tert-butyldimethylsilyl ester</c:v>
                </c:pt>
                <c:pt idx="10">
                  <c:v>L-Aspartic acid, N-(tert-butyldimethylsilyl)-, bis(tert-butyldimethylsilyl) ester</c:v>
                </c:pt>
                <c:pt idx="11">
                  <c:v>L-Cysteine, N,S-bis(tert-butyldimethylsilyl)-, tert-butyldimethylsilyl ester</c:v>
                </c:pt>
                <c:pt idx="12">
                  <c:v>L-Glutamic acid, N-(tert-butyldimethylsilyl)-, bis(tert-butyldimethylsilyl) ester</c:v>
                </c:pt>
                <c:pt idx="13">
                  <c:v>L-Asparagine, N,N2-bis(tert-butyldimethylsilyl)-, tert-butyldimethylsilyl ester</c:v>
                </c:pt>
                <c:pt idx="14">
                  <c:v>L-Lysine, N2,N6-bis(tert-butyldimethylsilyl)-, tert-butyldimethylsilyl ester</c:v>
                </c:pt>
                <c:pt idx="15">
                  <c:v>L-Glutamine, N,N2-bis(tert-butyldimethylsilyl)-, tert-butyldimethylsilyl ester</c:v>
                </c:pt>
                <c:pt idx="16">
                  <c:v>L-Tyrosine, N,O-bis(tert-butyldimethylsilyl)-, tert-butyldimethylsilyl ester</c:v>
                </c:pt>
                <c:pt idx="17">
                  <c:v>L-Tryptophan, N,1-bis(tert-butyldimethylsilyl)-, tert-butyldimethylsilyl ester</c:v>
                </c:pt>
              </c:strCache>
            </c:strRef>
          </c:cat>
          <c:val>
            <c:numRef>
              <c:f>leaves!$K$8:$K$25</c:f>
              <c:numCache>
                <c:formatCode>General</c:formatCode>
                <c:ptCount val="18"/>
                <c:pt idx="0">
                  <c:v>3562.7245634179849</c:v>
                </c:pt>
                <c:pt idx="1">
                  <c:v>2936.816023043832</c:v>
                </c:pt>
                <c:pt idx="2">
                  <c:v>3300.758848023162</c:v>
                </c:pt>
                <c:pt idx="3">
                  <c:v>4228.7754080121604</c:v>
                </c:pt>
                <c:pt idx="4">
                  <c:v>2427.9860136268007</c:v>
                </c:pt>
                <c:pt idx="5">
                  <c:v>2940.325455147401</c:v>
                </c:pt>
                <c:pt idx="6">
                  <c:v>2682.686757254236</c:v>
                </c:pt>
                <c:pt idx="7">
                  <c:v>3246.3066641749551</c:v>
                </c:pt>
                <c:pt idx="8">
                  <c:v>4792.5604566803413</c:v>
                </c:pt>
                <c:pt idx="9">
                  <c:v>3862.179976129712</c:v>
                </c:pt>
                <c:pt idx="10">
                  <c:v>4864.6203890225925</c:v>
                </c:pt>
                <c:pt idx="11">
                  <c:v>466.50089665291654</c:v>
                </c:pt>
                <c:pt idx="12">
                  <c:v>5434.7085616771965</c:v>
                </c:pt>
                <c:pt idx="13">
                  <c:v>252.15034507192331</c:v>
                </c:pt>
                <c:pt idx="14">
                  <c:v>35253.38835755855</c:v>
                </c:pt>
                <c:pt idx="15">
                  <c:v>63458.120614462554</c:v>
                </c:pt>
                <c:pt idx="16">
                  <c:v>5139.6204948779414</c:v>
                </c:pt>
                <c:pt idx="17">
                  <c:v>63.646381087106853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9-48F9-A8DD-804B9FD4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177472"/>
        <c:axId val="1432068960"/>
      </c:barChart>
      <c:catAx>
        <c:axId val="15901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68960"/>
        <c:crosses val="autoZero"/>
        <c:auto val="1"/>
        <c:lblAlgn val="ctr"/>
        <c:lblOffset val="100"/>
        <c:noMultiLvlLbl val="0"/>
      </c:catAx>
      <c:valAx>
        <c:axId val="1432068960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77472"/>
        <c:crosses val="autoZero"/>
        <c:crossBetween val="between"/>
        <c:majorUnit val="5000"/>
        <c:min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leaves!$N$8:$N$25</c:f>
                <c:numCache>
                  <c:formatCode>General</c:formatCode>
                  <c:ptCount val="18"/>
                  <c:pt idx="0">
                    <c:v>716.4459790381394</c:v>
                  </c:pt>
                  <c:pt idx="1">
                    <c:v>520.7144498923152</c:v>
                  </c:pt>
                  <c:pt idx="2">
                    <c:v>884.51133202082622</c:v>
                  </c:pt>
                  <c:pt idx="3">
                    <c:v>832.92927243929785</c:v>
                  </c:pt>
                  <c:pt idx="4">
                    <c:v>610.55735488435369</c:v>
                  </c:pt>
                  <c:pt idx="5">
                    <c:v>711.32140665428142</c:v>
                  </c:pt>
                  <c:pt idx="6">
                    <c:v>667.33873848312089</c:v>
                  </c:pt>
                  <c:pt idx="7">
                    <c:v>810.03508408123935</c:v>
                  </c:pt>
                  <c:pt idx="8">
                    <c:v>1277.2656577157725</c:v>
                  </c:pt>
                  <c:pt idx="9">
                    <c:v>954.75618558004555</c:v>
                  </c:pt>
                  <c:pt idx="10">
                    <c:v>1071.8229089727477</c:v>
                  </c:pt>
                  <c:pt idx="11">
                    <c:v>83.665874423935165</c:v>
                  </c:pt>
                  <c:pt idx="12">
                    <c:v>1173.831512655308</c:v>
                  </c:pt>
                  <c:pt idx="13">
                    <c:v>66.436310298767907</c:v>
                  </c:pt>
                  <c:pt idx="14">
                    <c:v>7400.5420433299278</c:v>
                  </c:pt>
                  <c:pt idx="15">
                    <c:v>29433.70961040186</c:v>
                  </c:pt>
                  <c:pt idx="16">
                    <c:v>1229.4923177147343</c:v>
                  </c:pt>
                  <c:pt idx="17">
                    <c:v>13.972337907530074</c:v>
                  </c:pt>
                </c:numCache>
              </c:numRef>
            </c:plus>
            <c:minus>
              <c:numRef>
                <c:f>leaves!$N$8:$N$25</c:f>
                <c:numCache>
                  <c:formatCode>General</c:formatCode>
                  <c:ptCount val="18"/>
                  <c:pt idx="0">
                    <c:v>716.4459790381394</c:v>
                  </c:pt>
                  <c:pt idx="1">
                    <c:v>520.7144498923152</c:v>
                  </c:pt>
                  <c:pt idx="2">
                    <c:v>884.51133202082622</c:v>
                  </c:pt>
                  <c:pt idx="3">
                    <c:v>832.92927243929785</c:v>
                  </c:pt>
                  <c:pt idx="4">
                    <c:v>610.55735488435369</c:v>
                  </c:pt>
                  <c:pt idx="5">
                    <c:v>711.32140665428142</c:v>
                  </c:pt>
                  <c:pt idx="6">
                    <c:v>667.33873848312089</c:v>
                  </c:pt>
                  <c:pt idx="7">
                    <c:v>810.03508408123935</c:v>
                  </c:pt>
                  <c:pt idx="8">
                    <c:v>1277.2656577157725</c:v>
                  </c:pt>
                  <c:pt idx="9">
                    <c:v>954.75618558004555</c:v>
                  </c:pt>
                  <c:pt idx="10">
                    <c:v>1071.8229089727477</c:v>
                  </c:pt>
                  <c:pt idx="11">
                    <c:v>83.665874423935165</c:v>
                  </c:pt>
                  <c:pt idx="12">
                    <c:v>1173.831512655308</c:v>
                  </c:pt>
                  <c:pt idx="13">
                    <c:v>66.436310298767907</c:v>
                  </c:pt>
                  <c:pt idx="14">
                    <c:v>7400.5420433299278</c:v>
                  </c:pt>
                  <c:pt idx="15">
                    <c:v>29433.70961040186</c:v>
                  </c:pt>
                  <c:pt idx="16">
                    <c:v>1229.4923177147343</c:v>
                  </c:pt>
                  <c:pt idx="17">
                    <c:v>13.972337907530074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leaves!$A$8:$A$25</c:f>
              <c:strCache>
                <c:ptCount val="18"/>
                <c:pt idx="0">
                  <c:v>L-Alanine, N-(tert-butyldimethylsilyl)-, tert-butyldimethylsilyl ester</c:v>
                </c:pt>
                <c:pt idx="1">
                  <c:v>Glycine, N-(tert-butyldimethylsilyl)-, tert-butyldimethylsilyl ester</c:v>
                </c:pt>
                <c:pt idx="2">
                  <c:v>L-Valine, N-(tert-butyldimethylsilyl)-, tert-butyldimethylsilyl ester</c:v>
                </c:pt>
                <c:pt idx="3">
                  <c:v>L-Leucine, N-(tert-butyldimethylsilyl)-, tert-butyldimethylsilyl ester</c:v>
                </c:pt>
                <c:pt idx="4">
                  <c:v>N,O-Bis(dimethyl-t-butylsilyl)-l-isoleucine</c:v>
                </c:pt>
                <c:pt idx="5">
                  <c:v>L-Proline, 1-(tert-butyldimethylsilyl)-5-oxo-, tert-butyldimethylsilyl ester</c:v>
                </c:pt>
                <c:pt idx="6">
                  <c:v>L-Methionine, N-(tert-butyldimethylsilyl)-, tert-butyldimethylsilyl ester</c:v>
                </c:pt>
                <c:pt idx="7">
                  <c:v>L-Serine, N,O-bis(tert-butyldimethylsilyl)-, tert-butyldimethylsilyl ester</c:v>
                </c:pt>
                <c:pt idx="8">
                  <c:v>L-Threonine, N,O-bis(tert-butyldimethylsilyl)-, tert-butyldimethylsilyl ester</c:v>
                </c:pt>
                <c:pt idx="9">
                  <c:v>L-Phenylalanine, N-(tert-butyldimethylsilyl)-, tert-butyldimethylsilyl ester</c:v>
                </c:pt>
                <c:pt idx="10">
                  <c:v>L-Aspartic acid, N-(tert-butyldimethylsilyl)-, bis(tert-butyldimethylsilyl) ester</c:v>
                </c:pt>
                <c:pt idx="11">
                  <c:v>L-Cysteine, N,S-bis(tert-butyldimethylsilyl)-, tert-butyldimethylsilyl ester</c:v>
                </c:pt>
                <c:pt idx="12">
                  <c:v>L-Glutamic acid, N-(tert-butyldimethylsilyl)-, bis(tert-butyldimethylsilyl) ester</c:v>
                </c:pt>
                <c:pt idx="13">
                  <c:v>L-Asparagine, N,N2-bis(tert-butyldimethylsilyl)-, tert-butyldimethylsilyl ester</c:v>
                </c:pt>
                <c:pt idx="14">
                  <c:v>L-Lysine, N2,N6-bis(tert-butyldimethylsilyl)-, tert-butyldimethylsilyl ester</c:v>
                </c:pt>
                <c:pt idx="15">
                  <c:v>L-Glutamine, N,N2-bis(tert-butyldimethylsilyl)-, tert-butyldimethylsilyl ester</c:v>
                </c:pt>
                <c:pt idx="16">
                  <c:v>L-Tyrosine, N,O-bis(tert-butyldimethylsilyl)-, tert-butyldimethylsilyl ester</c:v>
                </c:pt>
                <c:pt idx="17">
                  <c:v>L-Tryptophan, N,1-bis(tert-butyldimethylsilyl)-, tert-butyldimethylsilyl ester</c:v>
                </c:pt>
              </c:strCache>
            </c:strRef>
          </c:cat>
          <c:val>
            <c:numRef>
              <c:f>leaves!$M$8:$M$25</c:f>
              <c:numCache>
                <c:formatCode>General</c:formatCode>
                <c:ptCount val="18"/>
                <c:pt idx="0">
                  <c:v>2603.9305520925418</c:v>
                </c:pt>
                <c:pt idx="1">
                  <c:v>2306.3875087168944</c:v>
                </c:pt>
                <c:pt idx="2">
                  <c:v>2301.578047234786</c:v>
                </c:pt>
                <c:pt idx="3">
                  <c:v>3258.8330347485185</c:v>
                </c:pt>
                <c:pt idx="4">
                  <c:v>1773.9656727989479</c:v>
                </c:pt>
                <c:pt idx="5">
                  <c:v>2055.5012047350028</c:v>
                </c:pt>
                <c:pt idx="6">
                  <c:v>1945.7187765955018</c:v>
                </c:pt>
                <c:pt idx="7">
                  <c:v>2311.306025934884</c:v>
                </c:pt>
                <c:pt idx="8">
                  <c:v>3177.5870229246793</c:v>
                </c:pt>
                <c:pt idx="9">
                  <c:v>2718.4594981442742</c:v>
                </c:pt>
                <c:pt idx="10">
                  <c:v>3511.8801669057279</c:v>
                </c:pt>
                <c:pt idx="11">
                  <c:v>408.82988355420184</c:v>
                </c:pt>
                <c:pt idx="12">
                  <c:v>3994.4300807119171</c:v>
                </c:pt>
                <c:pt idx="13">
                  <c:v>149.25440775142994</c:v>
                </c:pt>
                <c:pt idx="14">
                  <c:v>26457.520251668109</c:v>
                </c:pt>
                <c:pt idx="15">
                  <c:v>50097.782795633422</c:v>
                </c:pt>
                <c:pt idx="16">
                  <c:v>3526.9229167162248</c:v>
                </c:pt>
                <c:pt idx="17">
                  <c:v>36.992120824876295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4349-8569-E8E82940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177472"/>
        <c:axId val="1432068960"/>
      </c:barChart>
      <c:catAx>
        <c:axId val="15901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68960"/>
        <c:crosses val="autoZero"/>
        <c:auto val="1"/>
        <c:lblAlgn val="ctr"/>
        <c:lblOffset val="100"/>
        <c:noMultiLvlLbl val="0"/>
      </c:catAx>
      <c:valAx>
        <c:axId val="14320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Stems!$L$8:$L$25</c:f>
                <c:numCache>
                  <c:formatCode>General</c:formatCode>
                  <c:ptCount val="18"/>
                  <c:pt idx="0">
                    <c:v>710.21790982029825</c:v>
                  </c:pt>
                  <c:pt idx="1">
                    <c:v>713.99481869953604</c:v>
                  </c:pt>
                  <c:pt idx="2">
                    <c:v>603.40567744634382</c:v>
                  </c:pt>
                  <c:pt idx="3">
                    <c:v>782.17077060279735</c:v>
                  </c:pt>
                  <c:pt idx="4">
                    <c:v>503.31088171775718</c:v>
                  </c:pt>
                  <c:pt idx="5">
                    <c:v>683.13487008240691</c:v>
                  </c:pt>
                  <c:pt idx="6">
                    <c:v>140.78587578066831</c:v>
                  </c:pt>
                  <c:pt idx="7">
                    <c:v>576.15707339378662</c:v>
                  </c:pt>
                  <c:pt idx="8">
                    <c:v>347.09261227654639</c:v>
                  </c:pt>
                  <c:pt idx="9">
                    <c:v>503.28615565659811</c:v>
                  </c:pt>
                  <c:pt idx="10">
                    <c:v>499.94855880567445</c:v>
                  </c:pt>
                  <c:pt idx="11">
                    <c:v>25.226065319950575</c:v>
                  </c:pt>
                  <c:pt idx="12">
                    <c:v>606.85028216449848</c:v>
                  </c:pt>
                  <c:pt idx="13">
                    <c:v>3.7780841901242166</c:v>
                  </c:pt>
                  <c:pt idx="14">
                    <c:v>3236.715333695166</c:v>
                  </c:pt>
                  <c:pt idx="15">
                    <c:v>1058.8511439140157</c:v>
                  </c:pt>
                  <c:pt idx="16">
                    <c:v>346.86145612883621</c:v>
                  </c:pt>
                  <c:pt idx="17">
                    <c:v>10.636632976768604</c:v>
                  </c:pt>
                </c:numCache>
              </c:numRef>
            </c:plus>
            <c:minus>
              <c:numRef>
                <c:f>Stems!$L$8:$L$25</c:f>
                <c:numCache>
                  <c:formatCode>General</c:formatCode>
                  <c:ptCount val="18"/>
                  <c:pt idx="0">
                    <c:v>710.21790982029825</c:v>
                  </c:pt>
                  <c:pt idx="1">
                    <c:v>713.99481869953604</c:v>
                  </c:pt>
                  <c:pt idx="2">
                    <c:v>603.40567744634382</c:v>
                  </c:pt>
                  <c:pt idx="3">
                    <c:v>782.17077060279735</c:v>
                  </c:pt>
                  <c:pt idx="4">
                    <c:v>503.31088171775718</c:v>
                  </c:pt>
                  <c:pt idx="5">
                    <c:v>683.13487008240691</c:v>
                  </c:pt>
                  <c:pt idx="6">
                    <c:v>140.78587578066831</c:v>
                  </c:pt>
                  <c:pt idx="7">
                    <c:v>576.15707339378662</c:v>
                  </c:pt>
                  <c:pt idx="8">
                    <c:v>347.09261227654639</c:v>
                  </c:pt>
                  <c:pt idx="9">
                    <c:v>503.28615565659811</c:v>
                  </c:pt>
                  <c:pt idx="10">
                    <c:v>499.94855880567445</c:v>
                  </c:pt>
                  <c:pt idx="11">
                    <c:v>25.226065319950575</c:v>
                  </c:pt>
                  <c:pt idx="12">
                    <c:v>606.85028216449848</c:v>
                  </c:pt>
                  <c:pt idx="13">
                    <c:v>3.7780841901242166</c:v>
                  </c:pt>
                  <c:pt idx="14">
                    <c:v>3236.715333695166</c:v>
                  </c:pt>
                  <c:pt idx="15">
                    <c:v>1058.8511439140157</c:v>
                  </c:pt>
                  <c:pt idx="16">
                    <c:v>346.86145612883621</c:v>
                  </c:pt>
                  <c:pt idx="17">
                    <c:v>10.636632976768604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Stems!$A$8:$A$25</c:f>
              <c:strCache>
                <c:ptCount val="18"/>
                <c:pt idx="0">
                  <c:v>L-Alanine, N-(tert-butyldimethylsilyl)-, tert-butyldimethylsilyl ester</c:v>
                </c:pt>
                <c:pt idx="1">
                  <c:v>Glycine, N-(tert-butyldimethylsilyl)-, tert-butyldimethylsilyl ester</c:v>
                </c:pt>
                <c:pt idx="2">
                  <c:v>L-Valine, N-(tert-butyldimethylsilyl)-, tert-butyldimethylsilyl ester</c:v>
                </c:pt>
                <c:pt idx="3">
                  <c:v>L-Leucine, N-(tert-butyldimethylsilyl)-, tert-butyldimethylsilyl ester</c:v>
                </c:pt>
                <c:pt idx="4">
                  <c:v>N,O-Bis(dimethyl-t-butylsilyl)-l-isoleucine</c:v>
                </c:pt>
                <c:pt idx="5">
                  <c:v>L-Proline, 1-(tert-butyldimethylsilyl)-5-oxo-, tert-butyldimethylsilyl ester</c:v>
                </c:pt>
                <c:pt idx="6">
                  <c:v>L-Methionine, N-(tert-butyldimethylsilyl)-, tert-butyldimethylsilyl ester</c:v>
                </c:pt>
                <c:pt idx="7">
                  <c:v>L-Serine, N,O-bis(tert-butyldimethylsilyl)-, tert-butyldimethylsilyl ester</c:v>
                </c:pt>
                <c:pt idx="8">
                  <c:v>L-Threonine, N,O-bis(tert-butyldimethylsilyl)-, tert-butyldimethylsilyl ester</c:v>
                </c:pt>
                <c:pt idx="9">
                  <c:v>L-Phenylalanine, N-(tert-butyldimethylsilyl)-, tert-butyldimethylsilyl ester</c:v>
                </c:pt>
                <c:pt idx="10">
                  <c:v>L-Aspartic acid, N-(tert-butyldimethylsilyl)-, bis(tert-butyldimethylsilyl) ester</c:v>
                </c:pt>
                <c:pt idx="11">
                  <c:v>L-Cysteine, N,S-bis(tert-butyldimethylsilyl)-, tert-butyldimethylsilyl ester</c:v>
                </c:pt>
                <c:pt idx="12">
                  <c:v>L-Glutamic acid, N-(tert-butyldimethylsilyl)-, bis(tert-butyldimethylsilyl) ester</c:v>
                </c:pt>
                <c:pt idx="13">
                  <c:v>L-Asparagine, N,N2-bis(tert-butyldimethylsilyl)-, tert-butyldimethylsilyl ester</c:v>
                </c:pt>
                <c:pt idx="14">
                  <c:v>L-Lysine, N2,N6-bis(tert-butyldimethylsilyl)-, tert-butyldimethylsilyl ester</c:v>
                </c:pt>
                <c:pt idx="15">
                  <c:v>L-Glutamine, N,N2-bis(tert-butyldimethylsilyl)-, tert-butyldimethylsilyl ester</c:v>
                </c:pt>
                <c:pt idx="16">
                  <c:v>L-Tyrosine, N,O-bis(tert-butyldimethylsilyl)-, tert-butyldimethylsilyl ester</c:v>
                </c:pt>
                <c:pt idx="17">
                  <c:v>L-Tryptophan, N,1-bis(tert-butyldimethylsilyl)-, tert-butyldimethylsilyl ester</c:v>
                </c:pt>
              </c:strCache>
            </c:strRef>
          </c:cat>
          <c:val>
            <c:numRef>
              <c:f>Stems!$K$8:$K$25</c:f>
              <c:numCache>
                <c:formatCode>General</c:formatCode>
                <c:ptCount val="18"/>
                <c:pt idx="0">
                  <c:v>3604.6399666154484</c:v>
                </c:pt>
                <c:pt idx="1">
                  <c:v>3140.591030792225</c:v>
                </c:pt>
                <c:pt idx="2">
                  <c:v>3209.1944500325662</c:v>
                </c:pt>
                <c:pt idx="3">
                  <c:v>3796.048019055851</c:v>
                </c:pt>
                <c:pt idx="4">
                  <c:v>2716.4308110882384</c:v>
                </c:pt>
                <c:pt idx="5">
                  <c:v>3502.7061585189708</c:v>
                </c:pt>
                <c:pt idx="6">
                  <c:v>800.15218788386778</c:v>
                </c:pt>
                <c:pt idx="7">
                  <c:v>2862.5420141230506</c:v>
                </c:pt>
                <c:pt idx="8">
                  <c:v>2260.917192807533</c:v>
                </c:pt>
                <c:pt idx="9">
                  <c:v>2731.1923721392932</c:v>
                </c:pt>
                <c:pt idx="10">
                  <c:v>4111.2570101549218</c:v>
                </c:pt>
                <c:pt idx="11">
                  <c:v>178.89148807042568</c:v>
                </c:pt>
                <c:pt idx="12">
                  <c:v>3230.3137496859531</c:v>
                </c:pt>
                <c:pt idx="13">
                  <c:v>16.559439516470476</c:v>
                </c:pt>
                <c:pt idx="14">
                  <c:v>10856.942016340447</c:v>
                </c:pt>
                <c:pt idx="15">
                  <c:v>7252.9961151343286</c:v>
                </c:pt>
                <c:pt idx="16">
                  <c:v>2059.1159944894289</c:v>
                </c:pt>
                <c:pt idx="17">
                  <c:v>15.25723804473742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B-4948-A660-4F21E142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147136"/>
        <c:axId val="1426914176"/>
      </c:barChart>
      <c:catAx>
        <c:axId val="18891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14176"/>
        <c:crosses val="autoZero"/>
        <c:auto val="1"/>
        <c:lblAlgn val="ctr"/>
        <c:lblOffset val="100"/>
        <c:noMultiLvlLbl val="0"/>
      </c:catAx>
      <c:valAx>
        <c:axId val="14269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Stems!$N$8:$N$25</c:f>
                <c:numCache>
                  <c:formatCode>General</c:formatCode>
                  <c:ptCount val="18"/>
                  <c:pt idx="0">
                    <c:v>304.7199447527143</c:v>
                  </c:pt>
                  <c:pt idx="1">
                    <c:v>311.33075956411949</c:v>
                  </c:pt>
                  <c:pt idx="2">
                    <c:v>319.08152036402834</c:v>
                  </c:pt>
                  <c:pt idx="3">
                    <c:v>342.49639353774882</c:v>
                  </c:pt>
                  <c:pt idx="4">
                    <c:v>260.13729342516302</c:v>
                  </c:pt>
                  <c:pt idx="5">
                    <c:v>344.24037166597611</c:v>
                  </c:pt>
                  <c:pt idx="6">
                    <c:v>130.9120199796416</c:v>
                  </c:pt>
                  <c:pt idx="7">
                    <c:v>291.35437016409816</c:v>
                  </c:pt>
                  <c:pt idx="8">
                    <c:v>389.79958134698649</c:v>
                  </c:pt>
                  <c:pt idx="9">
                    <c:v>246.65423251397104</c:v>
                  </c:pt>
                  <c:pt idx="10">
                    <c:v>546.18461597443832</c:v>
                  </c:pt>
                  <c:pt idx="11">
                    <c:v>28.880146919578301</c:v>
                  </c:pt>
                  <c:pt idx="12">
                    <c:v>310.62466537771746</c:v>
                  </c:pt>
                  <c:pt idx="13">
                    <c:v>15.567537856445201</c:v>
                  </c:pt>
                  <c:pt idx="14">
                    <c:v>2199.066292206594</c:v>
                  </c:pt>
                  <c:pt idx="15">
                    <c:v>2017.9011819077268</c:v>
                  </c:pt>
                  <c:pt idx="16">
                    <c:v>86.867675946181947</c:v>
                  </c:pt>
                  <c:pt idx="17">
                    <c:v>5.1056594880778681</c:v>
                  </c:pt>
                </c:numCache>
              </c:numRef>
            </c:plus>
            <c:minus>
              <c:numRef>
                <c:f>Stems!$N$8:$N$25</c:f>
                <c:numCache>
                  <c:formatCode>General</c:formatCode>
                  <c:ptCount val="18"/>
                  <c:pt idx="0">
                    <c:v>304.7199447527143</c:v>
                  </c:pt>
                  <c:pt idx="1">
                    <c:v>311.33075956411949</c:v>
                  </c:pt>
                  <c:pt idx="2">
                    <c:v>319.08152036402834</c:v>
                  </c:pt>
                  <c:pt idx="3">
                    <c:v>342.49639353774882</c:v>
                  </c:pt>
                  <c:pt idx="4">
                    <c:v>260.13729342516302</c:v>
                  </c:pt>
                  <c:pt idx="5">
                    <c:v>344.24037166597611</c:v>
                  </c:pt>
                  <c:pt idx="6">
                    <c:v>130.9120199796416</c:v>
                  </c:pt>
                  <c:pt idx="7">
                    <c:v>291.35437016409816</c:v>
                  </c:pt>
                  <c:pt idx="8">
                    <c:v>389.79958134698649</c:v>
                  </c:pt>
                  <c:pt idx="9">
                    <c:v>246.65423251397104</c:v>
                  </c:pt>
                  <c:pt idx="10">
                    <c:v>546.18461597443832</c:v>
                  </c:pt>
                  <c:pt idx="11">
                    <c:v>28.880146919578301</c:v>
                  </c:pt>
                  <c:pt idx="12">
                    <c:v>310.62466537771746</c:v>
                  </c:pt>
                  <c:pt idx="13">
                    <c:v>15.567537856445201</c:v>
                  </c:pt>
                  <c:pt idx="14">
                    <c:v>2199.066292206594</c:v>
                  </c:pt>
                  <c:pt idx="15">
                    <c:v>2017.9011819077268</c:v>
                  </c:pt>
                  <c:pt idx="16">
                    <c:v>86.867675946181947</c:v>
                  </c:pt>
                  <c:pt idx="17">
                    <c:v>5.1056594880778681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Stems!$A$8:$A$25</c:f>
              <c:strCache>
                <c:ptCount val="18"/>
                <c:pt idx="0">
                  <c:v>L-Alanine, N-(tert-butyldimethylsilyl)-, tert-butyldimethylsilyl ester</c:v>
                </c:pt>
                <c:pt idx="1">
                  <c:v>Glycine, N-(tert-butyldimethylsilyl)-, tert-butyldimethylsilyl ester</c:v>
                </c:pt>
                <c:pt idx="2">
                  <c:v>L-Valine, N-(tert-butyldimethylsilyl)-, tert-butyldimethylsilyl ester</c:v>
                </c:pt>
                <c:pt idx="3">
                  <c:v>L-Leucine, N-(tert-butyldimethylsilyl)-, tert-butyldimethylsilyl ester</c:v>
                </c:pt>
                <c:pt idx="4">
                  <c:v>N,O-Bis(dimethyl-t-butylsilyl)-l-isoleucine</c:v>
                </c:pt>
                <c:pt idx="5">
                  <c:v>L-Proline, 1-(tert-butyldimethylsilyl)-5-oxo-, tert-butyldimethylsilyl ester</c:v>
                </c:pt>
                <c:pt idx="6">
                  <c:v>L-Methionine, N-(tert-butyldimethylsilyl)-, tert-butyldimethylsilyl ester</c:v>
                </c:pt>
                <c:pt idx="7">
                  <c:v>L-Serine, N,O-bis(tert-butyldimethylsilyl)-, tert-butyldimethylsilyl ester</c:v>
                </c:pt>
                <c:pt idx="8">
                  <c:v>L-Threonine, N,O-bis(tert-butyldimethylsilyl)-, tert-butyldimethylsilyl ester</c:v>
                </c:pt>
                <c:pt idx="9">
                  <c:v>L-Phenylalanine, N-(tert-butyldimethylsilyl)-, tert-butyldimethylsilyl ester</c:v>
                </c:pt>
                <c:pt idx="10">
                  <c:v>L-Aspartic acid, N-(tert-butyldimethylsilyl)-, bis(tert-butyldimethylsilyl) ester</c:v>
                </c:pt>
                <c:pt idx="11">
                  <c:v>L-Cysteine, N,S-bis(tert-butyldimethylsilyl)-, tert-butyldimethylsilyl ester</c:v>
                </c:pt>
                <c:pt idx="12">
                  <c:v>L-Glutamic acid, N-(tert-butyldimethylsilyl)-, bis(tert-butyldimethylsilyl) ester</c:v>
                </c:pt>
                <c:pt idx="13">
                  <c:v>L-Asparagine, N,N2-bis(tert-butyldimethylsilyl)-, tert-butyldimethylsilyl ester</c:v>
                </c:pt>
                <c:pt idx="14">
                  <c:v>L-Lysine, N2,N6-bis(tert-butyldimethylsilyl)-, tert-butyldimethylsilyl ester</c:v>
                </c:pt>
                <c:pt idx="15">
                  <c:v>L-Glutamine, N,N2-bis(tert-butyldimethylsilyl)-, tert-butyldimethylsilyl ester</c:v>
                </c:pt>
                <c:pt idx="16">
                  <c:v>L-Tyrosine, N,O-bis(tert-butyldimethylsilyl)-, tert-butyldimethylsilyl ester</c:v>
                </c:pt>
                <c:pt idx="17">
                  <c:v>L-Tryptophan, N,1-bis(tert-butyldimethylsilyl)-, tert-butyldimethylsilyl ester</c:v>
                </c:pt>
              </c:strCache>
            </c:strRef>
          </c:cat>
          <c:val>
            <c:numRef>
              <c:f>Stems!$M$8:$M$25</c:f>
              <c:numCache>
                <c:formatCode>General</c:formatCode>
                <c:ptCount val="18"/>
                <c:pt idx="0">
                  <c:v>2628.0723437021138</c:v>
                </c:pt>
                <c:pt idx="1">
                  <c:v>2193.4175557315884</c:v>
                </c:pt>
                <c:pt idx="2">
                  <c:v>2533.4361999349644</c:v>
                </c:pt>
                <c:pt idx="3">
                  <c:v>2724.2190085597276</c:v>
                </c:pt>
                <c:pt idx="4">
                  <c:v>2056.3243084774899</c:v>
                </c:pt>
                <c:pt idx="5">
                  <c:v>2611.5364763014645</c:v>
                </c:pt>
                <c:pt idx="6">
                  <c:v>1326.3841857843925</c:v>
                </c:pt>
                <c:pt idx="7">
                  <c:v>2134.7555874594773</c:v>
                </c:pt>
                <c:pt idx="8">
                  <c:v>2339.9246526525671</c:v>
                </c:pt>
                <c:pt idx="9">
                  <c:v>2252.0556382233599</c:v>
                </c:pt>
                <c:pt idx="10">
                  <c:v>3195.1995921631128</c:v>
                </c:pt>
                <c:pt idx="11">
                  <c:v>210.05116110108372</c:v>
                </c:pt>
                <c:pt idx="12">
                  <c:v>2681.0779722998132</c:v>
                </c:pt>
                <c:pt idx="13">
                  <c:v>34.733481192724973</c:v>
                </c:pt>
                <c:pt idx="14">
                  <c:v>13589.38523892989</c:v>
                </c:pt>
                <c:pt idx="15">
                  <c:v>5627.8195280377349</c:v>
                </c:pt>
                <c:pt idx="16">
                  <c:v>2339.8550830738018</c:v>
                </c:pt>
                <c:pt idx="17">
                  <c:v>15.825120266234416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4D91-8D57-2ED16246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147136"/>
        <c:axId val="1426914176"/>
      </c:barChart>
      <c:catAx>
        <c:axId val="18891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14176"/>
        <c:crosses val="autoZero"/>
        <c:auto val="1"/>
        <c:lblAlgn val="ctr"/>
        <c:lblOffset val="100"/>
        <c:noMultiLvlLbl val="0"/>
      </c:catAx>
      <c:valAx>
        <c:axId val="14269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Roots!$L$8:$L$25</c:f>
                <c:numCache>
                  <c:formatCode>General</c:formatCode>
                  <c:ptCount val="18"/>
                  <c:pt idx="0">
                    <c:v>301.94431560023435</c:v>
                  </c:pt>
                  <c:pt idx="1">
                    <c:v>257.49097826914863</c:v>
                  </c:pt>
                  <c:pt idx="2">
                    <c:v>337.77128537874938</c:v>
                  </c:pt>
                  <c:pt idx="3">
                    <c:v>299.01492507078086</c:v>
                  </c:pt>
                  <c:pt idx="4">
                    <c:v>284.7939417698729</c:v>
                  </c:pt>
                  <c:pt idx="5">
                    <c:v>307.86024117641375</c:v>
                  </c:pt>
                  <c:pt idx="6">
                    <c:v>372.20901962444134</c:v>
                  </c:pt>
                  <c:pt idx="7">
                    <c:v>162.06446607806606</c:v>
                  </c:pt>
                  <c:pt idx="8">
                    <c:v>399.58767917481129</c:v>
                  </c:pt>
                  <c:pt idx="9">
                    <c:v>144.44707301789299</c:v>
                  </c:pt>
                  <c:pt idx="10">
                    <c:v>234.82127018352233</c:v>
                  </c:pt>
                  <c:pt idx="11">
                    <c:v>26.615801804556494</c:v>
                  </c:pt>
                  <c:pt idx="12">
                    <c:v>234.35561776742765</c:v>
                  </c:pt>
                  <c:pt idx="13">
                    <c:v>54.373683403359472</c:v>
                  </c:pt>
                  <c:pt idx="14">
                    <c:v>4847.3457235213382</c:v>
                  </c:pt>
                  <c:pt idx="15">
                    <c:v>2302.3073328867217</c:v>
                  </c:pt>
                  <c:pt idx="16">
                    <c:v>153.41601558319485</c:v>
                  </c:pt>
                  <c:pt idx="17">
                    <c:v>27.860709829985431</c:v>
                  </c:pt>
                </c:numCache>
              </c:numRef>
            </c:plus>
            <c:minus>
              <c:numRef>
                <c:f>Roots!$L$8:$L$25</c:f>
                <c:numCache>
                  <c:formatCode>General</c:formatCode>
                  <c:ptCount val="18"/>
                  <c:pt idx="0">
                    <c:v>301.94431560023435</c:v>
                  </c:pt>
                  <c:pt idx="1">
                    <c:v>257.49097826914863</c:v>
                  </c:pt>
                  <c:pt idx="2">
                    <c:v>337.77128537874938</c:v>
                  </c:pt>
                  <c:pt idx="3">
                    <c:v>299.01492507078086</c:v>
                  </c:pt>
                  <c:pt idx="4">
                    <c:v>284.7939417698729</c:v>
                  </c:pt>
                  <c:pt idx="5">
                    <c:v>307.86024117641375</c:v>
                  </c:pt>
                  <c:pt idx="6">
                    <c:v>372.20901962444134</c:v>
                  </c:pt>
                  <c:pt idx="7">
                    <c:v>162.06446607806606</c:v>
                  </c:pt>
                  <c:pt idx="8">
                    <c:v>399.58767917481129</c:v>
                  </c:pt>
                  <c:pt idx="9">
                    <c:v>144.44707301789299</c:v>
                  </c:pt>
                  <c:pt idx="10">
                    <c:v>234.82127018352233</c:v>
                  </c:pt>
                  <c:pt idx="11">
                    <c:v>26.615801804556494</c:v>
                  </c:pt>
                  <c:pt idx="12">
                    <c:v>234.35561776742765</c:v>
                  </c:pt>
                  <c:pt idx="13">
                    <c:v>54.373683403359472</c:v>
                  </c:pt>
                  <c:pt idx="14">
                    <c:v>4847.3457235213382</c:v>
                  </c:pt>
                  <c:pt idx="15">
                    <c:v>2302.3073328867217</c:v>
                  </c:pt>
                  <c:pt idx="16">
                    <c:v>153.41601558319485</c:v>
                  </c:pt>
                  <c:pt idx="17">
                    <c:v>27.860709829985431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Roots!$A$8:$A$25</c:f>
              <c:strCache>
                <c:ptCount val="18"/>
                <c:pt idx="0">
                  <c:v>L-Alanine, N-(tert-butyldimethylsilyl)-, tert-butyldimethylsilyl ester</c:v>
                </c:pt>
                <c:pt idx="1">
                  <c:v>Glycine, N-(tert-butyldimethylsilyl)-, tert-butyldimethylsilyl ester</c:v>
                </c:pt>
                <c:pt idx="2">
                  <c:v>L-Valine, N-(tert-butyldimethylsilyl)-, tert-butyldimethylsilyl ester</c:v>
                </c:pt>
                <c:pt idx="3">
                  <c:v>L-Leucine, N-(tert-butyldimethylsilyl)-, tert-butyldimethylsilyl ester</c:v>
                </c:pt>
                <c:pt idx="4">
                  <c:v>N,O-Bis(dimethyl-t-butylsilyl)-l-isoleucine</c:v>
                </c:pt>
                <c:pt idx="5">
                  <c:v>L-Proline, 1-(tert-butyldimethylsilyl)-5-oxo-, tert-butyldimethylsilyl ester</c:v>
                </c:pt>
                <c:pt idx="6">
                  <c:v>L-Methionine, N-(tert-butyldimethylsilyl)-, tert-butyldimethylsilyl ester</c:v>
                </c:pt>
                <c:pt idx="7">
                  <c:v>L-Serine, N,O-bis(tert-butyldimethylsilyl)-, tert-butyldimethylsilyl ester</c:v>
                </c:pt>
                <c:pt idx="8">
                  <c:v>L-Threonine, N,O-bis(tert-butyldimethylsilyl)-, tert-butyldimethylsilyl ester</c:v>
                </c:pt>
                <c:pt idx="9">
                  <c:v>L-Phenylalanine, N-(tert-butyldimethylsilyl)-, tert-butyldimethylsilyl ester</c:v>
                </c:pt>
                <c:pt idx="10">
                  <c:v>L-Aspartic acid, N-(tert-butyldimethylsilyl)-, bis(tert-butyldimethylsilyl) ester</c:v>
                </c:pt>
                <c:pt idx="11">
                  <c:v>L-Cysteine, N,S-bis(tert-butyldimethylsilyl)-, tert-butyldimethylsilyl ester</c:v>
                </c:pt>
                <c:pt idx="12">
                  <c:v>L-Glutamic acid, N-(tert-butyldimethylsilyl)-, bis(tert-butyldimethylsilyl) ester</c:v>
                </c:pt>
                <c:pt idx="13">
                  <c:v>L-Asparagine, N,N2-bis(tert-butyldimethylsilyl)-, tert-butyldimethylsilyl ester</c:v>
                </c:pt>
                <c:pt idx="14">
                  <c:v>L-Lysine, N2,N6-bis(tert-butyldimethylsilyl)-, tert-butyldimethylsilyl ester</c:v>
                </c:pt>
                <c:pt idx="15">
                  <c:v>L-Glutamine, N,N2-bis(tert-butyldimethylsilyl)-, tert-butyldimethylsilyl ester</c:v>
                </c:pt>
                <c:pt idx="16">
                  <c:v>L-Tyrosine, N,O-bis(tert-butyldimethylsilyl)-, tert-butyldimethylsilyl ester</c:v>
                </c:pt>
                <c:pt idx="17">
                  <c:v>L-Tryptophan, N,1-bis(tert-butyldimethylsilyl)-, tert-butyldimethylsilyl ester</c:v>
                </c:pt>
              </c:strCache>
            </c:strRef>
          </c:cat>
          <c:val>
            <c:numRef>
              <c:f>Roots!$K$8:$K$25</c:f>
              <c:numCache>
                <c:formatCode>General</c:formatCode>
                <c:ptCount val="18"/>
                <c:pt idx="0">
                  <c:v>2707.8927561428841</c:v>
                </c:pt>
                <c:pt idx="1">
                  <c:v>2244.4784244571306</c:v>
                </c:pt>
                <c:pt idx="2">
                  <c:v>2708.3874699538273</c:v>
                </c:pt>
                <c:pt idx="3">
                  <c:v>2968.0239288492166</c:v>
                </c:pt>
                <c:pt idx="4">
                  <c:v>2206.2737577821108</c:v>
                </c:pt>
                <c:pt idx="5">
                  <c:v>2640.555183186435</c:v>
                </c:pt>
                <c:pt idx="6">
                  <c:v>1016.9924571592846</c:v>
                </c:pt>
                <c:pt idx="7">
                  <c:v>2296.6214943072687</c:v>
                </c:pt>
                <c:pt idx="8">
                  <c:v>2218.2252829501899</c:v>
                </c:pt>
                <c:pt idx="9">
                  <c:v>2468.096918791708</c:v>
                </c:pt>
                <c:pt idx="10">
                  <c:v>3010.3062045546567</c:v>
                </c:pt>
                <c:pt idx="11">
                  <c:v>142.40115922094327</c:v>
                </c:pt>
                <c:pt idx="12">
                  <c:v>2588.4372457051309</c:v>
                </c:pt>
                <c:pt idx="13">
                  <c:v>20.091139223892824</c:v>
                </c:pt>
                <c:pt idx="14">
                  <c:v>11026.320592696422</c:v>
                </c:pt>
                <c:pt idx="15">
                  <c:v>2325.5028456555192</c:v>
                </c:pt>
                <c:pt idx="16">
                  <c:v>1813.0588942556351</c:v>
                </c:pt>
                <c:pt idx="17">
                  <c:v>24.026370368587521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6-4337-B5F4-40507605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180768"/>
        <c:axId val="1589153152"/>
      </c:barChart>
      <c:catAx>
        <c:axId val="18401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3152"/>
        <c:crosses val="autoZero"/>
        <c:auto val="1"/>
        <c:lblAlgn val="ctr"/>
        <c:lblOffset val="100"/>
        <c:noMultiLvlLbl val="0"/>
      </c:catAx>
      <c:valAx>
        <c:axId val="15891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Roots!$N$8:$N$25</c:f>
                <c:numCache>
                  <c:formatCode>General</c:formatCode>
                  <c:ptCount val="18"/>
                  <c:pt idx="0">
                    <c:v>301.94431560023435</c:v>
                  </c:pt>
                  <c:pt idx="1">
                    <c:v>257.49097826914863</c:v>
                  </c:pt>
                  <c:pt idx="2">
                    <c:v>337.77128537874938</c:v>
                  </c:pt>
                  <c:pt idx="3">
                    <c:v>299.01492507078086</c:v>
                  </c:pt>
                  <c:pt idx="4">
                    <c:v>284.7939417698729</c:v>
                  </c:pt>
                  <c:pt idx="5">
                    <c:v>307.86024117641375</c:v>
                  </c:pt>
                  <c:pt idx="6">
                    <c:v>372.20901962444134</c:v>
                  </c:pt>
                  <c:pt idx="7">
                    <c:v>162.06446607806606</c:v>
                  </c:pt>
                  <c:pt idx="8">
                    <c:v>399.58767917481129</c:v>
                  </c:pt>
                  <c:pt idx="9">
                    <c:v>144.44707301789299</c:v>
                  </c:pt>
                  <c:pt idx="10">
                    <c:v>234.82127018352233</c:v>
                  </c:pt>
                  <c:pt idx="11">
                    <c:v>26.615801804556494</c:v>
                  </c:pt>
                  <c:pt idx="12">
                    <c:v>234.35561776742765</c:v>
                  </c:pt>
                  <c:pt idx="13">
                    <c:v>54.373683403359472</c:v>
                  </c:pt>
                  <c:pt idx="14">
                    <c:v>4847.3457235213382</c:v>
                  </c:pt>
                  <c:pt idx="15">
                    <c:v>2302.3073328867217</c:v>
                  </c:pt>
                  <c:pt idx="16">
                    <c:v>153.41601558319485</c:v>
                  </c:pt>
                  <c:pt idx="17">
                    <c:v>27.860709829985431</c:v>
                  </c:pt>
                </c:numCache>
              </c:numRef>
            </c:plus>
            <c:minus>
              <c:numRef>
                <c:f>Roots!$N$8:$N$25</c:f>
                <c:numCache>
                  <c:formatCode>General</c:formatCode>
                  <c:ptCount val="18"/>
                  <c:pt idx="0">
                    <c:v>301.94431560023435</c:v>
                  </c:pt>
                  <c:pt idx="1">
                    <c:v>257.49097826914863</c:v>
                  </c:pt>
                  <c:pt idx="2">
                    <c:v>337.77128537874938</c:v>
                  </c:pt>
                  <c:pt idx="3">
                    <c:v>299.01492507078086</c:v>
                  </c:pt>
                  <c:pt idx="4">
                    <c:v>284.7939417698729</c:v>
                  </c:pt>
                  <c:pt idx="5">
                    <c:v>307.86024117641375</c:v>
                  </c:pt>
                  <c:pt idx="6">
                    <c:v>372.20901962444134</c:v>
                  </c:pt>
                  <c:pt idx="7">
                    <c:v>162.06446607806606</c:v>
                  </c:pt>
                  <c:pt idx="8">
                    <c:v>399.58767917481129</c:v>
                  </c:pt>
                  <c:pt idx="9">
                    <c:v>144.44707301789299</c:v>
                  </c:pt>
                  <c:pt idx="10">
                    <c:v>234.82127018352233</c:v>
                  </c:pt>
                  <c:pt idx="11">
                    <c:v>26.615801804556494</c:v>
                  </c:pt>
                  <c:pt idx="12">
                    <c:v>234.35561776742765</c:v>
                  </c:pt>
                  <c:pt idx="13">
                    <c:v>54.373683403359472</c:v>
                  </c:pt>
                  <c:pt idx="14">
                    <c:v>4847.3457235213382</c:v>
                  </c:pt>
                  <c:pt idx="15">
                    <c:v>2302.3073328867217</c:v>
                  </c:pt>
                  <c:pt idx="16">
                    <c:v>153.41601558319485</c:v>
                  </c:pt>
                  <c:pt idx="17">
                    <c:v>27.860709829985431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Roots!$A$8:$A$25</c:f>
              <c:strCache>
                <c:ptCount val="18"/>
                <c:pt idx="0">
                  <c:v>L-Alanine, N-(tert-butyldimethylsilyl)-, tert-butyldimethylsilyl ester</c:v>
                </c:pt>
                <c:pt idx="1">
                  <c:v>Glycine, N-(tert-butyldimethylsilyl)-, tert-butyldimethylsilyl ester</c:v>
                </c:pt>
                <c:pt idx="2">
                  <c:v>L-Valine, N-(tert-butyldimethylsilyl)-, tert-butyldimethylsilyl ester</c:v>
                </c:pt>
                <c:pt idx="3">
                  <c:v>L-Leucine, N-(tert-butyldimethylsilyl)-, tert-butyldimethylsilyl ester</c:v>
                </c:pt>
                <c:pt idx="4">
                  <c:v>N,O-Bis(dimethyl-t-butylsilyl)-l-isoleucine</c:v>
                </c:pt>
                <c:pt idx="5">
                  <c:v>L-Proline, 1-(tert-butyldimethylsilyl)-5-oxo-, tert-butyldimethylsilyl ester</c:v>
                </c:pt>
                <c:pt idx="6">
                  <c:v>L-Methionine, N-(tert-butyldimethylsilyl)-, tert-butyldimethylsilyl ester</c:v>
                </c:pt>
                <c:pt idx="7">
                  <c:v>L-Serine, N,O-bis(tert-butyldimethylsilyl)-, tert-butyldimethylsilyl ester</c:v>
                </c:pt>
                <c:pt idx="8">
                  <c:v>L-Threonine, N,O-bis(tert-butyldimethylsilyl)-, tert-butyldimethylsilyl ester</c:v>
                </c:pt>
                <c:pt idx="9">
                  <c:v>L-Phenylalanine, N-(tert-butyldimethylsilyl)-, tert-butyldimethylsilyl ester</c:v>
                </c:pt>
                <c:pt idx="10">
                  <c:v>L-Aspartic acid, N-(tert-butyldimethylsilyl)-, bis(tert-butyldimethylsilyl) ester</c:v>
                </c:pt>
                <c:pt idx="11">
                  <c:v>L-Cysteine, N,S-bis(tert-butyldimethylsilyl)-, tert-butyldimethylsilyl ester</c:v>
                </c:pt>
                <c:pt idx="12">
                  <c:v>L-Glutamic acid, N-(tert-butyldimethylsilyl)-, bis(tert-butyldimethylsilyl) ester</c:v>
                </c:pt>
                <c:pt idx="13">
                  <c:v>L-Asparagine, N,N2-bis(tert-butyldimethylsilyl)-, tert-butyldimethylsilyl ester</c:v>
                </c:pt>
                <c:pt idx="14">
                  <c:v>L-Lysine, N2,N6-bis(tert-butyldimethylsilyl)-, tert-butyldimethylsilyl ester</c:v>
                </c:pt>
                <c:pt idx="15">
                  <c:v>L-Glutamine, N,N2-bis(tert-butyldimethylsilyl)-, tert-butyldimethylsilyl ester</c:v>
                </c:pt>
                <c:pt idx="16">
                  <c:v>L-Tyrosine, N,O-bis(tert-butyldimethylsilyl)-, tert-butyldimethylsilyl ester</c:v>
                </c:pt>
                <c:pt idx="17">
                  <c:v>L-Tryptophan, N,1-bis(tert-butyldimethylsilyl)-, tert-butyldimethylsilyl ester</c:v>
                </c:pt>
              </c:strCache>
            </c:strRef>
          </c:cat>
          <c:val>
            <c:numRef>
              <c:f>Roots!$M$8:$M$25</c:f>
              <c:numCache>
                <c:formatCode>General</c:formatCode>
                <c:ptCount val="18"/>
                <c:pt idx="0">
                  <c:v>2473.8274257413364</c:v>
                </c:pt>
                <c:pt idx="1">
                  <c:v>1981.9804939444593</c:v>
                </c:pt>
                <c:pt idx="2">
                  <c:v>2356.3486402202743</c:v>
                </c:pt>
                <c:pt idx="3">
                  <c:v>2567.9898508252486</c:v>
                </c:pt>
                <c:pt idx="4">
                  <c:v>1869.1314619542331</c:v>
                </c:pt>
                <c:pt idx="5">
                  <c:v>2304.6259423852052</c:v>
                </c:pt>
                <c:pt idx="6">
                  <c:v>1188.3277903983117</c:v>
                </c:pt>
                <c:pt idx="7">
                  <c:v>2030.7033173520254</c:v>
                </c:pt>
                <c:pt idx="8">
                  <c:v>2245.5220818257358</c:v>
                </c:pt>
                <c:pt idx="9">
                  <c:v>2210.6450959135464</c:v>
                </c:pt>
                <c:pt idx="10">
                  <c:v>2517.3744835565444</c:v>
                </c:pt>
                <c:pt idx="11">
                  <c:v>166.77365882367809</c:v>
                </c:pt>
                <c:pt idx="12">
                  <c:v>2561.8702368268769</c:v>
                </c:pt>
                <c:pt idx="13">
                  <c:v>109.6220968466741</c:v>
                </c:pt>
                <c:pt idx="14">
                  <c:v>11972.217971682097</c:v>
                </c:pt>
                <c:pt idx="15">
                  <c:v>3894.0787844039642</c:v>
                </c:pt>
                <c:pt idx="16">
                  <c:v>1967.7393709194334</c:v>
                </c:pt>
                <c:pt idx="17">
                  <c:v>44.69409128286167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3-42BB-914E-9CC034BD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180768"/>
        <c:axId val="1589153152"/>
      </c:barChart>
      <c:catAx>
        <c:axId val="18401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3152"/>
        <c:crosses val="autoZero"/>
        <c:auto val="1"/>
        <c:lblAlgn val="ctr"/>
        <c:lblOffset val="100"/>
        <c:noMultiLvlLbl val="0"/>
      </c:catAx>
      <c:valAx>
        <c:axId val="15891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0</xdr:row>
      <xdr:rowOff>33337</xdr:rowOff>
    </xdr:from>
    <xdr:to>
      <xdr:col>27</xdr:col>
      <xdr:colOff>200024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F2E0A-90C6-4C24-8D91-93FF5A0A7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27</xdr:col>
      <xdr:colOff>200025</xdr:colOff>
      <xdr:row>34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E6A77-2CFB-4FA2-A3C8-F26BE1F8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361949</xdr:colOff>
      <xdr:row>2</xdr:row>
      <xdr:rowOff>23812</xdr:rowOff>
    </xdr:from>
    <xdr:to>
      <xdr:col>26</xdr:col>
      <xdr:colOff>314324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3A3BC-F4EF-4575-8349-253F9FDB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17</xdr:row>
      <xdr:rowOff>180975</xdr:rowOff>
    </xdr:from>
    <xdr:to>
      <xdr:col>26</xdr:col>
      <xdr:colOff>209550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7C1A0-AD5A-4FD5-BB9B-D63952A44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509587</xdr:colOff>
      <xdr:row>0</xdr:row>
      <xdr:rowOff>90487</xdr:rowOff>
    </xdr:from>
    <xdr:to>
      <xdr:col>25</xdr:col>
      <xdr:colOff>600075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E64A0-94D8-451F-9494-D0EDEECA1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16</xdr:row>
      <xdr:rowOff>0</xdr:rowOff>
    </xdr:from>
    <xdr:to>
      <xdr:col>26</xdr:col>
      <xdr:colOff>9524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B9E61-C539-4DCE-AFE2-BAC1DF1DD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209A-2D33-4EE6-A2AC-981A89F51F94}">
  <dimension ref="A1:R37"/>
  <sheetViews>
    <sheetView tabSelected="1" workbookViewId="0">
      <selection activeCell="P10" sqref="P10"/>
    </sheetView>
  </sheetViews>
  <sheetFormatPr defaultRowHeight="14.4" x14ac:dyDescent="0.3"/>
  <cols>
    <col min="10" max="10" width="13.33203125" customWidth="1"/>
    <col min="15" max="15" width="23.5546875" customWidth="1"/>
  </cols>
  <sheetData>
    <row r="1" spans="1:18" x14ac:dyDescent="0.3">
      <c r="A1" t="s">
        <v>0</v>
      </c>
      <c r="C1" t="s">
        <v>27</v>
      </c>
      <c r="D1" t="s">
        <v>28</v>
      </c>
      <c r="J1" s="5" t="s">
        <v>78</v>
      </c>
      <c r="K1" s="6"/>
      <c r="L1" s="6"/>
      <c r="M1" s="6"/>
      <c r="N1" s="6"/>
      <c r="O1" s="5" t="s">
        <v>79</v>
      </c>
      <c r="P1" s="6"/>
      <c r="Q1" s="6"/>
      <c r="R1" s="6"/>
    </row>
    <row r="2" spans="1:18" x14ac:dyDescent="0.3">
      <c r="B2" t="s">
        <v>1</v>
      </c>
      <c r="C2" t="s">
        <v>26</v>
      </c>
      <c r="D2" t="s">
        <v>86</v>
      </c>
      <c r="J2" s="6" t="s">
        <v>36</v>
      </c>
      <c r="K2" s="6" t="s">
        <v>87</v>
      </c>
      <c r="L2" s="6" t="s">
        <v>87</v>
      </c>
      <c r="M2" s="6" t="s">
        <v>87</v>
      </c>
      <c r="N2" s="6"/>
      <c r="O2" s="6" t="s">
        <v>36</v>
      </c>
      <c r="P2" s="6" t="s">
        <v>87</v>
      </c>
      <c r="Q2" s="6" t="s">
        <v>87</v>
      </c>
      <c r="R2" s="6" t="s">
        <v>87</v>
      </c>
    </row>
    <row r="3" spans="1:18" x14ac:dyDescent="0.3">
      <c r="B3" t="s">
        <v>83</v>
      </c>
      <c r="C3" t="s">
        <v>83</v>
      </c>
      <c r="D3" t="s">
        <v>83</v>
      </c>
      <c r="J3" s="6" t="s">
        <v>37</v>
      </c>
      <c r="K3" s="6" t="s">
        <v>80</v>
      </c>
      <c r="L3" s="6" t="s">
        <v>81</v>
      </c>
      <c r="M3" s="6" t="s">
        <v>82</v>
      </c>
      <c r="N3" s="6"/>
      <c r="O3" s="6" t="s">
        <v>37</v>
      </c>
      <c r="P3" s="6" t="s">
        <v>80</v>
      </c>
      <c r="Q3" s="6" t="s">
        <v>81</v>
      </c>
      <c r="R3" s="6" t="s">
        <v>82</v>
      </c>
    </row>
    <row r="4" spans="1:18" x14ac:dyDescent="0.3">
      <c r="A4" t="s">
        <v>2</v>
      </c>
      <c r="B4">
        <v>1.0408999999999999</v>
      </c>
      <c r="C4">
        <v>1.0445</v>
      </c>
      <c r="D4">
        <f>C4-B4</f>
        <v>3.6000000000000476E-3</v>
      </c>
      <c r="J4" s="6" t="s">
        <v>58</v>
      </c>
      <c r="K4" s="6">
        <f>leaves!K8</f>
        <v>3562.7245634179849</v>
      </c>
      <c r="L4" s="6">
        <f>Stems!K8</f>
        <v>3604.6399666154484</v>
      </c>
      <c r="M4" s="6">
        <f>Roots!K8</f>
        <v>2707.8927561428841</v>
      </c>
      <c r="N4" s="6"/>
      <c r="O4" s="6" t="s">
        <v>58</v>
      </c>
      <c r="P4" s="6">
        <f>leaves!$M8</f>
        <v>2603.9305520925418</v>
      </c>
      <c r="Q4" s="6">
        <f>Stems!$M8</f>
        <v>2628.0723437021138</v>
      </c>
      <c r="R4" s="6">
        <f>Roots!M8</f>
        <v>2473.8274257413364</v>
      </c>
    </row>
    <row r="5" spans="1:18" x14ac:dyDescent="0.3">
      <c r="A5" t="s">
        <v>3</v>
      </c>
      <c r="B5">
        <v>1.0404</v>
      </c>
      <c r="C5">
        <v>1.0488</v>
      </c>
      <c r="D5">
        <f t="shared" ref="D5:D29" si="0">C5-B5</f>
        <v>8.3999999999999631E-3</v>
      </c>
      <c r="J5" s="6" t="s">
        <v>59</v>
      </c>
      <c r="K5" s="6">
        <f>leaves!K9</f>
        <v>2936.816023043832</v>
      </c>
      <c r="L5" s="6">
        <f>Stems!K9</f>
        <v>3140.591030792225</v>
      </c>
      <c r="M5" s="6">
        <f>Roots!K9</f>
        <v>2244.4784244571306</v>
      </c>
      <c r="N5" s="6"/>
      <c r="O5" s="6" t="s">
        <v>59</v>
      </c>
      <c r="P5" s="6">
        <f>leaves!$M9</f>
        <v>2306.3875087168944</v>
      </c>
      <c r="Q5" s="6">
        <f>Stems!$M9</f>
        <v>2193.4175557315884</v>
      </c>
      <c r="R5" s="6">
        <f>Roots!M9</f>
        <v>1981.9804939444593</v>
      </c>
    </row>
    <row r="6" spans="1:18" x14ac:dyDescent="0.3">
      <c r="A6" t="s">
        <v>4</v>
      </c>
      <c r="B6">
        <v>1.0419</v>
      </c>
      <c r="C6">
        <v>1.0476000000000001</v>
      </c>
      <c r="D6">
        <f t="shared" si="0"/>
        <v>5.7000000000000384E-3</v>
      </c>
      <c r="J6" s="6" t="s">
        <v>60</v>
      </c>
      <c r="K6" s="6">
        <f>leaves!K10</f>
        <v>3300.758848023162</v>
      </c>
      <c r="L6" s="6">
        <f>Stems!K10</f>
        <v>3209.1944500325662</v>
      </c>
      <c r="M6" s="6">
        <f>Roots!K10</f>
        <v>2708.3874699538273</v>
      </c>
      <c r="N6" s="6"/>
      <c r="O6" s="6" t="s">
        <v>60</v>
      </c>
      <c r="P6" s="6">
        <f>leaves!$M10</f>
        <v>2301.578047234786</v>
      </c>
      <c r="Q6" s="6">
        <f>Stems!$M10</f>
        <v>2533.4361999349644</v>
      </c>
      <c r="R6" s="6">
        <f>Roots!M10</f>
        <v>2356.3486402202743</v>
      </c>
    </row>
    <row r="7" spans="1:18" x14ac:dyDescent="0.3">
      <c r="A7" t="s">
        <v>5</v>
      </c>
      <c r="B7">
        <v>1.0326</v>
      </c>
      <c r="C7">
        <v>1.0404</v>
      </c>
      <c r="D7">
        <f t="shared" si="0"/>
        <v>7.8000000000000291E-3</v>
      </c>
      <c r="J7" s="6" t="s">
        <v>75</v>
      </c>
      <c r="K7" s="6">
        <f>leaves!K11</f>
        <v>4228.7754080121604</v>
      </c>
      <c r="L7" s="6">
        <f>Stems!K11</f>
        <v>3796.048019055851</v>
      </c>
      <c r="M7" s="6">
        <f>Roots!K11</f>
        <v>2968.0239288492166</v>
      </c>
      <c r="N7" s="6"/>
      <c r="O7" s="6" t="s">
        <v>75</v>
      </c>
      <c r="P7" s="6">
        <f>leaves!$M11</f>
        <v>3258.8330347485185</v>
      </c>
      <c r="Q7" s="6">
        <f>Stems!$M11</f>
        <v>2724.2190085597276</v>
      </c>
      <c r="R7" s="6">
        <f>Roots!M11</f>
        <v>2567.9898508252486</v>
      </c>
    </row>
    <row r="8" spans="1:18" x14ac:dyDescent="0.3">
      <c r="A8" t="s">
        <v>6</v>
      </c>
      <c r="B8">
        <v>1.0375000000000001</v>
      </c>
      <c r="C8">
        <v>1.0424</v>
      </c>
      <c r="D8">
        <f t="shared" si="0"/>
        <v>4.8999999999999044E-3</v>
      </c>
      <c r="J8" s="6" t="s">
        <v>61</v>
      </c>
      <c r="K8" s="6">
        <f>leaves!K12</f>
        <v>2427.9860136268007</v>
      </c>
      <c r="L8" s="6">
        <f>Stems!K12</f>
        <v>2716.4308110882384</v>
      </c>
      <c r="M8" s="6">
        <f>Roots!K12</f>
        <v>2206.2737577821108</v>
      </c>
      <c r="N8" s="6"/>
      <c r="O8" s="6" t="s">
        <v>61</v>
      </c>
      <c r="P8" s="6">
        <f>leaves!$M12</f>
        <v>1773.9656727989479</v>
      </c>
      <c r="Q8" s="6">
        <f>Stems!$M12</f>
        <v>2056.3243084774899</v>
      </c>
      <c r="R8" s="6">
        <f>Roots!M12</f>
        <v>1869.1314619542331</v>
      </c>
    </row>
    <row r="9" spans="1:18" x14ac:dyDescent="0.3">
      <c r="A9" t="s">
        <v>7</v>
      </c>
      <c r="B9">
        <v>1.0378000000000001</v>
      </c>
      <c r="C9">
        <v>1.056</v>
      </c>
      <c r="D9">
        <f t="shared" si="0"/>
        <v>1.8199999999999994E-2</v>
      </c>
      <c r="J9" s="6" t="s">
        <v>62</v>
      </c>
      <c r="K9" s="6">
        <f>leaves!K13</f>
        <v>2940.325455147401</v>
      </c>
      <c r="L9" s="6">
        <f>Stems!K13</f>
        <v>3502.7061585189708</v>
      </c>
      <c r="M9" s="6">
        <f>Roots!K13</f>
        <v>2640.555183186435</v>
      </c>
      <c r="N9" s="6"/>
      <c r="O9" s="6" t="s">
        <v>62</v>
      </c>
      <c r="P9" s="6">
        <f>leaves!$M13</f>
        <v>2055.5012047350028</v>
      </c>
      <c r="Q9" s="6">
        <f>Stems!$M13</f>
        <v>2611.5364763014645</v>
      </c>
      <c r="R9" s="6">
        <f>Roots!M13</f>
        <v>2304.6259423852052</v>
      </c>
    </row>
    <row r="10" spans="1:18" x14ac:dyDescent="0.3">
      <c r="A10" t="s">
        <v>8</v>
      </c>
      <c r="B10">
        <v>1.0342</v>
      </c>
      <c r="C10">
        <v>1.0456000000000001</v>
      </c>
      <c r="D10">
        <f t="shared" si="0"/>
        <v>1.1400000000000077E-2</v>
      </c>
      <c r="J10" s="6" t="s">
        <v>63</v>
      </c>
      <c r="K10" s="6">
        <f>leaves!K14</f>
        <v>2682.686757254236</v>
      </c>
      <c r="L10" s="6">
        <f>Stems!K14</f>
        <v>800.15218788386778</v>
      </c>
      <c r="M10" s="6">
        <f>Roots!K14</f>
        <v>1016.9924571592846</v>
      </c>
      <c r="N10" s="6"/>
      <c r="O10" s="6" t="s">
        <v>63</v>
      </c>
      <c r="P10" s="6">
        <f>leaves!$M14</f>
        <v>1945.7187765955018</v>
      </c>
      <c r="Q10" s="6">
        <f>Stems!$M14</f>
        <v>1326.3841857843925</v>
      </c>
      <c r="R10" s="6">
        <f>Roots!M14</f>
        <v>1188.3277903983117</v>
      </c>
    </row>
    <row r="11" spans="1:18" x14ac:dyDescent="0.3">
      <c r="A11" t="s">
        <v>9</v>
      </c>
      <c r="B11">
        <v>1.034</v>
      </c>
      <c r="C11">
        <v>1.0437000000000001</v>
      </c>
      <c r="D11">
        <f t="shared" si="0"/>
        <v>9.7000000000000419E-3</v>
      </c>
      <c r="J11" s="6" t="s">
        <v>64</v>
      </c>
      <c r="K11" s="6">
        <f>leaves!K15</f>
        <v>3246.3066641749551</v>
      </c>
      <c r="L11" s="6">
        <f>Stems!K15</f>
        <v>2862.5420141230506</v>
      </c>
      <c r="M11" s="6">
        <f>Roots!K15</f>
        <v>2296.6214943072687</v>
      </c>
      <c r="N11" s="6"/>
      <c r="O11" s="6" t="s">
        <v>64</v>
      </c>
      <c r="P11" s="6">
        <f>leaves!$M15</f>
        <v>2311.306025934884</v>
      </c>
      <c r="Q11" s="6">
        <f>Stems!$M15</f>
        <v>2134.7555874594773</v>
      </c>
      <c r="R11" s="6">
        <f>Roots!M15</f>
        <v>2030.7033173520254</v>
      </c>
    </row>
    <row r="12" spans="1:18" x14ac:dyDescent="0.3">
      <c r="J12" s="6" t="s">
        <v>65</v>
      </c>
      <c r="K12" s="6">
        <f>leaves!K16</f>
        <v>4792.5604566803413</v>
      </c>
      <c r="L12" s="6">
        <f>Stems!K16</f>
        <v>2260.917192807533</v>
      </c>
      <c r="M12" s="6">
        <f>Roots!K16</f>
        <v>2218.2252829501899</v>
      </c>
      <c r="N12" s="6"/>
      <c r="O12" s="6" t="s">
        <v>65</v>
      </c>
      <c r="P12" s="6">
        <f>leaves!$M16</f>
        <v>3177.5870229246793</v>
      </c>
      <c r="Q12" s="6">
        <f>Stems!$M16</f>
        <v>2339.9246526525671</v>
      </c>
      <c r="R12" s="6">
        <f>Roots!M16</f>
        <v>2245.5220818257358</v>
      </c>
    </row>
    <row r="13" spans="1:18" x14ac:dyDescent="0.3">
      <c r="A13" t="s">
        <v>10</v>
      </c>
      <c r="B13">
        <v>1.0378000000000001</v>
      </c>
      <c r="C13">
        <v>1.0411999999999999</v>
      </c>
      <c r="D13">
        <f t="shared" si="0"/>
        <v>3.3999999999998476E-3</v>
      </c>
      <c r="J13" s="6" t="s">
        <v>66</v>
      </c>
      <c r="K13" s="6">
        <f>leaves!K17</f>
        <v>3862.179976129712</v>
      </c>
      <c r="L13" s="6">
        <f>Stems!K17</f>
        <v>2731.1923721392932</v>
      </c>
      <c r="M13" s="6">
        <f>Roots!K17</f>
        <v>2468.096918791708</v>
      </c>
      <c r="N13" s="6"/>
      <c r="O13" s="6" t="s">
        <v>66</v>
      </c>
      <c r="P13" s="6">
        <f>leaves!$M17</f>
        <v>2718.4594981442742</v>
      </c>
      <c r="Q13" s="6">
        <f>Stems!$M17</f>
        <v>2252.0556382233599</v>
      </c>
      <c r="R13" s="6">
        <f>Roots!M17</f>
        <v>2210.6450959135464</v>
      </c>
    </row>
    <row r="14" spans="1:18" x14ac:dyDescent="0.3">
      <c r="A14" t="s">
        <v>11</v>
      </c>
      <c r="B14">
        <v>1.0410999999999999</v>
      </c>
      <c r="C14">
        <v>1.0447</v>
      </c>
      <c r="D14">
        <f t="shared" si="0"/>
        <v>3.6000000000000476E-3</v>
      </c>
      <c r="J14" s="6" t="s">
        <v>67</v>
      </c>
      <c r="K14" s="6">
        <f>leaves!K18</f>
        <v>4864.6203890225925</v>
      </c>
      <c r="L14" s="6">
        <f>Stems!K18</f>
        <v>4111.2570101549218</v>
      </c>
      <c r="M14" s="6">
        <f>Roots!K18</f>
        <v>3010.3062045546567</v>
      </c>
      <c r="N14" s="6"/>
      <c r="O14" s="6" t="s">
        <v>67</v>
      </c>
      <c r="P14" s="6">
        <f>leaves!$M18</f>
        <v>3511.8801669057279</v>
      </c>
      <c r="Q14" s="6">
        <f>Stems!$M18</f>
        <v>3195.1995921631128</v>
      </c>
      <c r="R14" s="6">
        <f>Roots!M18</f>
        <v>2517.3744835565444</v>
      </c>
    </row>
    <row r="15" spans="1:18" x14ac:dyDescent="0.3">
      <c r="A15" t="s">
        <v>12</v>
      </c>
      <c r="B15">
        <v>1.0395000000000001</v>
      </c>
      <c r="C15">
        <v>1.0444</v>
      </c>
      <c r="D15">
        <f t="shared" si="0"/>
        <v>4.8999999999999044E-3</v>
      </c>
      <c r="J15" s="6" t="s">
        <v>68</v>
      </c>
      <c r="K15" s="6">
        <f>leaves!K19</f>
        <v>466.50089665291654</v>
      </c>
      <c r="L15" s="6">
        <f>Stems!K19</f>
        <v>178.89148807042568</v>
      </c>
      <c r="M15" s="6">
        <f>Roots!K19</f>
        <v>142.40115922094327</v>
      </c>
      <c r="N15" s="6"/>
      <c r="O15" s="6" t="s">
        <v>68</v>
      </c>
      <c r="P15" s="6">
        <f>leaves!$M19</f>
        <v>408.82988355420184</v>
      </c>
      <c r="Q15" s="6">
        <f>Stems!$M19</f>
        <v>210.05116110108372</v>
      </c>
      <c r="R15" s="6">
        <f>Roots!M19</f>
        <v>166.77365882367809</v>
      </c>
    </row>
    <row r="16" spans="1:18" x14ac:dyDescent="0.3">
      <c r="A16" t="s">
        <v>13</v>
      </c>
      <c r="B16">
        <v>1.0401</v>
      </c>
      <c r="C16">
        <v>1.0465</v>
      </c>
      <c r="D16">
        <f t="shared" si="0"/>
        <v>6.3999999999999613E-3</v>
      </c>
      <c r="J16" s="6" t="s">
        <v>69</v>
      </c>
      <c r="K16" s="6">
        <f>leaves!K20</f>
        <v>5434.7085616771965</v>
      </c>
      <c r="L16" s="6">
        <f>Stems!K20</f>
        <v>3230.3137496859531</v>
      </c>
      <c r="M16" s="6">
        <f>Roots!K20</f>
        <v>2588.4372457051309</v>
      </c>
      <c r="N16" s="6"/>
      <c r="O16" s="6" t="s">
        <v>69</v>
      </c>
      <c r="P16" s="6">
        <f>leaves!$M20</f>
        <v>3994.4300807119171</v>
      </c>
      <c r="Q16" s="6">
        <f>Stems!$M20</f>
        <v>2681.0779722998132</v>
      </c>
      <c r="R16" s="6">
        <f>Roots!M20</f>
        <v>2561.8702368268769</v>
      </c>
    </row>
    <row r="17" spans="1:18" x14ac:dyDescent="0.3">
      <c r="A17" t="s">
        <v>14</v>
      </c>
      <c r="B17">
        <v>1.0414000000000001</v>
      </c>
      <c r="C17">
        <v>1.0478000000000001</v>
      </c>
      <c r="D17">
        <f t="shared" si="0"/>
        <v>6.3999999999999613E-3</v>
      </c>
      <c r="J17" s="6" t="s">
        <v>70</v>
      </c>
      <c r="K17" s="6">
        <f>leaves!K21</f>
        <v>252.15034507192331</v>
      </c>
      <c r="L17" s="6">
        <f>Stems!K21</f>
        <v>16.559439516470476</v>
      </c>
      <c r="M17" s="6">
        <f>Roots!K21</f>
        <v>20.091139223892824</v>
      </c>
      <c r="N17" s="6"/>
      <c r="O17" s="6" t="s">
        <v>70</v>
      </c>
      <c r="P17" s="6">
        <f>leaves!$M21</f>
        <v>149.25440775142994</v>
      </c>
      <c r="Q17" s="6">
        <f>Stems!$M21</f>
        <v>34.733481192724973</v>
      </c>
      <c r="R17" s="6">
        <f>Roots!M21</f>
        <v>109.6220968466741</v>
      </c>
    </row>
    <row r="18" spans="1:18" x14ac:dyDescent="0.3">
      <c r="A18" t="s">
        <v>15</v>
      </c>
      <c r="B18">
        <v>1.0376000000000001</v>
      </c>
      <c r="C18">
        <v>1.0444</v>
      </c>
      <c r="D18">
        <f t="shared" si="0"/>
        <v>6.7999999999999172E-3</v>
      </c>
      <c r="J18" s="6" t="s">
        <v>71</v>
      </c>
      <c r="K18" s="6">
        <f>leaves!K22</f>
        <v>35253.38835755855</v>
      </c>
      <c r="L18" s="6">
        <f>Stems!K22</f>
        <v>10856.942016340447</v>
      </c>
      <c r="M18" s="6">
        <f>Roots!K22</f>
        <v>11026.320592696422</v>
      </c>
      <c r="N18" s="6"/>
      <c r="O18" s="6" t="s">
        <v>71</v>
      </c>
      <c r="P18" s="6">
        <f>leaves!$M22</f>
        <v>26457.520251668109</v>
      </c>
      <c r="Q18" s="6">
        <f>Stems!$M22</f>
        <v>13589.38523892989</v>
      </c>
      <c r="R18" s="6">
        <f>Roots!M22</f>
        <v>11972.217971682097</v>
      </c>
    </row>
    <row r="19" spans="1:18" x14ac:dyDescent="0.3">
      <c r="A19" t="s">
        <v>16</v>
      </c>
      <c r="B19">
        <v>1.0343</v>
      </c>
      <c r="C19">
        <v>1.0394000000000001</v>
      </c>
      <c r="D19">
        <f t="shared" si="0"/>
        <v>5.1000000000001044E-3</v>
      </c>
      <c r="J19" s="6" t="s">
        <v>72</v>
      </c>
      <c r="K19" s="6">
        <f>leaves!K23</f>
        <v>63458.120614462554</v>
      </c>
      <c r="L19" s="6">
        <f>Stems!K23</f>
        <v>7252.9961151343286</v>
      </c>
      <c r="M19" s="6">
        <f>Roots!K23</f>
        <v>2325.5028456555192</v>
      </c>
      <c r="N19" s="6"/>
      <c r="O19" s="6" t="s">
        <v>72</v>
      </c>
      <c r="P19" s="6">
        <f>leaves!$M23</f>
        <v>50097.782795633422</v>
      </c>
      <c r="Q19" s="6">
        <f>Stems!$M23</f>
        <v>5627.8195280377349</v>
      </c>
      <c r="R19" s="6">
        <f>Roots!M23</f>
        <v>3894.0787844039642</v>
      </c>
    </row>
    <row r="20" spans="1:18" x14ac:dyDescent="0.3">
      <c r="A20" t="s">
        <v>17</v>
      </c>
      <c r="B20">
        <v>1.0358000000000001</v>
      </c>
      <c r="C20">
        <v>1.0427999999999999</v>
      </c>
      <c r="D20">
        <f t="shared" si="0"/>
        <v>6.9999999999998952E-3</v>
      </c>
      <c r="J20" s="6" t="s">
        <v>73</v>
      </c>
      <c r="K20" s="6">
        <f>leaves!K24</f>
        <v>5139.6204948779414</v>
      </c>
      <c r="L20" s="6">
        <f>Stems!K24</f>
        <v>2059.1159944894289</v>
      </c>
      <c r="M20" s="6">
        <f>Roots!K24</f>
        <v>1813.0588942556351</v>
      </c>
      <c r="N20" s="6"/>
      <c r="O20" s="6" t="s">
        <v>73</v>
      </c>
      <c r="P20" s="6">
        <f>leaves!$M24</f>
        <v>3526.9229167162248</v>
      </c>
      <c r="Q20" s="6">
        <f>Stems!$M24</f>
        <v>2339.8550830738018</v>
      </c>
      <c r="R20" s="6">
        <f>Roots!M24</f>
        <v>1967.7393709194334</v>
      </c>
    </row>
    <row r="21" spans="1:18" x14ac:dyDescent="0.3">
      <c r="J21" s="6" t="s">
        <v>74</v>
      </c>
      <c r="K21" s="6">
        <f>leaves!K25</f>
        <v>63.646381087106853</v>
      </c>
      <c r="L21" s="6">
        <f>Stems!K25</f>
        <v>15.25723804473742</v>
      </c>
      <c r="M21" s="6">
        <f>Roots!K25</f>
        <v>24.026370368587521</v>
      </c>
      <c r="N21" s="6"/>
      <c r="O21" s="6" t="s">
        <v>74</v>
      </c>
      <c r="P21" s="6">
        <f>leaves!$M25</f>
        <v>36.992120824876295</v>
      </c>
      <c r="Q21" s="6">
        <f>Stems!$M25</f>
        <v>15.825120266234416</v>
      </c>
      <c r="R21" s="6">
        <f>Roots!M25</f>
        <v>44.69409128286167</v>
      </c>
    </row>
    <row r="22" spans="1:18" x14ac:dyDescent="0.3">
      <c r="A22" t="s">
        <v>18</v>
      </c>
      <c r="B22">
        <v>1.0344</v>
      </c>
      <c r="C22">
        <v>1.0405</v>
      </c>
      <c r="D22">
        <f t="shared" si="0"/>
        <v>6.0999999999999943E-3</v>
      </c>
    </row>
    <row r="23" spans="1:18" x14ac:dyDescent="0.3">
      <c r="A23" t="s">
        <v>19</v>
      </c>
      <c r="B23">
        <v>1.0390999999999999</v>
      </c>
      <c r="C23">
        <v>1.0432999999999999</v>
      </c>
      <c r="D23">
        <f t="shared" si="0"/>
        <v>4.1999999999999815E-3</v>
      </c>
    </row>
    <row r="24" spans="1:18" x14ac:dyDescent="0.3">
      <c r="A24" t="s">
        <v>20</v>
      </c>
      <c r="B24">
        <v>1.0408999999999999</v>
      </c>
      <c r="C24">
        <v>1.0462</v>
      </c>
      <c r="D24">
        <f t="shared" si="0"/>
        <v>5.3000000000000824E-3</v>
      </c>
      <c r="J24" s="1"/>
    </row>
    <row r="25" spans="1:18" x14ac:dyDescent="0.3">
      <c r="A25" t="s">
        <v>21</v>
      </c>
      <c r="B25">
        <v>1.0383</v>
      </c>
      <c r="C25">
        <v>1.0426</v>
      </c>
      <c r="D25">
        <f t="shared" si="0"/>
        <v>4.2999999999999705E-3</v>
      </c>
    </row>
    <row r="26" spans="1:18" x14ac:dyDescent="0.3">
      <c r="A26" t="s">
        <v>22</v>
      </c>
      <c r="B26">
        <v>1.0415000000000001</v>
      </c>
      <c r="C26">
        <v>1.0497000000000001</v>
      </c>
      <c r="D26">
        <f t="shared" si="0"/>
        <v>8.1999999999999851E-3</v>
      </c>
    </row>
    <row r="27" spans="1:18" x14ac:dyDescent="0.3">
      <c r="A27" t="s">
        <v>23</v>
      </c>
      <c r="B27">
        <v>1.0407999999999999</v>
      </c>
      <c r="C27">
        <v>1.0469999999999999</v>
      </c>
      <c r="D27">
        <f t="shared" si="0"/>
        <v>6.1999999999999833E-3</v>
      </c>
    </row>
    <row r="28" spans="1:18" x14ac:dyDescent="0.3">
      <c r="A28" t="s">
        <v>24</v>
      </c>
      <c r="B28">
        <v>1.0347999999999999</v>
      </c>
      <c r="C28">
        <v>1.0426</v>
      </c>
      <c r="D28">
        <f t="shared" si="0"/>
        <v>7.8000000000000291E-3</v>
      </c>
    </row>
    <row r="29" spans="1:18" x14ac:dyDescent="0.3">
      <c r="A29" t="s">
        <v>25</v>
      </c>
      <c r="B29">
        <v>1.0407999999999999</v>
      </c>
      <c r="C29">
        <v>1.0458000000000001</v>
      </c>
      <c r="D29">
        <f t="shared" si="0"/>
        <v>5.0000000000001155E-3</v>
      </c>
    </row>
    <row r="31" spans="1:18" x14ac:dyDescent="0.3">
      <c r="A31" t="s">
        <v>88</v>
      </c>
      <c r="B31" t="s">
        <v>35</v>
      </c>
    </row>
    <row r="32" spans="1:18" x14ac:dyDescent="0.3">
      <c r="A32" t="s">
        <v>29</v>
      </c>
      <c r="B32">
        <v>10</v>
      </c>
    </row>
    <row r="33" spans="1:2" x14ac:dyDescent="0.3">
      <c r="A33" t="s">
        <v>30</v>
      </c>
      <c r="B33">
        <v>20</v>
      </c>
    </row>
    <row r="34" spans="1:2" x14ac:dyDescent="0.3">
      <c r="A34" t="s">
        <v>31</v>
      </c>
      <c r="B34">
        <v>30</v>
      </c>
    </row>
    <row r="35" spans="1:2" x14ac:dyDescent="0.3">
      <c r="A35" t="s">
        <v>32</v>
      </c>
      <c r="B35">
        <v>40</v>
      </c>
    </row>
    <row r="36" spans="1:2" x14ac:dyDescent="0.3">
      <c r="A36" t="s">
        <v>33</v>
      </c>
      <c r="B36">
        <v>50</v>
      </c>
    </row>
    <row r="37" spans="1:2" x14ac:dyDescent="0.3">
      <c r="A37" t="s">
        <v>34</v>
      </c>
      <c r="B37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AF19-2A0D-43D2-8CF8-690D092D6B93}">
  <dimension ref="A5:Z25"/>
  <sheetViews>
    <sheetView workbookViewId="0">
      <selection activeCell="K23" sqref="K23"/>
    </sheetView>
  </sheetViews>
  <sheetFormatPr defaultRowHeight="14.4" x14ac:dyDescent="0.3"/>
  <cols>
    <col min="1" max="1" width="19.44140625" customWidth="1"/>
  </cols>
  <sheetData>
    <row r="5" spans="1:26" x14ac:dyDescent="0.3">
      <c r="C5">
        <v>3.6000000000000476E-3</v>
      </c>
      <c r="D5">
        <v>8.3999999999999631E-3</v>
      </c>
      <c r="E5">
        <v>5.7000000000000384E-3</v>
      </c>
      <c r="F5">
        <v>7.8000000000000291E-3</v>
      </c>
      <c r="G5">
        <v>4.8999999999999044E-3</v>
      </c>
      <c r="H5">
        <v>1.8199999999999994E-2</v>
      </c>
      <c r="I5">
        <v>1.1400000000000077E-2</v>
      </c>
      <c r="J5">
        <v>9.7000000000000419E-3</v>
      </c>
    </row>
    <row r="6" spans="1:26" x14ac:dyDescent="0.3">
      <c r="A6" t="s">
        <v>36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16</v>
      </c>
      <c r="R6" s="3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4" t="s">
        <v>25</v>
      </c>
    </row>
    <row r="7" spans="1:26" x14ac:dyDescent="0.3">
      <c r="A7" t="s">
        <v>37</v>
      </c>
      <c r="B7" t="s">
        <v>38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39</v>
      </c>
      <c r="J7" s="2" t="s">
        <v>39</v>
      </c>
      <c r="K7" s="3" t="s">
        <v>39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39</v>
      </c>
      <c r="S7" s="4" t="s">
        <v>39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</row>
    <row r="8" spans="1:26" x14ac:dyDescent="0.3">
      <c r="A8" t="s">
        <v>40</v>
      </c>
      <c r="B8">
        <v>13.905133333333334</v>
      </c>
      <c r="C8" s="2">
        <v>18327.158300328138</v>
      </c>
      <c r="D8" s="2">
        <v>22540.149458393149</v>
      </c>
      <c r="E8" s="2">
        <v>18957.524005000181</v>
      </c>
      <c r="F8" s="2">
        <v>24576.14965759312</v>
      </c>
      <c r="G8" s="2">
        <v>18509.692949799355</v>
      </c>
      <c r="H8" s="2">
        <v>34015.355719920328</v>
      </c>
      <c r="I8" s="2">
        <v>25580.722465154529</v>
      </c>
      <c r="J8" s="2">
        <v>24495.751818323559</v>
      </c>
      <c r="K8" s="3">
        <v>14734.739632132165</v>
      </c>
      <c r="L8" s="3">
        <v>14578.126325140222</v>
      </c>
      <c r="M8" s="3">
        <v>17468.356588880648</v>
      </c>
      <c r="N8" s="3">
        <v>15810.320951351465</v>
      </c>
      <c r="O8" s="3">
        <v>16769.899919551157</v>
      </c>
      <c r="P8" s="3">
        <v>15218.342266090471</v>
      </c>
      <c r="Q8" s="3">
        <v>15767.270103402783</v>
      </c>
      <c r="R8" s="3">
        <v>17936.655896298133</v>
      </c>
      <c r="S8" s="4">
        <v>15733.004271614527</v>
      </c>
      <c r="T8" s="4">
        <v>11665.518668821715</v>
      </c>
      <c r="U8" s="4">
        <v>13790.126043976847</v>
      </c>
      <c r="V8" s="4">
        <v>12353.792401724395</v>
      </c>
      <c r="W8" s="4">
        <v>17884.678261709061</v>
      </c>
      <c r="X8" s="4">
        <v>15068.130019077425</v>
      </c>
      <c r="Y8" s="4">
        <v>18017.077592632417</v>
      </c>
      <c r="Z8" s="4">
        <v>14870.13042128732</v>
      </c>
    </row>
    <row r="9" spans="1:26" x14ac:dyDescent="0.3">
      <c r="A9" t="s">
        <v>41</v>
      </c>
      <c r="B9">
        <v>14.574466666666666</v>
      </c>
      <c r="C9" s="2">
        <v>14910.001330415254</v>
      </c>
      <c r="D9" s="2">
        <v>19193.836565997033</v>
      </c>
      <c r="E9" s="2">
        <v>15727.808337415941</v>
      </c>
      <c r="F9" s="2">
        <v>19978.544755872903</v>
      </c>
      <c r="G9" s="2">
        <v>15304.662365032138</v>
      </c>
      <c r="H9" s="2">
        <v>30572.313180297948</v>
      </c>
      <c r="I9" s="2">
        <v>24566.650805041965</v>
      </c>
      <c r="J9" s="2">
        <v>21993.612731800222</v>
      </c>
      <c r="K9" s="3">
        <v>13202.674735213697</v>
      </c>
      <c r="L9" s="3">
        <v>13215.076747251154</v>
      </c>
      <c r="M9" s="3">
        <v>14452.43987326826</v>
      </c>
      <c r="N9" s="3">
        <v>13176.910835159544</v>
      </c>
      <c r="O9" s="3">
        <v>13827.512201698661</v>
      </c>
      <c r="P9" s="3">
        <v>12602.427757647694</v>
      </c>
      <c r="Q9" s="3">
        <v>13755.88848780525</v>
      </c>
      <c r="R9" s="3">
        <v>14438.131434526076</v>
      </c>
      <c r="S9" s="4">
        <v>12721.209969135865</v>
      </c>
      <c r="T9" s="4">
        <v>9806.3077933675886</v>
      </c>
      <c r="U9" s="4">
        <v>11349.297875254459</v>
      </c>
      <c r="V9" s="4">
        <v>10389.906364633927</v>
      </c>
      <c r="W9" s="4">
        <v>14472.198706348097</v>
      </c>
      <c r="X9" s="4">
        <v>11765.710328173393</v>
      </c>
      <c r="Y9" s="4">
        <v>14390.523158717753</v>
      </c>
      <c r="Z9" s="4">
        <v>12101.928068960689</v>
      </c>
    </row>
    <row r="10" spans="1:26" x14ac:dyDescent="0.3">
      <c r="A10" t="s">
        <v>42</v>
      </c>
      <c r="B10">
        <v>17.264283333333335</v>
      </c>
      <c r="C10" s="2">
        <v>17355.654453343774</v>
      </c>
      <c r="D10" s="2">
        <v>19818.277894504878</v>
      </c>
      <c r="E10" s="2">
        <v>18815.609656261968</v>
      </c>
      <c r="F10" s="2">
        <v>21229.395088025616</v>
      </c>
      <c r="G10" s="2">
        <v>18264.783710087573</v>
      </c>
      <c r="H10" s="2">
        <v>23833.631460602392</v>
      </c>
      <c r="I10" s="2">
        <v>22686.370222072725</v>
      </c>
      <c r="J10" s="2">
        <v>21138.55664259004</v>
      </c>
      <c r="K10" s="3">
        <v>14029.363777611783</v>
      </c>
      <c r="L10" s="3">
        <v>11428.830952560598</v>
      </c>
      <c r="M10" s="3">
        <v>15205.116053428643</v>
      </c>
      <c r="N10" s="3">
        <v>15569.49864104593</v>
      </c>
      <c r="O10" s="3">
        <v>16567.43875893427</v>
      </c>
      <c r="P10" s="3">
        <v>14619.652691822299</v>
      </c>
      <c r="Q10" s="3">
        <v>15383.45090852381</v>
      </c>
      <c r="R10" s="3">
        <v>16651.394516038905</v>
      </c>
      <c r="S10" s="4">
        <v>14468.777591634522</v>
      </c>
      <c r="T10" s="4">
        <v>12297.564958106585</v>
      </c>
      <c r="U10" s="4">
        <v>13921.815977561873</v>
      </c>
      <c r="V10" s="4">
        <v>12499.539876757664</v>
      </c>
      <c r="W10" s="4">
        <v>16004.158437049042</v>
      </c>
      <c r="X10" s="4">
        <v>15476.113991180988</v>
      </c>
      <c r="Y10" s="4">
        <v>16721.446219914131</v>
      </c>
      <c r="Z10" s="4">
        <v>14168.726739424897</v>
      </c>
    </row>
    <row r="11" spans="1:26" x14ac:dyDescent="0.3">
      <c r="A11" t="s">
        <v>43</v>
      </c>
      <c r="B11">
        <v>18.471566666666668</v>
      </c>
      <c r="C11" s="2">
        <v>21710.560846963996</v>
      </c>
      <c r="D11" s="2">
        <v>26625.026225514459</v>
      </c>
      <c r="E11" s="2">
        <v>23024.494637782129</v>
      </c>
      <c r="F11" s="2">
        <v>28667.802401703244</v>
      </c>
      <c r="G11" s="2">
        <v>22470.187293628434</v>
      </c>
      <c r="H11" s="2">
        <v>42601.467282178637</v>
      </c>
      <c r="I11" s="2">
        <v>32430.393107315023</v>
      </c>
      <c r="J11" s="2">
        <v>31661.462939980782</v>
      </c>
      <c r="K11" s="3">
        <v>15888.29178099588</v>
      </c>
      <c r="L11" s="3">
        <v>15605.38854826605</v>
      </c>
      <c r="M11" s="3">
        <v>17283.551346097905</v>
      </c>
      <c r="N11" s="3">
        <v>16954.109137675627</v>
      </c>
      <c r="O11" s="3">
        <v>17346.093376170302</v>
      </c>
      <c r="P11" s="3">
        <v>15788.055549344746</v>
      </c>
      <c r="Q11" s="3">
        <v>16648.158355104471</v>
      </c>
      <c r="R11" s="3">
        <v>18203.019056585756</v>
      </c>
      <c r="S11" s="4">
        <v>15659.240416899391</v>
      </c>
      <c r="T11" s="4">
        <v>13888.93140582617</v>
      </c>
      <c r="U11" s="4">
        <v>14928.971723492745</v>
      </c>
      <c r="V11" s="4">
        <v>13679.725771914309</v>
      </c>
      <c r="W11" s="4">
        <v>18407.800677826912</v>
      </c>
      <c r="X11" s="4">
        <v>16473.053911765372</v>
      </c>
      <c r="Y11" s="4">
        <v>18369.101975226164</v>
      </c>
      <c r="Z11" s="4">
        <v>15075.742045193589</v>
      </c>
    </row>
    <row r="12" spans="1:26" x14ac:dyDescent="0.3">
      <c r="A12" t="s">
        <v>44</v>
      </c>
      <c r="B12">
        <v>19.284016666666666</v>
      </c>
      <c r="C12" s="2">
        <v>12476.648600153718</v>
      </c>
      <c r="D12" s="2">
        <v>14456.518141864362</v>
      </c>
      <c r="E12" s="2">
        <v>13917.686560327342</v>
      </c>
      <c r="F12" s="2">
        <v>16251.259995251005</v>
      </c>
      <c r="G12" s="2">
        <v>13396.849294958705</v>
      </c>
      <c r="H12" s="2">
        <v>19097.653925582857</v>
      </c>
      <c r="I12" s="2">
        <v>17844.724728308152</v>
      </c>
      <c r="J12" s="2">
        <v>16947.485366617067</v>
      </c>
      <c r="K12" s="3">
        <v>11690.660870537857</v>
      </c>
      <c r="L12" s="3">
        <v>10183.861951865663</v>
      </c>
      <c r="M12" s="3">
        <v>12521.387360190321</v>
      </c>
      <c r="N12" s="3">
        <v>13075.570296406855</v>
      </c>
      <c r="O12" s="3">
        <v>13206.056112642622</v>
      </c>
      <c r="P12" s="3">
        <v>12080.908221931264</v>
      </c>
      <c r="Q12" s="3">
        <v>12603.242801542961</v>
      </c>
      <c r="R12" s="3">
        <v>13398.159161041302</v>
      </c>
      <c r="S12" s="4">
        <v>11628.665040867592</v>
      </c>
      <c r="T12" s="4">
        <v>10232.911860712924</v>
      </c>
      <c r="U12" s="4">
        <v>11187.121230878125</v>
      </c>
      <c r="V12" s="4">
        <v>10197.756689858583</v>
      </c>
      <c r="W12" s="4">
        <v>12527.872956643017</v>
      </c>
      <c r="X12" s="4">
        <v>12602.338403341913</v>
      </c>
      <c r="Y12" s="4">
        <v>13029.910078967261</v>
      </c>
      <c r="Z12" s="4">
        <v>11227.999721698785</v>
      </c>
    </row>
    <row r="13" spans="1:26" x14ac:dyDescent="0.3">
      <c r="A13" t="s">
        <v>45</v>
      </c>
      <c r="B13">
        <v>24.957916666666666</v>
      </c>
      <c r="C13" s="2">
        <v>15973.98572000634</v>
      </c>
      <c r="D13" s="2">
        <v>19145.674774184303</v>
      </c>
      <c r="E13" s="2">
        <v>15805.499976377221</v>
      </c>
      <c r="F13" s="2">
        <v>17721.146316181632</v>
      </c>
      <c r="G13" s="2">
        <v>15881.175163773107</v>
      </c>
      <c r="H13" s="2">
        <v>24570.508410454786</v>
      </c>
      <c r="I13" s="2">
        <v>20101.681207312657</v>
      </c>
      <c r="J13" s="2">
        <v>18115.86898584068</v>
      </c>
      <c r="K13" s="3">
        <v>14391.742969377272</v>
      </c>
      <c r="L13" s="3">
        <v>14784.712531513582</v>
      </c>
      <c r="M13" s="3">
        <v>14864.027122977257</v>
      </c>
      <c r="N13" s="3">
        <v>16880.76505410159</v>
      </c>
      <c r="O13" s="3">
        <v>16129.824941306217</v>
      </c>
      <c r="P13" s="3">
        <v>14830.53260552549</v>
      </c>
      <c r="Q13" s="3">
        <v>16018.594144753053</v>
      </c>
      <c r="R13" s="3">
        <v>18227.994877028355</v>
      </c>
      <c r="S13" s="4">
        <v>14340.546515344082</v>
      </c>
      <c r="T13" s="4">
        <v>12541.060686022873</v>
      </c>
      <c r="U13" s="4">
        <v>13408.989822595664</v>
      </c>
      <c r="V13" s="4">
        <v>11589.990200237484</v>
      </c>
      <c r="W13" s="4">
        <v>15908.363453646407</v>
      </c>
      <c r="X13" s="4">
        <v>15692.112345452239</v>
      </c>
      <c r="Y13" s="4">
        <v>16140.302998716252</v>
      </c>
      <c r="Z13" s="4">
        <v>13391.019842678579</v>
      </c>
    </row>
    <row r="14" spans="1:26" x14ac:dyDescent="0.3">
      <c r="A14" t="s">
        <v>46</v>
      </c>
      <c r="B14">
        <v>25.358683333333332</v>
      </c>
      <c r="C14" s="2">
        <v>12924.540532245326</v>
      </c>
      <c r="D14" s="2">
        <v>18265.746225425461</v>
      </c>
      <c r="E14" s="2">
        <v>15319.773769582145</v>
      </c>
      <c r="F14" s="2">
        <v>17771.704658818719</v>
      </c>
      <c r="G14" s="2">
        <v>14740.560856190907</v>
      </c>
      <c r="H14" s="2">
        <v>21424.858006905844</v>
      </c>
      <c r="I14" s="2">
        <v>19409.721336041286</v>
      </c>
      <c r="J14" s="2">
        <v>18379.562381435524</v>
      </c>
      <c r="K14" s="3">
        <v>3003.9416559548404</v>
      </c>
      <c r="L14" s="3">
        <v>2005.3920064074196</v>
      </c>
      <c r="M14" s="3">
        <v>4387.8942350320367</v>
      </c>
      <c r="N14" s="3">
        <v>5533.1490897697731</v>
      </c>
      <c r="O14" s="3">
        <v>8051.0853279321755</v>
      </c>
      <c r="P14" s="3">
        <v>7908.8276859293574</v>
      </c>
      <c r="Q14" s="3">
        <v>6988.550374403736</v>
      </c>
      <c r="R14" s="3">
        <v>10599.314394741905</v>
      </c>
      <c r="S14" s="4">
        <v>7044.2251732754667</v>
      </c>
      <c r="T14" s="4">
        <v>2930.1540451973046</v>
      </c>
      <c r="U14" s="4">
        <v>7279.4697209825063</v>
      </c>
      <c r="V14" s="4">
        <v>3620.7644258176069</v>
      </c>
      <c r="W14" s="4">
        <v>12767.939945132681</v>
      </c>
      <c r="X14" s="4">
        <v>4172.2491608946866</v>
      </c>
      <c r="Y14" s="4">
        <v>11917.910904323162</v>
      </c>
      <c r="Z14" s="4">
        <v>4976.8230307614713</v>
      </c>
    </row>
    <row r="15" spans="1:26" x14ac:dyDescent="0.3">
      <c r="A15" t="s">
        <v>47</v>
      </c>
      <c r="B15">
        <v>26.040600000000001</v>
      </c>
      <c r="C15" s="2">
        <v>16248.779441212679</v>
      </c>
      <c r="D15" s="2">
        <v>21634.205999345948</v>
      </c>
      <c r="E15" s="2">
        <v>16616.505720712776</v>
      </c>
      <c r="F15" s="2">
        <v>23251.797312747425</v>
      </c>
      <c r="G15" s="2">
        <v>16808.589038500369</v>
      </c>
      <c r="H15" s="2">
        <v>35212.609895448295</v>
      </c>
      <c r="I15" s="2">
        <v>14239.222246889991</v>
      </c>
      <c r="J15" s="2">
        <v>25521.538483939694</v>
      </c>
      <c r="K15" s="3">
        <v>11875.880817254232</v>
      </c>
      <c r="L15" s="3">
        <v>12002.321990902157</v>
      </c>
      <c r="M15" s="3">
        <v>12429.461492608258</v>
      </c>
      <c r="N15" s="3">
        <v>13354.616374746833</v>
      </c>
      <c r="O15" s="3">
        <v>13512.650412268924</v>
      </c>
      <c r="P15" s="3">
        <v>11969.604757867495</v>
      </c>
      <c r="Q15" s="3">
        <v>13148.933209845376</v>
      </c>
      <c r="R15" s="3">
        <v>14624.487717755555</v>
      </c>
      <c r="S15" s="4">
        <v>12364.417874308363</v>
      </c>
      <c r="T15" s="4">
        <v>10352.242600994467</v>
      </c>
      <c r="U15" s="4">
        <v>11995.229181639972</v>
      </c>
      <c r="V15" s="4">
        <v>10455.285617236483</v>
      </c>
      <c r="W15" s="4">
        <v>15354.710325552001</v>
      </c>
      <c r="X15" s="4">
        <v>12499.315003693384</v>
      </c>
      <c r="Y15" s="4">
        <v>15108.750100710573</v>
      </c>
      <c r="Z15" s="4">
        <v>11486.249136434724</v>
      </c>
    </row>
    <row r="16" spans="1:26" x14ac:dyDescent="0.3">
      <c r="A16" t="s">
        <v>48</v>
      </c>
      <c r="B16">
        <v>26.734950000000001</v>
      </c>
      <c r="C16" s="2">
        <v>26383.502313958692</v>
      </c>
      <c r="D16" s="2">
        <v>29222.09749510021</v>
      </c>
      <c r="E16" s="2">
        <v>25713.901202360583</v>
      </c>
      <c r="F16" s="2">
        <v>30041.382667373025</v>
      </c>
      <c r="G16" s="2">
        <v>25582.221537385209</v>
      </c>
      <c r="H16" s="2">
        <v>31527.58146262127</v>
      </c>
      <c r="I16" s="2">
        <v>30494.039458080366</v>
      </c>
      <c r="J16" s="2">
        <v>29898.175322983276</v>
      </c>
      <c r="K16" s="3">
        <v>9361.3634148020501</v>
      </c>
      <c r="L16" s="3">
        <v>6416.0955431617258</v>
      </c>
      <c r="M16" s="3">
        <v>11394.59489940741</v>
      </c>
      <c r="N16" s="3">
        <v>13968.961906721061</v>
      </c>
      <c r="O16" s="3">
        <v>15968.402250716608</v>
      </c>
      <c r="P16" s="3">
        <v>11951.516012515918</v>
      </c>
      <c r="Q16" s="3">
        <v>14435.078714441877</v>
      </c>
      <c r="R16" s="3">
        <v>15936.565985726633</v>
      </c>
      <c r="S16" s="4">
        <v>15378.208789809223</v>
      </c>
      <c r="T16" s="4">
        <v>5617.0511277918922</v>
      </c>
      <c r="U16" s="4">
        <v>14688.062901287341</v>
      </c>
      <c r="V16" s="4">
        <v>9645.5774600837394</v>
      </c>
      <c r="W16" s="4">
        <v>20845.677545803177</v>
      </c>
      <c r="X16" s="4">
        <v>10019.949418560622</v>
      </c>
      <c r="Y16" s="4">
        <v>20549.803998268286</v>
      </c>
      <c r="Z16" s="4">
        <v>10946.106994423411</v>
      </c>
    </row>
    <row r="17" spans="1:26" x14ac:dyDescent="0.3">
      <c r="A17" t="s">
        <v>49</v>
      </c>
      <c r="B17">
        <v>28.261266666666668</v>
      </c>
      <c r="C17" s="2">
        <v>20144.741469281402</v>
      </c>
      <c r="D17" s="2">
        <v>24388.016603661781</v>
      </c>
      <c r="E17" s="2">
        <v>21408.028964121229</v>
      </c>
      <c r="F17" s="2">
        <v>24911.862457602034</v>
      </c>
      <c r="G17" s="2">
        <v>20864.83081171423</v>
      </c>
      <c r="H17" s="2">
        <v>30062.662766846188</v>
      </c>
      <c r="I17" s="2">
        <v>26994.121652194968</v>
      </c>
      <c r="J17" s="2">
        <v>25181.289141896184</v>
      </c>
      <c r="K17" s="3">
        <v>12032.543303866496</v>
      </c>
      <c r="L17" s="3">
        <v>9180.4743660064887</v>
      </c>
      <c r="M17" s="3">
        <v>13103.719325592068</v>
      </c>
      <c r="N17" s="3">
        <v>13833.126155269947</v>
      </c>
      <c r="O17" s="3">
        <v>14310.705518694889</v>
      </c>
      <c r="P17" s="3">
        <v>13214.385759290944</v>
      </c>
      <c r="Q17" s="3">
        <v>13425.30928326472</v>
      </c>
      <c r="R17" s="3">
        <v>15375.284450528383</v>
      </c>
      <c r="S17" s="4">
        <v>13302.399155415096</v>
      </c>
      <c r="T17" s="4">
        <v>11084.78055049127</v>
      </c>
      <c r="U17" s="4">
        <v>13086.130748360407</v>
      </c>
      <c r="V17" s="4">
        <v>11108.412587219882</v>
      </c>
      <c r="W17" s="4">
        <v>16661.450011369558</v>
      </c>
      <c r="X17" s="4">
        <v>13878.4746897365</v>
      </c>
      <c r="Y17" s="4">
        <v>16737.7771828976</v>
      </c>
      <c r="Z17" s="4">
        <v>12131.818533445341</v>
      </c>
    </row>
    <row r="18" spans="1:26" x14ac:dyDescent="0.3">
      <c r="A18" t="s">
        <v>50</v>
      </c>
      <c r="B18">
        <v>29.918949999999999</v>
      </c>
      <c r="C18" s="2">
        <v>24308.831729500005</v>
      </c>
      <c r="D18" s="2">
        <v>31048.121833351237</v>
      </c>
      <c r="E18" s="2">
        <v>24947.413321234213</v>
      </c>
      <c r="F18" s="2">
        <v>36138.056280856028</v>
      </c>
      <c r="G18" s="2">
        <v>25064.446255290452</v>
      </c>
      <c r="H18" s="2">
        <v>49814.140757179972</v>
      </c>
      <c r="I18" s="2">
        <v>26931.829647064806</v>
      </c>
      <c r="J18" s="2">
        <v>37178.602865560591</v>
      </c>
      <c r="K18" s="3">
        <v>16586.086473412604</v>
      </c>
      <c r="L18" s="3">
        <v>14720.490671207663</v>
      </c>
      <c r="M18" s="3">
        <v>17053.731953049803</v>
      </c>
      <c r="N18" s="3">
        <v>25583.287468111863</v>
      </c>
      <c r="O18" s="3">
        <v>21602.736695669853</v>
      </c>
      <c r="P18" s="3">
        <v>15441.142083542931</v>
      </c>
      <c r="Q18" s="3">
        <v>18810.182979386147</v>
      </c>
      <c r="R18" s="3">
        <v>24124.403791383291</v>
      </c>
      <c r="S18" s="4">
        <v>15860.828231420359</v>
      </c>
      <c r="T18" s="4">
        <v>12316.204697631387</v>
      </c>
      <c r="U18" s="4">
        <v>16860.123696602448</v>
      </c>
      <c r="V18" s="4">
        <v>14308.266934304847</v>
      </c>
      <c r="W18" s="4">
        <v>21328.666585048668</v>
      </c>
      <c r="X18" s="4">
        <v>13950.807410682126</v>
      </c>
      <c r="Y18" s="4">
        <v>18399.117158186607</v>
      </c>
      <c r="Z18" s="4">
        <v>14297.248159773435</v>
      </c>
    </row>
    <row r="19" spans="1:26" x14ac:dyDescent="0.3">
      <c r="A19" t="s">
        <v>51</v>
      </c>
      <c r="B19">
        <v>30.903033333333333</v>
      </c>
      <c r="C19" s="2">
        <v>2091.5341624487719</v>
      </c>
      <c r="D19" s="2">
        <v>3312.3456576700696</v>
      </c>
      <c r="E19" s="2">
        <v>2478.809836890623</v>
      </c>
      <c r="F19" s="2">
        <v>3555.3655180622964</v>
      </c>
      <c r="G19" s="2">
        <v>2390.705428359488</v>
      </c>
      <c r="H19" s="2">
        <v>4942.537299277692</v>
      </c>
      <c r="I19" s="2">
        <v>4711.4985701360656</v>
      </c>
      <c r="J19" s="2">
        <v>4486.8624140620659</v>
      </c>
      <c r="K19" s="3">
        <v>730.30337018609282</v>
      </c>
      <c r="L19" s="3">
        <v>516.50418700669206</v>
      </c>
      <c r="M19" s="3">
        <v>870.74622494039863</v>
      </c>
      <c r="N19" s="3">
        <v>1149.402540233375</v>
      </c>
      <c r="O19" s="3">
        <v>1372.3441639149269</v>
      </c>
      <c r="P19" s="3">
        <v>1100.0179430571093</v>
      </c>
      <c r="Q19" s="3">
        <v>1166.3516766401688</v>
      </c>
      <c r="R19" s="3">
        <v>1647.1848192873963</v>
      </c>
      <c r="S19" s="4">
        <v>1012.1785016461226</v>
      </c>
      <c r="T19" s="4">
        <v>461.13648995673327</v>
      </c>
      <c r="U19" s="4">
        <v>860.5035929410742</v>
      </c>
      <c r="V19" s="4">
        <v>565.53670573524164</v>
      </c>
      <c r="W19" s="4">
        <v>1704.6211042301463</v>
      </c>
      <c r="X19" s="4">
        <v>869.65642970220506</v>
      </c>
      <c r="Y19" s="4">
        <v>1142.9979415174987</v>
      </c>
      <c r="Z19" s="4">
        <v>862.0432455808791</v>
      </c>
    </row>
    <row r="20" spans="1:26" x14ac:dyDescent="0.3">
      <c r="A20" t="s">
        <v>52</v>
      </c>
      <c r="B20">
        <v>32.583750000000002</v>
      </c>
      <c r="C20" s="2">
        <v>27480.430057773639</v>
      </c>
      <c r="D20" s="2">
        <v>35321.31465631762</v>
      </c>
      <c r="E20" s="2">
        <v>29145.773794053333</v>
      </c>
      <c r="F20" s="2">
        <v>37339.921268028542</v>
      </c>
      <c r="G20" s="2">
        <v>28620.296104882575</v>
      </c>
      <c r="H20" s="2">
        <v>47561.2679287141</v>
      </c>
      <c r="I20" s="2">
        <v>40516.697378769197</v>
      </c>
      <c r="J20" s="2">
        <v>38504.061010782738</v>
      </c>
      <c r="K20" s="3">
        <v>13589.897804733113</v>
      </c>
      <c r="L20" s="3">
        <v>13076.90421730858</v>
      </c>
      <c r="M20" s="3">
        <v>13660.790930626026</v>
      </c>
      <c r="N20" s="3">
        <v>16024.552463964916</v>
      </c>
      <c r="O20" s="3">
        <v>17478.176556814302</v>
      </c>
      <c r="P20" s="3">
        <v>14685.45076567423</v>
      </c>
      <c r="Q20" s="3">
        <v>14944.584448951658</v>
      </c>
      <c r="R20" s="3">
        <v>20323.877093329655</v>
      </c>
      <c r="S20" s="4">
        <v>13024.205105451043</v>
      </c>
      <c r="T20" s="4">
        <v>11246.323224309124</v>
      </c>
      <c r="U20" s="4">
        <v>15375.393908447129</v>
      </c>
      <c r="V20" s="4">
        <v>11351.654569820745</v>
      </c>
      <c r="W20" s="4">
        <v>23093.702216798803</v>
      </c>
      <c r="X20" s="4">
        <v>13777.280661198249</v>
      </c>
      <c r="Y20" s="4">
        <v>21360.262537106679</v>
      </c>
      <c r="Z20" s="4">
        <v>12352.692798618784</v>
      </c>
    </row>
    <row r="21" spans="1:26" x14ac:dyDescent="0.3">
      <c r="A21" t="s">
        <v>53</v>
      </c>
      <c r="B21">
        <v>32.940316666666668</v>
      </c>
      <c r="C21" s="2">
        <v>166.25611939302456</v>
      </c>
      <c r="D21" s="2">
        <v>1099.4114523114915</v>
      </c>
      <c r="E21" s="2">
        <v>496.18410755582812</v>
      </c>
      <c r="F21" s="2">
        <v>5806.9983326045367</v>
      </c>
      <c r="G21" s="2">
        <v>944.16794252915918</v>
      </c>
      <c r="H21" s="2">
        <v>1091.2772702326679</v>
      </c>
      <c r="I21" s="2">
        <v>1300.9404652556254</v>
      </c>
      <c r="J21" s="2">
        <v>2233.4484890438821</v>
      </c>
      <c r="K21" s="3">
        <v>34.552761705245906</v>
      </c>
      <c r="L21" s="3">
        <v>71.042931074295652</v>
      </c>
      <c r="M21" s="3">
        <v>85.737720627382004</v>
      </c>
      <c r="N21" s="3">
        <v>120.59865323215526</v>
      </c>
      <c r="O21" s="3">
        <v>86.338813995787362</v>
      </c>
      <c r="P21" s="3">
        <v>261.43291469152604</v>
      </c>
      <c r="Q21" s="3">
        <v>289.37608405947555</v>
      </c>
      <c r="R21" s="3">
        <v>211.79941704981172</v>
      </c>
      <c r="S21" s="4">
        <v>175.03934164280406</v>
      </c>
      <c r="T21" s="4">
        <v>81.798399956887778</v>
      </c>
      <c r="U21" s="4">
        <v>71.623447395329904</v>
      </c>
      <c r="V21" s="4">
        <v>80.323635975346193</v>
      </c>
      <c r="W21" s="4">
        <v>873.56345595569837</v>
      </c>
      <c r="X21" s="4">
        <v>139.55440958544514</v>
      </c>
      <c r="Y21" s="4">
        <v>1137.2120006336761</v>
      </c>
      <c r="Z21" s="4">
        <v>818.25536267188272</v>
      </c>
    </row>
    <row r="22" spans="1:26" x14ac:dyDescent="0.3">
      <c r="A22" t="s">
        <v>54</v>
      </c>
      <c r="B22">
        <v>34.785649999999997</v>
      </c>
      <c r="C22" s="2">
        <v>175400.43338859073</v>
      </c>
      <c r="D22" s="2">
        <v>235576.69719461724</v>
      </c>
      <c r="E22" s="2">
        <v>184346.71153494884</v>
      </c>
      <c r="F22" s="2">
        <v>248857.73311391767</v>
      </c>
      <c r="G22" s="2">
        <v>185520.360146547</v>
      </c>
      <c r="H22" s="2">
        <v>316214.11339853035</v>
      </c>
      <c r="I22" s="2">
        <v>272611.89368304302</v>
      </c>
      <c r="J22" s="2">
        <v>258806.25459955828</v>
      </c>
      <c r="K22" s="3">
        <v>54981.030194086983</v>
      </c>
      <c r="L22" s="3">
        <v>26869.047828734809</v>
      </c>
      <c r="M22" s="3">
        <v>50417.088235334049</v>
      </c>
      <c r="N22" s="3">
        <v>60825.924827230119</v>
      </c>
      <c r="O22" s="3">
        <v>95460.34769638197</v>
      </c>
      <c r="P22" s="3">
        <v>73920.203720385121</v>
      </c>
      <c r="Q22" s="3">
        <v>83808.812112543485</v>
      </c>
      <c r="R22" s="3">
        <v>84967.0011383292</v>
      </c>
      <c r="S22" s="4">
        <v>72928.229683461162</v>
      </c>
      <c r="T22" s="4">
        <v>27950.078394726384</v>
      </c>
      <c r="U22" s="4">
        <v>69760.348429795413</v>
      </c>
      <c r="V22" s="4">
        <v>53030.715002158337</v>
      </c>
      <c r="W22" s="4">
        <v>139113.41117059984</v>
      </c>
      <c r="X22" s="4">
        <v>28336.187424323492</v>
      </c>
      <c r="Y22" s="4">
        <v>121375.71580831528</v>
      </c>
      <c r="Z22" s="4">
        <v>53962.398637017774</v>
      </c>
    </row>
    <row r="23" spans="1:26" x14ac:dyDescent="0.3">
      <c r="A23" t="s">
        <v>55</v>
      </c>
      <c r="B23">
        <v>34.785649999999997</v>
      </c>
      <c r="C23" s="2">
        <v>389478.24645865179</v>
      </c>
      <c r="D23" s="2">
        <v>28684.830772449433</v>
      </c>
      <c r="E23" s="2">
        <v>406185.72341867728</v>
      </c>
      <c r="F23" s="2">
        <v>553554.81968429417</v>
      </c>
      <c r="G23" s="2">
        <v>413590.29529936303</v>
      </c>
      <c r="H23" s="2">
        <v>59651.53347782584</v>
      </c>
      <c r="I23" s="2">
        <v>608326.9972848132</v>
      </c>
      <c r="J23" s="2">
        <v>575650.13146849757</v>
      </c>
      <c r="K23" s="3">
        <v>23026.090169281782</v>
      </c>
      <c r="L23" s="3">
        <v>32694.709499435645</v>
      </c>
      <c r="M23" s="3">
        <v>32219.69372786711</v>
      </c>
      <c r="N23" s="3">
        <v>42126.678717283503</v>
      </c>
      <c r="O23" s="3">
        <v>36105.955179225006</v>
      </c>
      <c r="P23" s="3">
        <v>39393.937063494086</v>
      </c>
      <c r="Q23" s="3">
        <v>42779.666637543145</v>
      </c>
      <c r="R23" s="3">
        <v>18818.286534025316</v>
      </c>
      <c r="S23" s="4">
        <v>10714.581752875245</v>
      </c>
      <c r="T23" s="4">
        <v>12783.3316988638</v>
      </c>
      <c r="U23" s="4">
        <v>12237.255513698459</v>
      </c>
      <c r="V23" s="4">
        <v>9429.7109355525681</v>
      </c>
      <c r="W23" s="4">
        <v>15702.022202592414</v>
      </c>
      <c r="X23" s="4">
        <v>27528.907308973936</v>
      </c>
      <c r="Y23" s="4">
        <v>57997.250342759013</v>
      </c>
      <c r="Z23" s="4">
        <v>8928.7156265338981</v>
      </c>
    </row>
    <row r="24" spans="1:26" x14ac:dyDescent="0.3">
      <c r="A24" t="s">
        <v>56</v>
      </c>
      <c r="B24">
        <v>39.733666666666664</v>
      </c>
      <c r="C24" s="2">
        <v>26773.887992667453</v>
      </c>
      <c r="D24" s="2">
        <v>32796.61914054634</v>
      </c>
      <c r="E24" s="2">
        <v>28105.760909281038</v>
      </c>
      <c r="F24" s="2">
        <v>33431.550373273298</v>
      </c>
      <c r="G24" s="2">
        <v>26966.304521883078</v>
      </c>
      <c r="H24" s="2">
        <v>39075.477122974902</v>
      </c>
      <c r="I24" s="2">
        <v>34859.631402215295</v>
      </c>
      <c r="J24" s="2">
        <v>32975.126450244083</v>
      </c>
      <c r="K24" s="3">
        <v>8434.0580019539502</v>
      </c>
      <c r="L24" s="3">
        <v>5697.2525445756137</v>
      </c>
      <c r="M24" s="3">
        <v>11173.353664190066</v>
      </c>
      <c r="N24" s="3">
        <v>12115.278553576027</v>
      </c>
      <c r="O24" s="3">
        <v>14923.538842966505</v>
      </c>
      <c r="P24" s="3">
        <v>14976.05203450242</v>
      </c>
      <c r="Q24" s="3">
        <v>12214.429906764128</v>
      </c>
      <c r="R24" s="3">
        <v>17011.893769809561</v>
      </c>
      <c r="S24" s="4">
        <v>11856.985844877636</v>
      </c>
      <c r="T24" s="4">
        <v>6384.3360735633341</v>
      </c>
      <c r="U24" s="4">
        <v>11134.735363030506</v>
      </c>
      <c r="V24" s="4">
        <v>7256.2238710212778</v>
      </c>
      <c r="W24" s="4">
        <v>16764.179991062927</v>
      </c>
      <c r="X24" s="4">
        <v>10755.024327986315</v>
      </c>
      <c r="Y24" s="4">
        <v>16771.173161185347</v>
      </c>
      <c r="Z24" s="4">
        <v>9708.5677057097109</v>
      </c>
    </row>
    <row r="25" spans="1:26" x14ac:dyDescent="0.3">
      <c r="A25" t="s">
        <v>57</v>
      </c>
      <c r="B25">
        <v>44.006100000000004</v>
      </c>
      <c r="C25" s="2">
        <v>239.40031154199966</v>
      </c>
      <c r="D25" s="2">
        <v>1030.9718211386712</v>
      </c>
      <c r="E25" s="2">
        <v>171.68121571494663</v>
      </c>
      <c r="F25" s="2">
        <v>274.80324821273331</v>
      </c>
      <c r="G25" s="2">
        <v>225.57409460831218</v>
      </c>
      <c r="H25" s="2">
        <v>741.15880240566923</v>
      </c>
      <c r="I25" s="2">
        <v>150.84963944382071</v>
      </c>
      <c r="J25" s="2">
        <v>465.38192609183733</v>
      </c>
      <c r="K25" s="3">
        <v>34.539838573754089</v>
      </c>
      <c r="L25" s="3">
        <v>43.687025497270547</v>
      </c>
      <c r="M25" s="3">
        <v>27.090491585310339</v>
      </c>
      <c r="N25" s="3">
        <v>212.51980489848225</v>
      </c>
      <c r="O25" s="3">
        <v>152.84190601154583</v>
      </c>
      <c r="P25" s="3">
        <v>111.50833946805102</v>
      </c>
      <c r="Q25" s="3">
        <v>63.54303209805218</v>
      </c>
      <c r="R25" s="3">
        <v>73.928609834113459</v>
      </c>
      <c r="S25" s="4">
        <v>233.34322046172773</v>
      </c>
      <c r="T25" s="4">
        <v>79.73564948733636</v>
      </c>
      <c r="U25" s="4">
        <v>109.35046226786923</v>
      </c>
      <c r="V25" s="4">
        <v>78.413309499576698</v>
      </c>
      <c r="W25" s="4">
        <v>516.98356423099654</v>
      </c>
      <c r="X25" s="4">
        <v>126.49647796318328</v>
      </c>
      <c r="Y25" s="4">
        <v>628.12980490456926</v>
      </c>
      <c r="Z25" s="4">
        <v>73.987345512330592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2D3-5A19-463E-9DF7-359C1D1C5873}">
  <dimension ref="A5:N25"/>
  <sheetViews>
    <sheetView topLeftCell="F4" workbookViewId="0">
      <selection activeCell="F28" sqref="F28"/>
    </sheetView>
  </sheetViews>
  <sheetFormatPr defaultRowHeight="14.4" x14ac:dyDescent="0.3"/>
  <cols>
    <col min="1" max="1" width="61.88671875" customWidth="1"/>
  </cols>
  <sheetData>
    <row r="5" spans="1:14" x14ac:dyDescent="0.3">
      <c r="C5">
        <v>3.6000000000000476E-3</v>
      </c>
      <c r="D5">
        <v>8.3999999999999631E-3</v>
      </c>
      <c r="E5">
        <v>5.7000000000000384E-3</v>
      </c>
      <c r="F5">
        <v>7.8000000000000291E-3</v>
      </c>
      <c r="G5">
        <v>4.8999999999999044E-3</v>
      </c>
      <c r="H5">
        <v>1.8199999999999994E-2</v>
      </c>
      <c r="I5">
        <v>1.1400000000000077E-2</v>
      </c>
      <c r="J5">
        <v>9.7000000000000419E-3</v>
      </c>
      <c r="K5" t="s">
        <v>84</v>
      </c>
      <c r="M5" t="s">
        <v>85</v>
      </c>
    </row>
    <row r="6" spans="1:14" x14ac:dyDescent="0.3">
      <c r="A6" t="s">
        <v>36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76</v>
      </c>
      <c r="L6" t="s">
        <v>77</v>
      </c>
      <c r="M6" t="s">
        <v>76</v>
      </c>
      <c r="N6" t="s">
        <v>77</v>
      </c>
    </row>
    <row r="7" spans="1:14" x14ac:dyDescent="0.3">
      <c r="A7" t="s">
        <v>37</v>
      </c>
      <c r="B7" t="s">
        <v>38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</row>
    <row r="8" spans="1:14" x14ac:dyDescent="0.3">
      <c r="A8" t="s">
        <v>40</v>
      </c>
      <c r="B8">
        <v>13.905133333333334</v>
      </c>
      <c r="C8">
        <f>Samples!C8/C$5/1000</f>
        <v>5090.8773056466371</v>
      </c>
      <c r="D8">
        <f>Samples!D8/D$5/1000</f>
        <v>2683.3511259991965</v>
      </c>
      <c r="E8">
        <f>Samples!E8/E$5/1000</f>
        <v>3325.8814043859743</v>
      </c>
      <c r="F8">
        <f>Samples!F8/F$5/1000</f>
        <v>3150.7884176401317</v>
      </c>
      <c r="G8">
        <f>Samples!G8/G$5/1000</f>
        <v>3777.4883571019827</v>
      </c>
      <c r="H8">
        <f>Samples!H8/H$5/1000</f>
        <v>1868.9755890066122</v>
      </c>
      <c r="I8">
        <f>Samples!I8/I$5/1000</f>
        <v>2243.923023259154</v>
      </c>
      <c r="J8">
        <f>Samples!J8/J$5/1000</f>
        <v>2525.3352390024179</v>
      </c>
      <c r="K8">
        <f>AVERAGE(C8:F8)</f>
        <v>3562.7245634179849</v>
      </c>
      <c r="L8">
        <f>_xlfn.STDEV.P(G8:J8)</f>
        <v>716.4459790381394</v>
      </c>
      <c r="M8">
        <f>AVERAGE(G8:J8)</f>
        <v>2603.9305520925418</v>
      </c>
      <c r="N8">
        <f>_xlfn.STDEV.P(G8:J8)</f>
        <v>716.4459790381394</v>
      </c>
    </row>
    <row r="9" spans="1:14" x14ac:dyDescent="0.3">
      <c r="A9" t="s">
        <v>41</v>
      </c>
      <c r="B9">
        <v>14.574466666666666</v>
      </c>
      <c r="C9">
        <f>Samples!C9/C$5/1000</f>
        <v>4141.6670362264049</v>
      </c>
      <c r="D9">
        <f>Samples!D9/D$5/1000</f>
        <v>2284.980543571085</v>
      </c>
      <c r="E9">
        <f>Samples!E9/E$5/1000</f>
        <v>2759.2646205992696</v>
      </c>
      <c r="F9">
        <f>Samples!F9/F$5/1000</f>
        <v>2561.3518917785677</v>
      </c>
      <c r="G9">
        <f>Samples!G9/G$5/1000</f>
        <v>3123.4004826596806</v>
      </c>
      <c r="H9">
        <f>Samples!H9/H$5/1000</f>
        <v>1679.7974274888988</v>
      </c>
      <c r="I9">
        <f>Samples!I9/I$5/1000</f>
        <v>2154.9693688633156</v>
      </c>
      <c r="J9">
        <f>Samples!J9/J$5/1000</f>
        <v>2267.3827558556832</v>
      </c>
      <c r="K9">
        <f t="shared" ref="K9:K25" si="0">AVERAGE(C9:F9)</f>
        <v>2936.816023043832</v>
      </c>
      <c r="L9">
        <f t="shared" ref="L9:L25" si="1">_xlfn.STDEV.P(G9:J9)</f>
        <v>520.7144498923152</v>
      </c>
      <c r="M9">
        <f t="shared" ref="M9:M25" si="2">AVERAGE(G9:J9)</f>
        <v>2306.3875087168944</v>
      </c>
      <c r="N9">
        <f t="shared" ref="N9:N25" si="3">_xlfn.STDEV.P(G9:J9)</f>
        <v>520.7144498923152</v>
      </c>
    </row>
    <row r="10" spans="1:14" x14ac:dyDescent="0.3">
      <c r="A10" t="s">
        <v>42</v>
      </c>
      <c r="B10">
        <v>17.264283333333335</v>
      </c>
      <c r="C10">
        <f>Samples!C10/C$5/1000</f>
        <v>4821.0151259287622</v>
      </c>
      <c r="D10">
        <f>Samples!D10/D$5/1000</f>
        <v>2359.318796964877</v>
      </c>
      <c r="E10">
        <f>Samples!E10/E$5/1000</f>
        <v>3300.9841502213758</v>
      </c>
      <c r="F10">
        <f>Samples!F10/F$5/1000</f>
        <v>2721.7173189776331</v>
      </c>
      <c r="G10">
        <f>Samples!G10/G$5/1000</f>
        <v>3727.5068796097812</v>
      </c>
      <c r="H10">
        <f>Samples!H10/H$5/1000</f>
        <v>1309.5401901429889</v>
      </c>
      <c r="I10">
        <f>Samples!I10/I$5/1000</f>
        <v>1990.0324756204011</v>
      </c>
      <c r="J10">
        <f>Samples!J10/J$5/1000</f>
        <v>2179.2326435659743</v>
      </c>
      <c r="K10">
        <f t="shared" si="0"/>
        <v>3300.758848023162</v>
      </c>
      <c r="L10">
        <f t="shared" si="1"/>
        <v>884.51133202082622</v>
      </c>
      <c r="M10">
        <f t="shared" si="2"/>
        <v>2301.578047234786</v>
      </c>
      <c r="N10">
        <f t="shared" si="3"/>
        <v>884.51133202082622</v>
      </c>
    </row>
    <row r="11" spans="1:14" x14ac:dyDescent="0.3">
      <c r="A11" t="s">
        <v>43</v>
      </c>
      <c r="B11">
        <v>18.471566666666668</v>
      </c>
      <c r="C11">
        <f>Samples!C11/C$5/1000</f>
        <v>6030.7113463788082</v>
      </c>
      <c r="D11">
        <f>Samples!D11/D$5/1000</f>
        <v>3169.6459792279256</v>
      </c>
      <c r="E11">
        <f>Samples!E11/E$5/1000</f>
        <v>4039.3850241722762</v>
      </c>
      <c r="F11">
        <f>Samples!F11/F$5/1000</f>
        <v>3675.3592822696328</v>
      </c>
      <c r="G11">
        <f>Samples!G11/G$5/1000</f>
        <v>4585.7525089038518</v>
      </c>
      <c r="H11">
        <f>Samples!H11/H$5/1000</f>
        <v>2340.7399605592668</v>
      </c>
      <c r="I11">
        <f>Samples!I11/I$5/1000</f>
        <v>2844.771325203053</v>
      </c>
      <c r="J11">
        <f>Samples!J11/J$5/1000</f>
        <v>3264.0683443279013</v>
      </c>
      <c r="K11">
        <f t="shared" si="0"/>
        <v>4228.7754080121604</v>
      </c>
      <c r="L11">
        <f t="shared" si="1"/>
        <v>832.92927243929785</v>
      </c>
      <c r="M11">
        <f t="shared" si="2"/>
        <v>3258.8330347485185</v>
      </c>
      <c r="N11">
        <f t="shared" si="3"/>
        <v>832.92927243929785</v>
      </c>
    </row>
    <row r="12" spans="1:14" x14ac:dyDescent="0.3">
      <c r="A12" t="s">
        <v>44</v>
      </c>
      <c r="B12">
        <v>19.284016666666666</v>
      </c>
      <c r="C12">
        <f>Samples!C12/C$5/1000</f>
        <v>3465.7357222648757</v>
      </c>
      <c r="D12">
        <f>Samples!D12/D$5/1000</f>
        <v>1721.0140645076697</v>
      </c>
      <c r="E12">
        <f>Samples!E12/E$5/1000</f>
        <v>2441.6993965486399</v>
      </c>
      <c r="F12">
        <f>Samples!F12/F$5/1000</f>
        <v>2083.4948711860184</v>
      </c>
      <c r="G12">
        <f>Samples!G12/G$5/1000</f>
        <v>2734.050876522238</v>
      </c>
      <c r="H12">
        <f>Samples!H12/H$5/1000</f>
        <v>1049.3216442627947</v>
      </c>
      <c r="I12">
        <f>Samples!I12/I$5/1000</f>
        <v>1565.3267305533361</v>
      </c>
      <c r="J12">
        <f>Samples!J12/J$5/1000</f>
        <v>1747.1634398574222</v>
      </c>
      <c r="K12">
        <f t="shared" si="0"/>
        <v>2427.9860136268007</v>
      </c>
      <c r="L12">
        <f t="shared" si="1"/>
        <v>610.55735488435369</v>
      </c>
      <c r="M12">
        <f t="shared" si="2"/>
        <v>1773.9656727989479</v>
      </c>
      <c r="N12">
        <f t="shared" si="3"/>
        <v>610.55735488435369</v>
      </c>
    </row>
    <row r="13" spans="1:14" x14ac:dyDescent="0.3">
      <c r="A13" t="s">
        <v>45</v>
      </c>
      <c r="B13">
        <v>24.957916666666666</v>
      </c>
      <c r="C13">
        <f>Samples!C13/C$5/1000</f>
        <v>4437.2182555572581</v>
      </c>
      <c r="D13">
        <f>Samples!D13/D$5/1000</f>
        <v>2279.2469969267127</v>
      </c>
      <c r="E13">
        <f>Samples!E13/E$5/1000</f>
        <v>2772.8947326977391</v>
      </c>
      <c r="F13">
        <f>Samples!F13/F$5/1000</f>
        <v>2271.941835407893</v>
      </c>
      <c r="G13">
        <f>Samples!G13/G$5/1000</f>
        <v>3241.0561558721256</v>
      </c>
      <c r="H13">
        <f>Samples!H13/H$5/1000</f>
        <v>1350.0279346403734</v>
      </c>
      <c r="I13">
        <f>Samples!I13/I$5/1000</f>
        <v>1763.305369062502</v>
      </c>
      <c r="J13">
        <f>Samples!J13/J$5/1000</f>
        <v>1867.6153593650104</v>
      </c>
      <c r="K13">
        <f t="shared" si="0"/>
        <v>2940.325455147401</v>
      </c>
      <c r="L13">
        <f t="shared" si="1"/>
        <v>711.32140665428142</v>
      </c>
      <c r="M13">
        <f t="shared" si="2"/>
        <v>2055.5012047350028</v>
      </c>
      <c r="N13">
        <f t="shared" si="3"/>
        <v>711.32140665428142</v>
      </c>
    </row>
    <row r="14" spans="1:14" x14ac:dyDescent="0.3">
      <c r="A14" t="s">
        <v>46</v>
      </c>
      <c r="B14">
        <v>25.358683333333332</v>
      </c>
      <c r="C14">
        <f>Samples!C14/C$5/1000</f>
        <v>3590.1501478458763</v>
      </c>
      <c r="D14">
        <f>Samples!D14/D$5/1000</f>
        <v>2174.4935982649454</v>
      </c>
      <c r="E14">
        <f>Samples!E14/E$5/1000</f>
        <v>2687.6796086986037</v>
      </c>
      <c r="F14">
        <f>Samples!F14/F$5/1000</f>
        <v>2278.4236742075195</v>
      </c>
      <c r="G14">
        <f>Samples!G14/G$5/1000</f>
        <v>3008.2777257533048</v>
      </c>
      <c r="H14">
        <f>Samples!H14/H$5/1000</f>
        <v>1177.1900003794424</v>
      </c>
      <c r="I14">
        <f>Samples!I14/I$5/1000</f>
        <v>1702.6071347404522</v>
      </c>
      <c r="J14">
        <f>Samples!J14/J$5/1000</f>
        <v>1894.8002455088085</v>
      </c>
      <c r="K14">
        <f t="shared" si="0"/>
        <v>2682.686757254236</v>
      </c>
      <c r="L14">
        <f t="shared" si="1"/>
        <v>667.33873848312089</v>
      </c>
      <c r="M14">
        <f t="shared" si="2"/>
        <v>1945.7187765955018</v>
      </c>
      <c r="N14">
        <f t="shared" si="3"/>
        <v>667.33873848312089</v>
      </c>
    </row>
    <row r="15" spans="1:14" x14ac:dyDescent="0.3">
      <c r="A15" t="s">
        <v>47</v>
      </c>
      <c r="B15">
        <v>26.040600000000001</v>
      </c>
      <c r="C15">
        <f>Samples!C15/C$5/1000</f>
        <v>4513.5498447812397</v>
      </c>
      <c r="D15">
        <f>Samples!D15/D$5/1000</f>
        <v>2575.5007142078625</v>
      </c>
      <c r="E15">
        <f>Samples!E15/E$5/1000</f>
        <v>2915.1764422302917</v>
      </c>
      <c r="F15">
        <f>Samples!F15/F$5/1000</f>
        <v>2980.9996554804279</v>
      </c>
      <c r="G15">
        <f>Samples!G15/G$5/1000</f>
        <v>3430.3242935715707</v>
      </c>
      <c r="H15">
        <f>Samples!H15/H$5/1000</f>
        <v>1934.7587854641927</v>
      </c>
      <c r="I15">
        <f>Samples!I15/I$5/1000</f>
        <v>1249.0545830605172</v>
      </c>
      <c r="J15">
        <f>Samples!J15/J$5/1000</f>
        <v>2631.0864416432564</v>
      </c>
      <c r="K15">
        <f t="shared" si="0"/>
        <v>3246.3066641749551</v>
      </c>
      <c r="L15">
        <f t="shared" si="1"/>
        <v>810.03508408123935</v>
      </c>
      <c r="M15">
        <f t="shared" si="2"/>
        <v>2311.306025934884</v>
      </c>
      <c r="N15">
        <f t="shared" si="3"/>
        <v>810.03508408123935</v>
      </c>
    </row>
    <row r="16" spans="1:14" x14ac:dyDescent="0.3">
      <c r="A16" t="s">
        <v>48</v>
      </c>
      <c r="B16">
        <v>26.734950000000001</v>
      </c>
      <c r="C16">
        <f>Samples!C16/C$5/1000</f>
        <v>7328.7506427662065</v>
      </c>
      <c r="D16">
        <f>Samples!D16/D$5/1000</f>
        <v>3478.8211303690878</v>
      </c>
      <c r="E16">
        <f>Samples!E16/E$5/1000</f>
        <v>4511.2107372562123</v>
      </c>
      <c r="F16">
        <f>Samples!F16/F$5/1000</f>
        <v>3851.4593163298605</v>
      </c>
      <c r="G16">
        <f>Samples!G16/G$5/1000</f>
        <v>5220.8615382419812</v>
      </c>
      <c r="H16">
        <f>Samples!H16/H$5/1000</f>
        <v>1732.2846957484221</v>
      </c>
      <c r="I16">
        <f>Samples!I16/I$5/1000</f>
        <v>2674.9157419368562</v>
      </c>
      <c r="J16">
        <f>Samples!J16/J$5/1000</f>
        <v>3082.2861157714583</v>
      </c>
      <c r="K16">
        <f t="shared" si="0"/>
        <v>4792.5604566803413</v>
      </c>
      <c r="L16">
        <f t="shared" si="1"/>
        <v>1277.2656577157725</v>
      </c>
      <c r="M16">
        <f t="shared" si="2"/>
        <v>3177.5870229246793</v>
      </c>
      <c r="N16">
        <f t="shared" si="3"/>
        <v>1277.2656577157725</v>
      </c>
    </row>
    <row r="17" spans="1:14" x14ac:dyDescent="0.3">
      <c r="A17" t="s">
        <v>49</v>
      </c>
      <c r="B17">
        <v>28.261266666666668</v>
      </c>
      <c r="C17">
        <f>Samples!C17/C$5/1000</f>
        <v>5595.7615192447602</v>
      </c>
      <c r="D17">
        <f>Samples!D17/D$5/1000</f>
        <v>2903.3353099597489</v>
      </c>
      <c r="E17">
        <f>Samples!E17/E$5/1000</f>
        <v>3755.794555108962</v>
      </c>
      <c r="F17">
        <f>Samples!F17/F$5/1000</f>
        <v>3193.8285202053771</v>
      </c>
      <c r="G17">
        <f>Samples!G17/G$5/1000</f>
        <v>4258.1287370846194</v>
      </c>
      <c r="H17">
        <f>Samples!H17/H$5/1000</f>
        <v>1651.7946575190217</v>
      </c>
      <c r="I17">
        <f>Samples!I17/I$5/1000</f>
        <v>2367.905408087262</v>
      </c>
      <c r="J17">
        <f>Samples!J17/J$5/1000</f>
        <v>2596.0091898861933</v>
      </c>
      <c r="K17">
        <f t="shared" si="0"/>
        <v>3862.179976129712</v>
      </c>
      <c r="L17">
        <f t="shared" si="1"/>
        <v>954.75618558004555</v>
      </c>
      <c r="M17">
        <f t="shared" si="2"/>
        <v>2718.4594981442742</v>
      </c>
      <c r="N17">
        <f t="shared" si="3"/>
        <v>954.75618558004555</v>
      </c>
    </row>
    <row r="18" spans="1:14" x14ac:dyDescent="0.3">
      <c r="A18" t="s">
        <v>50</v>
      </c>
      <c r="B18">
        <v>29.918949999999999</v>
      </c>
      <c r="C18">
        <f>Samples!C18/C$5/1000</f>
        <v>6752.4532581943558</v>
      </c>
      <c r="D18">
        <f>Samples!D18/D$5/1000</f>
        <v>3696.2049801608778</v>
      </c>
      <c r="E18">
        <f>Samples!E18/E$5/1000</f>
        <v>4376.7391791638674</v>
      </c>
      <c r="F18">
        <f>Samples!F18/F$5/1000</f>
        <v>4633.0841385712683</v>
      </c>
      <c r="G18">
        <f>Samples!G18/G$5/1000</f>
        <v>5115.1931133246817</v>
      </c>
      <c r="H18">
        <f>Samples!H18/H$5/1000</f>
        <v>2737.040700943955</v>
      </c>
      <c r="I18">
        <f>Samples!I18/I$5/1000</f>
        <v>2362.4411971109321</v>
      </c>
      <c r="J18">
        <f>Samples!J18/J$5/1000</f>
        <v>3832.8456562433435</v>
      </c>
      <c r="K18">
        <f t="shared" si="0"/>
        <v>4864.6203890225925</v>
      </c>
      <c r="L18">
        <f t="shared" si="1"/>
        <v>1071.8229089727477</v>
      </c>
      <c r="M18">
        <f t="shared" si="2"/>
        <v>3511.8801669057279</v>
      </c>
      <c r="N18">
        <f t="shared" si="3"/>
        <v>1071.8229089727477</v>
      </c>
    </row>
    <row r="19" spans="1:14" x14ac:dyDescent="0.3">
      <c r="A19" t="s">
        <v>51</v>
      </c>
      <c r="B19">
        <v>30.903033333333333</v>
      </c>
      <c r="C19">
        <f>Samples!C19/C$5/1000</f>
        <v>580.98171179131782</v>
      </c>
      <c r="D19">
        <f>Samples!D19/D$5/1000</f>
        <v>394.32686400834336</v>
      </c>
      <c r="E19">
        <f>Samples!E19/E$5/1000</f>
        <v>434.878918752738</v>
      </c>
      <c r="F19">
        <f>Samples!F19/F$5/1000</f>
        <v>455.81609205926702</v>
      </c>
      <c r="G19">
        <f>Samples!G19/G$5/1000</f>
        <v>487.89906701214989</v>
      </c>
      <c r="H19">
        <f>Samples!H19/H$5/1000</f>
        <v>271.56798347679637</v>
      </c>
      <c r="I19">
        <f>Samples!I19/I$5/1000</f>
        <v>413.28934825754686</v>
      </c>
      <c r="J19">
        <f>Samples!J19/J$5/1000</f>
        <v>462.56313547031408</v>
      </c>
      <c r="K19">
        <f t="shared" si="0"/>
        <v>466.50089665291654</v>
      </c>
      <c r="L19">
        <f t="shared" si="1"/>
        <v>83.665874423935165</v>
      </c>
      <c r="M19">
        <f t="shared" si="2"/>
        <v>408.82988355420184</v>
      </c>
      <c r="N19">
        <f t="shared" si="3"/>
        <v>83.665874423935165</v>
      </c>
    </row>
    <row r="20" spans="1:14" x14ac:dyDescent="0.3">
      <c r="A20" t="s">
        <v>52</v>
      </c>
      <c r="B20">
        <v>32.583750000000002</v>
      </c>
      <c r="C20">
        <f>Samples!C20/C$5/1000</f>
        <v>7633.4527938259107</v>
      </c>
      <c r="D20">
        <f>Samples!D20/D$5/1000</f>
        <v>4204.9184114664022</v>
      </c>
      <c r="E20">
        <f>Samples!E20/E$5/1000</f>
        <v>5113.2936480794979</v>
      </c>
      <c r="F20">
        <f>Samples!F20/F$5/1000</f>
        <v>4787.1693933369752</v>
      </c>
      <c r="G20">
        <f>Samples!G20/G$5/1000</f>
        <v>5840.876756098598</v>
      </c>
      <c r="H20">
        <f>Samples!H20/H$5/1000</f>
        <v>2613.2564795996764</v>
      </c>
      <c r="I20">
        <f>Samples!I20/I$5/1000</f>
        <v>3554.09626129552</v>
      </c>
      <c r="J20">
        <f>Samples!J20/J$5/1000</f>
        <v>3969.4908258538735</v>
      </c>
      <c r="K20">
        <f t="shared" si="0"/>
        <v>5434.7085616771965</v>
      </c>
      <c r="L20">
        <f t="shared" si="1"/>
        <v>1173.831512655308</v>
      </c>
      <c r="M20">
        <f t="shared" si="2"/>
        <v>3994.4300807119171</v>
      </c>
      <c r="N20">
        <f t="shared" si="3"/>
        <v>1173.831512655308</v>
      </c>
    </row>
    <row r="21" spans="1:14" x14ac:dyDescent="0.3">
      <c r="A21" t="s">
        <v>53</v>
      </c>
      <c r="B21">
        <v>32.940316666666668</v>
      </c>
      <c r="C21">
        <f>Samples!C21/C$5/1000</f>
        <v>46.182255386950658</v>
      </c>
      <c r="D21">
        <f>Samples!D21/D$5/1000</f>
        <v>130.88231575136862</v>
      </c>
      <c r="E21">
        <f>Samples!E21/E$5/1000</f>
        <v>87.049843430846451</v>
      </c>
      <c r="F21">
        <f>Samples!F21/F$5/1000</f>
        <v>744.48696571852759</v>
      </c>
      <c r="G21">
        <f>Samples!G21/G$5/1000</f>
        <v>192.68733521003625</v>
      </c>
      <c r="H21">
        <f>Samples!H21/H$5/1000</f>
        <v>59.960289573223534</v>
      </c>
      <c r="I21">
        <f>Samples!I21/I$5/1000</f>
        <v>114.11758467154532</v>
      </c>
      <c r="J21">
        <f>Samples!J21/J$5/1000</f>
        <v>230.25242155091468</v>
      </c>
      <c r="K21">
        <f t="shared" si="0"/>
        <v>252.15034507192331</v>
      </c>
      <c r="L21">
        <f t="shared" si="1"/>
        <v>66.436310298767907</v>
      </c>
      <c r="M21">
        <f t="shared" si="2"/>
        <v>149.25440775142994</v>
      </c>
      <c r="N21">
        <f t="shared" si="3"/>
        <v>66.436310298767907</v>
      </c>
    </row>
    <row r="22" spans="1:14" x14ac:dyDescent="0.3">
      <c r="A22" t="s">
        <v>54</v>
      </c>
      <c r="B22">
        <v>34.785649999999997</v>
      </c>
      <c r="C22">
        <f>Samples!C22/C$5/1000</f>
        <v>48722.342607941224</v>
      </c>
      <c r="D22">
        <f>Samples!D22/D$5/1000</f>
        <v>28044.844904121222</v>
      </c>
      <c r="E22">
        <f>Samples!E22/E$5/1000</f>
        <v>32341.528339464494</v>
      </c>
      <c r="F22">
        <f>Samples!F22/F$5/1000</f>
        <v>31904.837578707273</v>
      </c>
      <c r="G22">
        <f>Samples!G22/G$5/1000</f>
        <v>37861.29798909196</v>
      </c>
      <c r="H22">
        <f>Samples!H22/H$5/1000</f>
        <v>17374.401835084092</v>
      </c>
      <c r="I22">
        <f>Samples!I22/I$5/1000</f>
        <v>23913.324007284315</v>
      </c>
      <c r="J22">
        <f>Samples!J22/J$5/1000</f>
        <v>26681.057175212078</v>
      </c>
      <c r="K22">
        <f t="shared" si="0"/>
        <v>35253.38835755855</v>
      </c>
      <c r="L22">
        <f t="shared" si="1"/>
        <v>7400.5420433299278</v>
      </c>
      <c r="M22">
        <f t="shared" si="2"/>
        <v>26457.520251668109</v>
      </c>
      <c r="N22">
        <f t="shared" si="3"/>
        <v>7400.5420433299278</v>
      </c>
    </row>
    <row r="23" spans="1:14" x14ac:dyDescent="0.3">
      <c r="A23" t="s">
        <v>55</v>
      </c>
      <c r="B23">
        <v>34.785649999999997</v>
      </c>
      <c r="C23">
        <f>Samples!C23/C$5/1000</f>
        <v>108188.40179406852</v>
      </c>
      <c r="D23">
        <f>Samples!D23/D$5/1000</f>
        <v>3414.8608062439953</v>
      </c>
      <c r="E23">
        <f>Samples!E23/E$5/1000</f>
        <v>71260.653231346412</v>
      </c>
      <c r="F23">
        <f>Samples!F23/F$5/1000</f>
        <v>70968.566626191285</v>
      </c>
      <c r="G23">
        <f>Samples!G23/G$5/1000</f>
        <v>84406.182714157374</v>
      </c>
      <c r="H23">
        <f>Samples!H23/H$5/1000</f>
        <v>3277.5567844959264</v>
      </c>
      <c r="I23">
        <f>Samples!I23/I$5/1000</f>
        <v>53362.017305685004</v>
      </c>
      <c r="J23">
        <f>Samples!J23/J$5/1000</f>
        <v>59345.374378195367</v>
      </c>
      <c r="K23">
        <f t="shared" si="0"/>
        <v>63458.120614462554</v>
      </c>
      <c r="L23">
        <f t="shared" si="1"/>
        <v>29433.70961040186</v>
      </c>
      <c r="M23">
        <f t="shared" si="2"/>
        <v>50097.782795633422</v>
      </c>
      <c r="N23">
        <f t="shared" si="3"/>
        <v>29433.70961040186</v>
      </c>
    </row>
    <row r="24" spans="1:14" x14ac:dyDescent="0.3">
      <c r="A24" t="s">
        <v>56</v>
      </c>
      <c r="B24">
        <v>39.733666666666664</v>
      </c>
      <c r="C24">
        <f>Samples!C24/C$5/1000</f>
        <v>7437.1911090741942</v>
      </c>
      <c r="D24">
        <f>Samples!D24/D$5/1000</f>
        <v>3904.3594214936288</v>
      </c>
      <c r="E24">
        <f>Samples!E24/E$5/1000</f>
        <v>4930.8352472422539</v>
      </c>
      <c r="F24">
        <f>Samples!F24/F$5/1000</f>
        <v>4286.0962017016882</v>
      </c>
      <c r="G24">
        <f>Samples!G24/G$5/1000</f>
        <v>5503.3274534456332</v>
      </c>
      <c r="H24">
        <f>Samples!H24/H$5/1000</f>
        <v>2147.0042375260941</v>
      </c>
      <c r="I24">
        <f>Samples!I24/I$5/1000</f>
        <v>3057.8624037030754</v>
      </c>
      <c r="J24">
        <f>Samples!J24/J$5/1000</f>
        <v>3399.4975721900969</v>
      </c>
      <c r="K24">
        <f t="shared" si="0"/>
        <v>5139.6204948779414</v>
      </c>
      <c r="L24">
        <f t="shared" si="1"/>
        <v>1229.4923177147343</v>
      </c>
      <c r="M24">
        <f t="shared" si="2"/>
        <v>3526.9229167162248</v>
      </c>
      <c r="N24">
        <f t="shared" si="3"/>
        <v>1229.4923177147343</v>
      </c>
    </row>
    <row r="25" spans="1:14" x14ac:dyDescent="0.3">
      <c r="A25" t="s">
        <v>57</v>
      </c>
      <c r="B25">
        <v>44.006100000000004</v>
      </c>
      <c r="C25">
        <f>Samples!C25/C$5/1000</f>
        <v>66.500086539443473</v>
      </c>
      <c r="D25">
        <f>Samples!D25/D$5/1000</f>
        <v>122.73474061174711</v>
      </c>
      <c r="E25">
        <f>Samples!E25/E$5/1000</f>
        <v>30.119511528937803</v>
      </c>
      <c r="F25">
        <f>Samples!F25/F$5/1000</f>
        <v>35.231185668299013</v>
      </c>
      <c r="G25">
        <f>Samples!G25/G$5/1000</f>
        <v>46.035529511901345</v>
      </c>
      <c r="H25">
        <f>Samples!H25/H$5/1000</f>
        <v>40.72301112119063</v>
      </c>
      <c r="I25">
        <f>Samples!I25/I$5/1000</f>
        <v>13.232424512615761</v>
      </c>
      <c r="J25">
        <f>Samples!J25/J$5/1000</f>
        <v>47.977518153797455</v>
      </c>
      <c r="K25">
        <f t="shared" si="0"/>
        <v>63.646381087106853</v>
      </c>
      <c r="L25">
        <f t="shared" si="1"/>
        <v>13.972337907530074</v>
      </c>
      <c r="M25">
        <f t="shared" si="2"/>
        <v>36.992120824876295</v>
      </c>
      <c r="N25">
        <f t="shared" si="3"/>
        <v>13.972337907530074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989C-35CD-48AE-9C69-AFAB2B73C5D7}">
  <dimension ref="A5:N25"/>
  <sheetViews>
    <sheetView topLeftCell="D7" zoomScaleNormal="100" workbookViewId="0">
      <selection activeCell="M9" sqref="M9"/>
    </sheetView>
  </sheetViews>
  <sheetFormatPr defaultRowHeight="14.4" x14ac:dyDescent="0.3"/>
  <cols>
    <col min="1" max="1" width="51.88671875" customWidth="1"/>
  </cols>
  <sheetData>
    <row r="5" spans="1:14" x14ac:dyDescent="0.3">
      <c r="C5">
        <v>3.3999999999998476E-3</v>
      </c>
      <c r="D5">
        <v>3.6000000000000476E-3</v>
      </c>
      <c r="E5">
        <v>4.8999999999999044E-3</v>
      </c>
      <c r="F5">
        <v>6.3999999999999613E-3</v>
      </c>
      <c r="G5">
        <v>6.3999999999999613E-3</v>
      </c>
      <c r="H5">
        <v>6.7999999999999172E-3</v>
      </c>
      <c r="I5">
        <v>5.1000000000001044E-3</v>
      </c>
      <c r="J5">
        <v>6.9999999999998952E-3</v>
      </c>
    </row>
    <row r="6" spans="1:14" x14ac:dyDescent="0.3">
      <c r="A6" t="s">
        <v>36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76</v>
      </c>
      <c r="L6" t="s">
        <v>77</v>
      </c>
      <c r="M6" t="s">
        <v>76</v>
      </c>
      <c r="N6" t="s">
        <v>77</v>
      </c>
    </row>
    <row r="7" spans="1:14" x14ac:dyDescent="0.3">
      <c r="A7" t="s">
        <v>37</v>
      </c>
      <c r="B7" t="s">
        <v>38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</row>
    <row r="8" spans="1:14" x14ac:dyDescent="0.3">
      <c r="A8" t="s">
        <v>40</v>
      </c>
      <c r="B8">
        <v>13.852600000000001</v>
      </c>
      <c r="C8">
        <f>Samples!K8/C$5/1000</f>
        <v>4333.7469506273019</v>
      </c>
      <c r="D8">
        <f>Samples!L8/D$5/1000</f>
        <v>4049.4795347611193</v>
      </c>
      <c r="E8">
        <f>Samples!M8/E$5/1000</f>
        <v>3564.9707324246915</v>
      </c>
      <c r="F8">
        <f>Samples!N8/F$5/1000</f>
        <v>2470.362648648681</v>
      </c>
      <c r="G8">
        <f>Samples!O8/G$5/1000</f>
        <v>2620.2968624298842</v>
      </c>
      <c r="H8">
        <f>Samples!P8/H$5/1000</f>
        <v>2237.9915097192138</v>
      </c>
      <c r="I8">
        <f>Samples!Q8/I$5/1000</f>
        <v>3091.6215889024434</v>
      </c>
      <c r="J8">
        <f>Samples!R8/J$5/1000</f>
        <v>2562.3794137569143</v>
      </c>
      <c r="K8">
        <f>AVERAGE(C8:F8)</f>
        <v>3604.6399666154484</v>
      </c>
      <c r="L8">
        <f>_xlfn.STDEV.P(C8:F8)</f>
        <v>710.21790982029825</v>
      </c>
      <c r="M8">
        <f>AVERAGE(G8:J8)</f>
        <v>2628.0723437021138</v>
      </c>
      <c r="N8">
        <f>_xlfn.STDEV.P(G8:J8)</f>
        <v>304.7199447527143</v>
      </c>
    </row>
    <row r="9" spans="1:14" x14ac:dyDescent="0.3">
      <c r="A9" t="s">
        <v>41</v>
      </c>
      <c r="B9">
        <v>14.511816666666666</v>
      </c>
      <c r="C9">
        <f>Samples!K9/C$5/1000</f>
        <v>3883.1396280042027</v>
      </c>
      <c r="D9">
        <f>Samples!L9/D$5/1000</f>
        <v>3670.8546520141608</v>
      </c>
      <c r="E9">
        <f>Samples!M9/E$5/1000</f>
        <v>2949.4775251568453</v>
      </c>
      <c r="F9">
        <f>Samples!N9/F$5/1000</f>
        <v>2058.892317993691</v>
      </c>
      <c r="G9">
        <f>Samples!O9/G$5/1000</f>
        <v>2160.5487815154288</v>
      </c>
      <c r="H9">
        <f>Samples!P9/H$5/1000</f>
        <v>1853.2981996540952</v>
      </c>
      <c r="I9">
        <f>Samples!Q9/I$5/1000</f>
        <v>2697.2330368245034</v>
      </c>
      <c r="J9">
        <f>Samples!R9/J$5/1000</f>
        <v>2062.5902049323272</v>
      </c>
      <c r="K9">
        <f t="shared" ref="K9:K25" si="0">AVERAGE(C9:F9)</f>
        <v>3140.591030792225</v>
      </c>
      <c r="L9">
        <f t="shared" ref="L9:L25" si="1">_xlfn.STDEV.P(C9:F9)</f>
        <v>713.99481869953604</v>
      </c>
      <c r="M9">
        <f t="shared" ref="M9:M25" si="2">AVERAGE(G9:J9)</f>
        <v>2193.4175557315884</v>
      </c>
      <c r="N9">
        <f t="shared" ref="N9:N25" si="3">_xlfn.STDEV.P(G9:J9)</f>
        <v>311.33075956411949</v>
      </c>
    </row>
    <row r="10" spans="1:14" x14ac:dyDescent="0.3">
      <c r="A10" t="s">
        <v>42</v>
      </c>
      <c r="B10">
        <v>17.219266666666666</v>
      </c>
      <c r="C10">
        <f>Samples!K10/C$5/1000</f>
        <v>4126.2834640036508</v>
      </c>
      <c r="D10">
        <f>Samples!L10/D$5/1000</f>
        <v>3174.6752646001241</v>
      </c>
      <c r="E10">
        <f>Samples!M10/E$5/1000</f>
        <v>3103.0849088630489</v>
      </c>
      <c r="F10">
        <f>Samples!N10/F$5/1000</f>
        <v>2432.7341626634411</v>
      </c>
      <c r="G10">
        <f>Samples!O10/G$5/1000</f>
        <v>2588.6623060834954</v>
      </c>
      <c r="H10">
        <f>Samples!P10/H$5/1000</f>
        <v>2149.948925268011</v>
      </c>
      <c r="I10">
        <f>Samples!Q10/I$5/1000</f>
        <v>3016.3629232399007</v>
      </c>
      <c r="J10">
        <f>Samples!R10/J$5/1000</f>
        <v>2378.7706451484505</v>
      </c>
      <c r="K10">
        <f t="shared" si="0"/>
        <v>3209.1944500325662</v>
      </c>
      <c r="L10">
        <f t="shared" si="1"/>
        <v>603.40567744634382</v>
      </c>
      <c r="M10">
        <f t="shared" si="2"/>
        <v>2533.4361999349644</v>
      </c>
      <c r="N10">
        <f t="shared" si="3"/>
        <v>319.08152036402834</v>
      </c>
    </row>
    <row r="11" spans="1:14" x14ac:dyDescent="0.3">
      <c r="A11" t="s">
        <v>43</v>
      </c>
      <c r="B11">
        <v>18.402566666666665</v>
      </c>
      <c r="C11">
        <f>Samples!K11/C$5/1000</f>
        <v>4673.0269944107622</v>
      </c>
      <c r="D11">
        <f>Samples!L11/D$5/1000</f>
        <v>4334.8301522960674</v>
      </c>
      <c r="E11">
        <f>Samples!M11/E$5/1000</f>
        <v>3527.2553767547433</v>
      </c>
      <c r="F11">
        <f>Samples!N11/F$5/1000</f>
        <v>2649.0795527618329</v>
      </c>
      <c r="G11">
        <f>Samples!O11/G$5/1000</f>
        <v>2710.3270900266257</v>
      </c>
      <c r="H11">
        <f>Samples!P11/H$5/1000</f>
        <v>2321.7728749036673</v>
      </c>
      <c r="I11">
        <f>Samples!Q11/I$5/1000</f>
        <v>3264.344775510614</v>
      </c>
      <c r="J11">
        <f>Samples!R11/J$5/1000</f>
        <v>2600.4312937980039</v>
      </c>
      <c r="K11">
        <f t="shared" si="0"/>
        <v>3796.048019055851</v>
      </c>
      <c r="L11">
        <f t="shared" si="1"/>
        <v>782.17077060279735</v>
      </c>
      <c r="M11">
        <f t="shared" si="2"/>
        <v>2724.2190085597276</v>
      </c>
      <c r="N11">
        <f t="shared" si="3"/>
        <v>342.49639353774882</v>
      </c>
    </row>
    <row r="12" spans="1:14" x14ac:dyDescent="0.3">
      <c r="A12" t="s">
        <v>44</v>
      </c>
      <c r="B12">
        <v>19.244250000000001</v>
      </c>
      <c r="C12">
        <f>Samples!K12/C$5/1000</f>
        <v>3438.4296678054061</v>
      </c>
      <c r="D12">
        <f>Samples!L12/D$5/1000</f>
        <v>2828.850542184869</v>
      </c>
      <c r="E12">
        <f>Samples!M12/E$5/1000</f>
        <v>2555.385175549095</v>
      </c>
      <c r="F12">
        <f>Samples!N12/F$5/1000</f>
        <v>2043.0578588135834</v>
      </c>
      <c r="G12">
        <f>Samples!O12/G$5/1000</f>
        <v>2063.4462676004223</v>
      </c>
      <c r="H12">
        <f>Samples!P12/H$5/1000</f>
        <v>1776.604150284031</v>
      </c>
      <c r="I12">
        <f>Samples!Q12/I$5/1000</f>
        <v>2471.2240787338633</v>
      </c>
      <c r="J12">
        <f>Samples!R12/J$5/1000</f>
        <v>1914.0227372916431</v>
      </c>
      <c r="K12">
        <f t="shared" si="0"/>
        <v>2716.4308110882384</v>
      </c>
      <c r="L12">
        <f t="shared" si="1"/>
        <v>503.31088171775718</v>
      </c>
      <c r="M12">
        <f t="shared" si="2"/>
        <v>2056.3243084774899</v>
      </c>
      <c r="N12">
        <f t="shared" si="3"/>
        <v>260.13729342516302</v>
      </c>
    </row>
    <row r="13" spans="1:14" x14ac:dyDescent="0.3">
      <c r="A13" t="s">
        <v>45</v>
      </c>
      <c r="B13">
        <v>24.922783333333335</v>
      </c>
      <c r="C13">
        <f>Samples!K13/C$5/1000</f>
        <v>4232.8655792287991</v>
      </c>
      <c r="D13">
        <f>Samples!L13/D$5/1000</f>
        <v>4106.8645920870522</v>
      </c>
      <c r="E13">
        <f>Samples!M13/E$5/1000</f>
        <v>3033.4749230566422</v>
      </c>
      <c r="F13">
        <f>Samples!N13/F$5/1000</f>
        <v>2637.6195397033898</v>
      </c>
      <c r="G13">
        <f>Samples!O13/G$5/1000</f>
        <v>2520.2851470791115</v>
      </c>
      <c r="H13">
        <f>Samples!P13/H$5/1000</f>
        <v>2180.9606772831871</v>
      </c>
      <c r="I13">
        <f>Samples!Q13/I$5/1000</f>
        <v>3140.9008126966128</v>
      </c>
      <c r="J13">
        <f>Samples!R13/J$5/1000</f>
        <v>2603.9992681469471</v>
      </c>
      <c r="K13">
        <f t="shared" si="0"/>
        <v>3502.7061585189708</v>
      </c>
      <c r="L13">
        <f t="shared" si="1"/>
        <v>683.13487008240691</v>
      </c>
      <c r="M13">
        <f t="shared" si="2"/>
        <v>2611.5364763014645</v>
      </c>
      <c r="N13">
        <f t="shared" si="3"/>
        <v>344.24037166597611</v>
      </c>
    </row>
    <row r="14" spans="1:14" x14ac:dyDescent="0.3">
      <c r="A14" t="s">
        <v>46</v>
      </c>
      <c r="B14">
        <v>25.321149999999999</v>
      </c>
      <c r="C14">
        <f>Samples!K14/C$5/1000</f>
        <v>883.51225175146328</v>
      </c>
      <c r="D14">
        <f>Samples!L14/D$5/1000</f>
        <v>557.05333511316474</v>
      </c>
      <c r="E14">
        <f>Samples!M14/E$5/1000</f>
        <v>895.4886193943106</v>
      </c>
      <c r="F14">
        <f>Samples!N14/F$5/1000</f>
        <v>864.55454527653228</v>
      </c>
      <c r="G14">
        <f>Samples!O14/G$5/1000</f>
        <v>1257.98208248941</v>
      </c>
      <c r="H14">
        <f>Samples!P14/H$5/1000</f>
        <v>1163.0628949896256</v>
      </c>
      <c r="I14">
        <f>Samples!Q14/I$5/1000</f>
        <v>1370.3039949810966</v>
      </c>
      <c r="J14">
        <f>Samples!R14/J$5/1000</f>
        <v>1514.1877706774376</v>
      </c>
      <c r="K14">
        <f t="shared" si="0"/>
        <v>800.15218788386778</v>
      </c>
      <c r="L14">
        <f t="shared" si="1"/>
        <v>140.78587578066831</v>
      </c>
      <c r="M14">
        <f t="shared" si="2"/>
        <v>1326.3841857843925</v>
      </c>
      <c r="N14">
        <f t="shared" si="3"/>
        <v>130.9120199796416</v>
      </c>
    </row>
    <row r="15" spans="1:14" x14ac:dyDescent="0.3">
      <c r="A15" t="s">
        <v>47</v>
      </c>
      <c r="B15">
        <v>25.969133333333332</v>
      </c>
      <c r="C15">
        <f>Samples!K15/C$5/1000</f>
        <v>3492.9061227219895</v>
      </c>
      <c r="D15">
        <f>Samples!L15/D$5/1000</f>
        <v>3333.9783308061105</v>
      </c>
      <c r="E15">
        <f>Samples!M15/E$5/1000</f>
        <v>2536.6247944098982</v>
      </c>
      <c r="F15">
        <f>Samples!N15/F$5/1000</f>
        <v>2086.6588085542053</v>
      </c>
      <c r="G15">
        <f>Samples!O15/G$5/1000</f>
        <v>2111.3516269170323</v>
      </c>
      <c r="H15">
        <f>Samples!P15/H$5/1000</f>
        <v>1760.2359938040647</v>
      </c>
      <c r="I15">
        <f>Samples!Q15/I$5/1000</f>
        <v>2578.2221980088448</v>
      </c>
      <c r="J15">
        <f>Samples!R15/J$5/1000</f>
        <v>2089.2125311079676</v>
      </c>
      <c r="K15">
        <f t="shared" si="0"/>
        <v>2862.5420141230506</v>
      </c>
      <c r="L15">
        <f t="shared" si="1"/>
        <v>576.15707339378662</v>
      </c>
      <c r="M15">
        <f t="shared" si="2"/>
        <v>2134.7555874594773</v>
      </c>
      <c r="N15">
        <f t="shared" si="3"/>
        <v>291.35437016409816</v>
      </c>
    </row>
    <row r="16" spans="1:14" x14ac:dyDescent="0.3">
      <c r="A16" t="s">
        <v>48</v>
      </c>
      <c r="B16">
        <v>26.6723</v>
      </c>
      <c r="C16">
        <f>Samples!K16/C$5/1000</f>
        <v>2753.342180824256</v>
      </c>
      <c r="D16">
        <f>Samples!L16/D$5/1000</f>
        <v>1782.2487619893445</v>
      </c>
      <c r="E16">
        <f>Samples!M16/E$5/1000</f>
        <v>2325.4275304913535</v>
      </c>
      <c r="F16">
        <f>Samples!N16/F$5/1000</f>
        <v>2182.6502979251791</v>
      </c>
      <c r="G16">
        <f>Samples!O16/G$5/1000</f>
        <v>2495.062851674485</v>
      </c>
      <c r="H16">
        <f>Samples!P16/H$5/1000</f>
        <v>1757.5758841935387</v>
      </c>
      <c r="I16">
        <f>Samples!Q16/I$5/1000</f>
        <v>2830.4075910669771</v>
      </c>
      <c r="J16">
        <f>Samples!R16/J$5/1000</f>
        <v>2276.6522836752674</v>
      </c>
      <c r="K16">
        <f t="shared" si="0"/>
        <v>2260.917192807533</v>
      </c>
      <c r="L16">
        <f t="shared" si="1"/>
        <v>347.09261227654639</v>
      </c>
      <c r="M16">
        <f t="shared" si="2"/>
        <v>2339.9246526525671</v>
      </c>
      <c r="N16">
        <f t="shared" si="3"/>
        <v>389.79958134698649</v>
      </c>
    </row>
    <row r="17" spans="1:14" x14ac:dyDescent="0.3">
      <c r="A17" t="s">
        <v>49</v>
      </c>
      <c r="B17">
        <v>28.179533333333332</v>
      </c>
      <c r="C17">
        <f>Samples!K17/C$5/1000</f>
        <v>3538.9833246667754</v>
      </c>
      <c r="D17">
        <f>Samples!L17/D$5/1000</f>
        <v>2550.1317683351022</v>
      </c>
      <c r="E17">
        <f>Samples!M17/E$5/1000</f>
        <v>2674.228433794352</v>
      </c>
      <c r="F17">
        <f>Samples!N17/F$5/1000</f>
        <v>2161.4259617609423</v>
      </c>
      <c r="G17">
        <f>Samples!O17/G$5/1000</f>
        <v>2236.04773729609</v>
      </c>
      <c r="H17">
        <f>Samples!P17/H$5/1000</f>
        <v>1943.2920234251626</v>
      </c>
      <c r="I17">
        <f>Samples!Q17/I$5/1000</f>
        <v>2632.4135849538129</v>
      </c>
      <c r="J17">
        <f>Samples!R17/J$5/1000</f>
        <v>2196.4692072183734</v>
      </c>
      <c r="K17">
        <f t="shared" si="0"/>
        <v>2731.1923721392932</v>
      </c>
      <c r="L17">
        <f t="shared" si="1"/>
        <v>503.28615565659811</v>
      </c>
      <c r="M17">
        <f t="shared" si="2"/>
        <v>2252.0556382233599</v>
      </c>
      <c r="N17">
        <f t="shared" si="3"/>
        <v>246.65423251397104</v>
      </c>
    </row>
    <row r="18" spans="1:14" x14ac:dyDescent="0.3">
      <c r="A18" t="s">
        <v>50</v>
      </c>
      <c r="B18">
        <v>29.837533333333333</v>
      </c>
      <c r="C18">
        <f>Samples!K18/C$5/1000</f>
        <v>4878.2607274745142</v>
      </c>
      <c r="D18">
        <f>Samples!L18/D$5/1000</f>
        <v>4089.025186446519</v>
      </c>
      <c r="E18">
        <f>Samples!M18/E$5/1000</f>
        <v>3480.3534598061497</v>
      </c>
      <c r="F18">
        <f>Samples!N18/F$5/1000</f>
        <v>3997.3886668925029</v>
      </c>
      <c r="G18">
        <f>Samples!O18/G$5/1000</f>
        <v>3375.4276086984351</v>
      </c>
      <c r="H18">
        <f>Samples!P18/H$5/1000</f>
        <v>2270.7561887563411</v>
      </c>
      <c r="I18">
        <f>Samples!Q18/I$5/1000</f>
        <v>3688.2711724285809</v>
      </c>
      <c r="J18">
        <f>Samples!R18/J$5/1000</f>
        <v>3446.3433987690933</v>
      </c>
      <c r="K18">
        <f t="shared" si="0"/>
        <v>4111.2570101549218</v>
      </c>
      <c r="L18">
        <f t="shared" si="1"/>
        <v>499.94855880567445</v>
      </c>
      <c r="M18">
        <f t="shared" si="2"/>
        <v>3195.1995921631128</v>
      </c>
      <c r="N18">
        <f t="shared" si="3"/>
        <v>546.18461597443832</v>
      </c>
    </row>
    <row r="19" spans="1:14" x14ac:dyDescent="0.3">
      <c r="A19" t="s">
        <v>51</v>
      </c>
      <c r="B19">
        <v>30.869683333333334</v>
      </c>
      <c r="C19">
        <f>Samples!K19/C$5/1000</f>
        <v>214.79510887827223</v>
      </c>
      <c r="D19">
        <f>Samples!L19/D$5/1000</f>
        <v>143.47338527963478</v>
      </c>
      <c r="E19">
        <f>Samples!M19/E$5/1000</f>
        <v>177.70331121232971</v>
      </c>
      <c r="F19">
        <f>Samples!N19/F$5/1000</f>
        <v>179.59414691146594</v>
      </c>
      <c r="G19">
        <f>Samples!O19/G$5/1000</f>
        <v>214.4287756117086</v>
      </c>
      <c r="H19">
        <f>Samples!P19/H$5/1000</f>
        <v>161.76734456722392</v>
      </c>
      <c r="I19">
        <f>Samples!Q19/I$5/1000</f>
        <v>228.69640718434212</v>
      </c>
      <c r="J19">
        <f>Samples!R19/J$5/1000</f>
        <v>235.31211704106016</v>
      </c>
      <c r="K19">
        <f t="shared" si="0"/>
        <v>178.89148807042568</v>
      </c>
      <c r="L19">
        <f t="shared" si="1"/>
        <v>25.226065319950575</v>
      </c>
      <c r="M19">
        <f t="shared" si="2"/>
        <v>210.05116110108372</v>
      </c>
      <c r="N19">
        <f t="shared" si="3"/>
        <v>28.880146919578301</v>
      </c>
    </row>
    <row r="20" spans="1:14" x14ac:dyDescent="0.3">
      <c r="A20" t="s">
        <v>52</v>
      </c>
      <c r="B20">
        <v>32.410233333333331</v>
      </c>
      <c r="C20">
        <f>Samples!K20/C$5/1000</f>
        <v>3997.0287660981539</v>
      </c>
      <c r="D20">
        <f>Samples!L20/D$5/1000</f>
        <v>3632.47339369678</v>
      </c>
      <c r="E20">
        <f>Samples!M20/E$5/1000</f>
        <v>2787.9165164543456</v>
      </c>
      <c r="F20">
        <f>Samples!N20/F$5/1000</f>
        <v>2503.8363224945333</v>
      </c>
      <c r="G20">
        <f>Samples!O20/G$5/1000</f>
        <v>2730.9650870022515</v>
      </c>
      <c r="H20">
        <f>Samples!P20/H$5/1000</f>
        <v>2159.6251125991776</v>
      </c>
      <c r="I20">
        <f>Samples!Q20/I$5/1000</f>
        <v>2930.3106762649709</v>
      </c>
      <c r="J20">
        <f>Samples!R20/J$5/1000</f>
        <v>2903.4110133328513</v>
      </c>
      <c r="K20">
        <f t="shared" si="0"/>
        <v>3230.3137496859531</v>
      </c>
      <c r="L20">
        <f t="shared" si="1"/>
        <v>606.85028216449848</v>
      </c>
      <c r="M20">
        <f t="shared" si="2"/>
        <v>2681.0779722998132</v>
      </c>
      <c r="N20">
        <f t="shared" si="3"/>
        <v>310.62466537771746</v>
      </c>
    </row>
    <row r="21" spans="1:14" x14ac:dyDescent="0.3">
      <c r="A21" t="s">
        <v>53</v>
      </c>
      <c r="B21">
        <v>33.021533333333331</v>
      </c>
      <c r="C21">
        <f>Samples!K21/C$5/1000</f>
        <v>10.162576972131605</v>
      </c>
      <c r="D21">
        <f>Samples!L21/D$5/1000</f>
        <v>19.734147520637421</v>
      </c>
      <c r="E21">
        <f>Samples!M21/E$5/1000</f>
        <v>17.497494005588507</v>
      </c>
      <c r="F21">
        <f>Samples!N21/F$5/1000</f>
        <v>18.843539567524374</v>
      </c>
      <c r="G21">
        <f>Samples!O21/G$5/1000</f>
        <v>13.490439686841857</v>
      </c>
      <c r="H21">
        <f>Samples!P21/H$5/1000</f>
        <v>38.446016866401358</v>
      </c>
      <c r="I21">
        <f>Samples!Q21/I$5/1000</f>
        <v>56.740408639111685</v>
      </c>
      <c r="J21">
        <f>Samples!R21/J$5/1000</f>
        <v>30.257059578544983</v>
      </c>
      <c r="K21">
        <f t="shared" si="0"/>
        <v>16.559439516470476</v>
      </c>
      <c r="L21">
        <f t="shared" si="1"/>
        <v>3.7780841901242166</v>
      </c>
      <c r="M21">
        <f t="shared" si="2"/>
        <v>34.733481192724973</v>
      </c>
      <c r="N21">
        <f t="shared" si="3"/>
        <v>15.567537856445201</v>
      </c>
    </row>
    <row r="22" spans="1:14" x14ac:dyDescent="0.3">
      <c r="A22" t="s">
        <v>54</v>
      </c>
      <c r="B22">
        <v>34.647933333333334</v>
      </c>
      <c r="C22">
        <f>Samples!K22/C$5/1000</f>
        <v>16170.89123355572</v>
      </c>
      <c r="D22">
        <f>Samples!L22/D$5/1000</f>
        <v>7463.6243968706813</v>
      </c>
      <c r="E22">
        <f>Samples!M22/E$5/1000</f>
        <v>10289.201680680619</v>
      </c>
      <c r="F22">
        <f>Samples!N22/F$5/1000</f>
        <v>9504.0507542547639</v>
      </c>
      <c r="G22">
        <f>Samples!O22/G$5/1000</f>
        <v>14915.679327559772</v>
      </c>
      <c r="H22">
        <f>Samples!P22/H$5/1000</f>
        <v>10870.618194174414</v>
      </c>
      <c r="I22">
        <f>Samples!Q22/I$5/1000</f>
        <v>16433.100414223874</v>
      </c>
      <c r="J22">
        <f>Samples!R22/J$5/1000</f>
        <v>12138.143019761495</v>
      </c>
      <c r="K22">
        <f t="shared" si="0"/>
        <v>10856.942016340447</v>
      </c>
      <c r="L22">
        <f t="shared" si="1"/>
        <v>3236.715333695166</v>
      </c>
      <c r="M22">
        <f t="shared" si="2"/>
        <v>13589.38523892989</v>
      </c>
      <c r="N22">
        <f t="shared" si="3"/>
        <v>2199.066292206594</v>
      </c>
    </row>
    <row r="23" spans="1:14" x14ac:dyDescent="0.3">
      <c r="A23" t="s">
        <v>55</v>
      </c>
      <c r="B23">
        <v>35.142116666666666</v>
      </c>
      <c r="C23">
        <f>Samples!K23/C$5/1000</f>
        <v>6772.379461553769</v>
      </c>
      <c r="D23">
        <f>Samples!L23/D$5/1000</f>
        <v>9081.8637498431144</v>
      </c>
      <c r="E23">
        <f>Samples!M23/E$5/1000</f>
        <v>6575.4476995648447</v>
      </c>
      <c r="F23">
        <f>Samples!N23/F$5/1000</f>
        <v>6582.2935495755864</v>
      </c>
      <c r="G23">
        <f>Samples!O23/G$5/1000</f>
        <v>5641.555496753941</v>
      </c>
      <c r="H23">
        <f>Samples!P23/H$5/1000</f>
        <v>5793.2260387492015</v>
      </c>
      <c r="I23">
        <f>Samples!Q23/I$5/1000</f>
        <v>8388.1699289298576</v>
      </c>
      <c r="J23">
        <f>Samples!R23/J$5/1000</f>
        <v>2688.3266477179427</v>
      </c>
      <c r="K23">
        <f t="shared" si="0"/>
        <v>7252.9961151343286</v>
      </c>
      <c r="L23">
        <f t="shared" si="1"/>
        <v>1058.8511439140157</v>
      </c>
      <c r="M23">
        <f t="shared" si="2"/>
        <v>5627.8195280377349</v>
      </c>
      <c r="N23">
        <f t="shared" si="3"/>
        <v>2017.9011819077268</v>
      </c>
    </row>
    <row r="24" spans="1:14" x14ac:dyDescent="0.3">
      <c r="A24" t="s">
        <v>56</v>
      </c>
      <c r="B24">
        <v>39.652250000000002</v>
      </c>
      <c r="C24">
        <f>Samples!K24/C$5/1000</f>
        <v>2480.6052946924492</v>
      </c>
      <c r="D24">
        <f>Samples!L24/D$5/1000</f>
        <v>1582.5701512709827</v>
      </c>
      <c r="E24">
        <f>Samples!M24/E$5/1000</f>
        <v>2280.2762579980172</v>
      </c>
      <c r="F24">
        <f>Samples!N24/F$5/1000</f>
        <v>1893.0122739962655</v>
      </c>
      <c r="G24">
        <f>Samples!O24/G$5/1000</f>
        <v>2331.8029442135307</v>
      </c>
      <c r="H24">
        <f>Samples!P24/H$5/1000</f>
        <v>2202.3605933092058</v>
      </c>
      <c r="I24">
        <f>Samples!Q24/I$5/1000</f>
        <v>2394.9862562282115</v>
      </c>
      <c r="J24">
        <f>Samples!R24/J$5/1000</f>
        <v>2430.2705385442596</v>
      </c>
      <c r="K24">
        <f t="shared" si="0"/>
        <v>2059.1159944894289</v>
      </c>
      <c r="L24">
        <f t="shared" si="1"/>
        <v>346.86145612883621</v>
      </c>
      <c r="M24">
        <f t="shared" si="2"/>
        <v>2339.8550830738018</v>
      </c>
      <c r="N24">
        <f t="shared" si="3"/>
        <v>86.867675946181947</v>
      </c>
    </row>
    <row r="25" spans="1:14" x14ac:dyDescent="0.3">
      <c r="A25" t="s">
        <v>57</v>
      </c>
      <c r="B25">
        <v>43.943449999999999</v>
      </c>
      <c r="C25">
        <f>Samples!K25/C$5/1000</f>
        <v>10.158776051104599</v>
      </c>
      <c r="D25">
        <f>Samples!L25/D$5/1000</f>
        <v>12.135284860352769</v>
      </c>
      <c r="E25">
        <f>Samples!M25/E$5/1000</f>
        <v>5.5286717521042581</v>
      </c>
      <c r="F25">
        <f>Samples!N25/F$5/1000</f>
        <v>33.20621951538805</v>
      </c>
      <c r="G25">
        <f>Samples!O25/G$5/1000</f>
        <v>23.881547814304181</v>
      </c>
      <c r="H25">
        <f>Samples!P25/H$5/1000</f>
        <v>16.398285215890056</v>
      </c>
      <c r="I25">
        <f>Samples!Q25/I$5/1000</f>
        <v>12.459418058441347</v>
      </c>
      <c r="J25">
        <f>Samples!R25/J$5/1000</f>
        <v>10.56122997630208</v>
      </c>
      <c r="K25">
        <f t="shared" si="0"/>
        <v>15.25723804473742</v>
      </c>
      <c r="L25">
        <f t="shared" si="1"/>
        <v>10.636632976768604</v>
      </c>
      <c r="M25">
        <f t="shared" si="2"/>
        <v>15.825120266234416</v>
      </c>
      <c r="N25">
        <f t="shared" si="3"/>
        <v>5.1056594880778681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15D8-5E3E-4BBE-9476-939D463F10A5}">
  <dimension ref="A5:N25"/>
  <sheetViews>
    <sheetView topLeftCell="A4" workbookViewId="0">
      <selection activeCell="K31" sqref="K31"/>
    </sheetView>
  </sheetViews>
  <sheetFormatPr defaultRowHeight="14.4" x14ac:dyDescent="0.3"/>
  <cols>
    <col min="1" max="1" width="93.33203125" customWidth="1"/>
  </cols>
  <sheetData>
    <row r="5" spans="1:14" x14ac:dyDescent="0.3">
      <c r="C5">
        <v>6.0999999999999943E-3</v>
      </c>
      <c r="D5">
        <v>4.1999999999999815E-3</v>
      </c>
      <c r="E5">
        <v>5.3000000000000824E-3</v>
      </c>
      <c r="F5">
        <v>4.2999999999999705E-3</v>
      </c>
      <c r="G5">
        <v>8.1999999999999851E-3</v>
      </c>
      <c r="H5">
        <v>6.1999999999999833E-3</v>
      </c>
      <c r="I5">
        <v>7.8000000000000291E-3</v>
      </c>
      <c r="J5">
        <v>5.0000000000001155E-3</v>
      </c>
    </row>
    <row r="6" spans="1:14" x14ac:dyDescent="0.3">
      <c r="A6" t="s">
        <v>36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76</v>
      </c>
      <c r="L6" t="s">
        <v>77</v>
      </c>
      <c r="M6" t="s">
        <v>76</v>
      </c>
      <c r="N6" t="s">
        <v>77</v>
      </c>
    </row>
    <row r="7" spans="1:14" x14ac:dyDescent="0.3">
      <c r="A7" t="s">
        <v>37</v>
      </c>
      <c r="B7" t="s">
        <v>38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</row>
    <row r="8" spans="1:14" x14ac:dyDescent="0.3">
      <c r="A8" t="s">
        <v>40</v>
      </c>
      <c r="B8">
        <v>13.886533333333333</v>
      </c>
      <c r="C8">
        <f>Samples!S8/C$5/1000</f>
        <v>2579.1810281335315</v>
      </c>
      <c r="D8">
        <f>Samples!T8/D$5/1000</f>
        <v>2777.504444957563</v>
      </c>
      <c r="E8">
        <f>Samples!U8/E$5/1000</f>
        <v>2601.9105743352138</v>
      </c>
      <c r="F8">
        <f>Samples!V8/F$5/1000</f>
        <v>2872.9749771452275</v>
      </c>
      <c r="G8">
        <f>Samples!W8/G$5/1000</f>
        <v>2181.05832459867</v>
      </c>
      <c r="H8">
        <f>Samples!X8/H$5/1000</f>
        <v>2430.3435514641073</v>
      </c>
      <c r="I8">
        <f>Samples!Y8/I$5/1000</f>
        <v>2309.8817426451728</v>
      </c>
      <c r="J8">
        <f>Samples!Z8/J$5/1000</f>
        <v>2974.0260842573953</v>
      </c>
      <c r="K8">
        <f>AVERAGE(C8:F8)</f>
        <v>2707.8927561428841</v>
      </c>
      <c r="L8">
        <f>_xlfn.STDEV.P(G8:J8)</f>
        <v>301.94431560023435</v>
      </c>
      <c r="M8">
        <f>AVERAGE(G8:J8)</f>
        <v>2473.8274257413364</v>
      </c>
      <c r="N8">
        <f>_xlfn.STDEV.P(G8:J8)</f>
        <v>301.94431560023435</v>
      </c>
    </row>
    <row r="9" spans="1:14" x14ac:dyDescent="0.3">
      <c r="A9" t="s">
        <v>41</v>
      </c>
      <c r="B9">
        <v>14.54335</v>
      </c>
      <c r="C9">
        <f>Samples!S9/C$5/1000</f>
        <v>2085.4442572353896</v>
      </c>
      <c r="D9">
        <f>Samples!T9/D$5/1000</f>
        <v>2334.8351888970551</v>
      </c>
      <c r="E9">
        <f>Samples!U9/E$5/1000</f>
        <v>2141.3769575951478</v>
      </c>
      <c r="F9">
        <f>Samples!V9/F$5/1000</f>
        <v>2416.2572941009298</v>
      </c>
      <c r="G9">
        <f>Samples!W9/G$5/1000</f>
        <v>1764.9022812619664</v>
      </c>
      <c r="H9">
        <f>Samples!X9/H$5/1000</f>
        <v>1897.69521422152</v>
      </c>
      <c r="I9">
        <f>Samples!Y9/I$5/1000</f>
        <v>1844.9388665022691</v>
      </c>
      <c r="J9">
        <f>Samples!Z9/J$5/1000</f>
        <v>2420.385613792082</v>
      </c>
      <c r="K9">
        <f t="shared" ref="K9:K25" si="0">AVERAGE(C9:F9)</f>
        <v>2244.4784244571306</v>
      </c>
      <c r="L9">
        <f t="shared" ref="L9:L25" si="1">_xlfn.STDEV.P(G9:J9)</f>
        <v>257.49097826914863</v>
      </c>
      <c r="M9">
        <f t="shared" ref="M9:M25" si="2">AVERAGE(G9:J9)</f>
        <v>1981.9804939444593</v>
      </c>
      <c r="N9">
        <f t="shared" ref="N9:N25" si="3">_xlfn.STDEV.P(G9:J9)</f>
        <v>257.49097826914863</v>
      </c>
    </row>
    <row r="10" spans="1:14" x14ac:dyDescent="0.3">
      <c r="A10" t="s">
        <v>42</v>
      </c>
      <c r="B10">
        <v>17.237749999999998</v>
      </c>
      <c r="C10">
        <f>Samples!S10/C$5/1000</f>
        <v>2371.930752726973</v>
      </c>
      <c r="D10">
        <f>Samples!T10/D$5/1000</f>
        <v>2927.9916566920569</v>
      </c>
      <c r="E10">
        <f>Samples!U10/E$5/1000</f>
        <v>2626.757731615407</v>
      </c>
      <c r="F10">
        <f>Samples!V10/F$5/1000</f>
        <v>2906.869738780872</v>
      </c>
      <c r="G10">
        <f>Samples!W10/G$5/1000</f>
        <v>1951.7266386645208</v>
      </c>
      <c r="H10">
        <f>Samples!X10/H$5/1000</f>
        <v>2496.1474179324241</v>
      </c>
      <c r="I10">
        <f>Samples!Y10/I$5/1000</f>
        <v>2143.7751563992392</v>
      </c>
      <c r="J10">
        <f>Samples!Z10/J$5/1000</f>
        <v>2833.7453478849138</v>
      </c>
      <c r="K10">
        <f t="shared" si="0"/>
        <v>2708.3874699538273</v>
      </c>
      <c r="L10">
        <f t="shared" si="1"/>
        <v>337.77128537874938</v>
      </c>
      <c r="M10">
        <f t="shared" si="2"/>
        <v>2356.3486402202743</v>
      </c>
      <c r="N10">
        <f t="shared" si="3"/>
        <v>337.77128537874938</v>
      </c>
    </row>
    <row r="11" spans="1:14" x14ac:dyDescent="0.3">
      <c r="A11" t="s">
        <v>43</v>
      </c>
      <c r="B11">
        <v>18.427949999999999</v>
      </c>
      <c r="C11">
        <f>Samples!S11/C$5/1000</f>
        <v>2567.0885929343285</v>
      </c>
      <c r="D11">
        <f>Samples!T11/D$5/1000</f>
        <v>3306.8884299586266</v>
      </c>
      <c r="E11">
        <f>Samples!U11/E$5/1000</f>
        <v>2816.7871176400968</v>
      </c>
      <c r="F11">
        <f>Samples!V11/F$5/1000</f>
        <v>3181.3315748638147</v>
      </c>
      <c r="G11">
        <f>Samples!W11/G$5/1000</f>
        <v>2244.853741198408</v>
      </c>
      <c r="H11">
        <f>Samples!X11/H$5/1000</f>
        <v>2656.9441793170026</v>
      </c>
      <c r="I11">
        <f>Samples!Y11/I$5/1000</f>
        <v>2355.0130737469353</v>
      </c>
      <c r="J11">
        <f>Samples!Z11/J$5/1000</f>
        <v>3015.148409038648</v>
      </c>
      <c r="K11">
        <f t="shared" si="0"/>
        <v>2968.0239288492166</v>
      </c>
      <c r="L11">
        <f t="shared" si="1"/>
        <v>299.01492507078086</v>
      </c>
      <c r="M11">
        <f t="shared" si="2"/>
        <v>2567.9898508252486</v>
      </c>
      <c r="N11">
        <f t="shared" si="3"/>
        <v>299.01492507078086</v>
      </c>
    </row>
    <row r="12" spans="1:14" x14ac:dyDescent="0.3">
      <c r="A12" t="s">
        <v>44</v>
      </c>
      <c r="B12">
        <v>19.262116666666667</v>
      </c>
      <c r="C12">
        <f>Samples!S12/C$5/1000</f>
        <v>1906.338531289771</v>
      </c>
      <c r="D12">
        <f>Samples!T12/D$5/1000</f>
        <v>2436.4075858840401</v>
      </c>
      <c r="E12">
        <f>Samples!U12/E$5/1000</f>
        <v>2110.7775907316886</v>
      </c>
      <c r="F12">
        <f>Samples!V12/F$5/1000</f>
        <v>2371.5713232229427</v>
      </c>
      <c r="G12">
        <f>Samples!W12/G$5/1000</f>
        <v>1527.7893849564684</v>
      </c>
      <c r="H12">
        <f>Samples!X12/H$5/1000</f>
        <v>2032.6352263454753</v>
      </c>
      <c r="I12">
        <f>Samples!Y12/I$5/1000</f>
        <v>1670.5012921752837</v>
      </c>
      <c r="J12">
        <f>Samples!Z12/J$5/1000</f>
        <v>2245.599944339705</v>
      </c>
      <c r="K12">
        <f t="shared" si="0"/>
        <v>2206.2737577821108</v>
      </c>
      <c r="L12">
        <f t="shared" si="1"/>
        <v>284.7939417698729</v>
      </c>
      <c r="M12">
        <f t="shared" si="2"/>
        <v>1869.1314619542331</v>
      </c>
      <c r="N12">
        <f t="shared" si="3"/>
        <v>284.7939417698729</v>
      </c>
    </row>
    <row r="13" spans="1:14" x14ac:dyDescent="0.3">
      <c r="A13" t="s">
        <v>45</v>
      </c>
      <c r="B13">
        <v>24.9434</v>
      </c>
      <c r="C13">
        <f>Samples!S13/C$5/1000</f>
        <v>2350.909264810507</v>
      </c>
      <c r="D13">
        <f>Samples!T13/D$5/1000</f>
        <v>2985.9668300054591</v>
      </c>
      <c r="E13">
        <f>Samples!U13/E$5/1000</f>
        <v>2529.9980797349917</v>
      </c>
      <c r="F13">
        <f>Samples!V13/F$5/1000</f>
        <v>2695.3465581947821</v>
      </c>
      <c r="G13">
        <f>Samples!W13/G$5/1000</f>
        <v>1940.044323615419</v>
      </c>
      <c r="H13">
        <f>Samples!X13/H$5/1000</f>
        <v>2530.9858621697226</v>
      </c>
      <c r="I13">
        <f>Samples!Y13/I$5/1000</f>
        <v>2069.2696152200247</v>
      </c>
      <c r="J13">
        <f>Samples!Z13/J$5/1000</f>
        <v>2678.203968535654</v>
      </c>
      <c r="K13">
        <f t="shared" si="0"/>
        <v>2640.555183186435</v>
      </c>
      <c r="L13">
        <f t="shared" si="1"/>
        <v>307.86024117641375</v>
      </c>
      <c r="M13">
        <f t="shared" si="2"/>
        <v>2304.6259423852052</v>
      </c>
      <c r="N13">
        <f t="shared" si="3"/>
        <v>307.86024117641375</v>
      </c>
    </row>
    <row r="14" spans="1:14" x14ac:dyDescent="0.3">
      <c r="A14" t="s">
        <v>46</v>
      </c>
      <c r="B14">
        <v>25.346416666666666</v>
      </c>
      <c r="C14">
        <f>Samples!S14/C$5/1000</f>
        <v>1154.7910120123727</v>
      </c>
      <c r="D14">
        <f>Samples!T14/D$5/1000</f>
        <v>697.65572504698036</v>
      </c>
      <c r="E14">
        <f>Samples!U14/E$5/1000</f>
        <v>1373.4848530155457</v>
      </c>
      <c r="F14">
        <f>Samples!V14/F$5/1000</f>
        <v>842.03823856223994</v>
      </c>
      <c r="G14">
        <f>Samples!W14/G$5/1000</f>
        <v>1557.0658469674029</v>
      </c>
      <c r="H14">
        <f>Samples!X14/H$5/1000</f>
        <v>672.94341304753198</v>
      </c>
      <c r="I14">
        <f>Samples!Y14/I$5/1000</f>
        <v>1527.9372954260407</v>
      </c>
      <c r="J14">
        <f>Samples!Z14/J$5/1000</f>
        <v>995.36460615227122</v>
      </c>
      <c r="K14">
        <f t="shared" si="0"/>
        <v>1016.9924571592846</v>
      </c>
      <c r="L14">
        <f t="shared" si="1"/>
        <v>372.20901962444134</v>
      </c>
      <c r="M14">
        <f t="shared" si="2"/>
        <v>1188.3277903983117</v>
      </c>
      <c r="N14">
        <f t="shared" si="3"/>
        <v>372.20901962444134</v>
      </c>
    </row>
    <row r="15" spans="1:14" x14ac:dyDescent="0.3">
      <c r="A15" t="s">
        <v>47</v>
      </c>
      <c r="B15">
        <v>26.003233333333334</v>
      </c>
      <c r="C15">
        <f>Samples!S15/C$5/1000</f>
        <v>2026.9537498866187</v>
      </c>
      <c r="D15">
        <f>Samples!T15/D$5/1000</f>
        <v>2464.8196669034551</v>
      </c>
      <c r="E15">
        <f>Samples!U15/E$5/1000</f>
        <v>2263.2507889886388</v>
      </c>
      <c r="F15">
        <f>Samples!V15/F$5/1000</f>
        <v>2431.4617714503615</v>
      </c>
      <c r="G15">
        <f>Samples!W15/G$5/1000</f>
        <v>1872.5256494575647</v>
      </c>
      <c r="H15">
        <f>Samples!X15/H$5/1000</f>
        <v>2016.0185489828093</v>
      </c>
      <c r="I15">
        <f>Samples!Y15/I$5/1000</f>
        <v>1937.0192436808354</v>
      </c>
      <c r="J15">
        <f>Samples!Z15/J$5/1000</f>
        <v>2297.2498272868916</v>
      </c>
      <c r="K15">
        <f t="shared" si="0"/>
        <v>2296.6214943072687</v>
      </c>
      <c r="L15">
        <f t="shared" si="1"/>
        <v>162.06446607806606</v>
      </c>
      <c r="M15">
        <f t="shared" si="2"/>
        <v>2030.7033173520254</v>
      </c>
      <c r="N15">
        <f t="shared" si="3"/>
        <v>162.06446607806606</v>
      </c>
    </row>
    <row r="16" spans="1:14" x14ac:dyDescent="0.3">
      <c r="A16" t="s">
        <v>48</v>
      </c>
      <c r="B16">
        <v>26.697583333333334</v>
      </c>
      <c r="C16">
        <f>Samples!S16/C$5/1000</f>
        <v>2521.0178343949569</v>
      </c>
      <c r="D16">
        <f>Samples!T16/D$5/1000</f>
        <v>1337.3931256647422</v>
      </c>
      <c r="E16">
        <f>Samples!U16/E$5/1000</f>
        <v>2771.3326228843612</v>
      </c>
      <c r="F16">
        <f>Samples!V16/F$5/1000</f>
        <v>2243.1575488566991</v>
      </c>
      <c r="G16">
        <f>Samples!W16/G$5/1000</f>
        <v>2542.1557982686845</v>
      </c>
      <c r="H16">
        <f>Samples!X16/H$5/1000</f>
        <v>1616.1208739613949</v>
      </c>
      <c r="I16">
        <f>Samples!Y16/I$5/1000</f>
        <v>2634.5902561882322</v>
      </c>
      <c r="J16">
        <f>Samples!Z16/J$5/1000</f>
        <v>2189.2213988846315</v>
      </c>
      <c r="K16">
        <f t="shared" si="0"/>
        <v>2218.2252829501899</v>
      </c>
      <c r="L16">
        <f t="shared" si="1"/>
        <v>399.58767917481129</v>
      </c>
      <c r="M16">
        <f t="shared" si="2"/>
        <v>2245.5220818257358</v>
      </c>
      <c r="N16">
        <f t="shared" si="3"/>
        <v>399.58767917481129</v>
      </c>
    </row>
    <row r="17" spans="1:14" x14ac:dyDescent="0.3">
      <c r="A17" t="s">
        <v>49</v>
      </c>
      <c r="B17">
        <v>28.2072</v>
      </c>
      <c r="C17">
        <f>Samples!S17/C$5/1000</f>
        <v>2180.7211730188706</v>
      </c>
      <c r="D17">
        <f>Samples!T17/D$5/1000</f>
        <v>2639.2334644026951</v>
      </c>
      <c r="E17">
        <f>Samples!U17/E$5/1000</f>
        <v>2469.0812732755098</v>
      </c>
      <c r="F17">
        <f>Samples!V17/F$5/1000</f>
        <v>2583.3517644697577</v>
      </c>
      <c r="G17">
        <f>Samples!W17/G$5/1000</f>
        <v>2031.8841477279984</v>
      </c>
      <c r="H17">
        <f>Samples!X17/H$5/1000</f>
        <v>2238.4636596349255</v>
      </c>
      <c r="I17">
        <f>Samples!Y17/I$5/1000</f>
        <v>2145.8688696022487</v>
      </c>
      <c r="J17">
        <f>Samples!Z17/J$5/1000</f>
        <v>2426.3637066890124</v>
      </c>
      <c r="K17">
        <f t="shared" si="0"/>
        <v>2468.096918791708</v>
      </c>
      <c r="L17">
        <f t="shared" si="1"/>
        <v>144.44707301789299</v>
      </c>
      <c r="M17">
        <f t="shared" si="2"/>
        <v>2210.6450959135464</v>
      </c>
      <c r="N17">
        <f t="shared" si="3"/>
        <v>144.44707301789299</v>
      </c>
    </row>
    <row r="18" spans="1:14" x14ac:dyDescent="0.3">
      <c r="A18" t="s">
        <v>50</v>
      </c>
      <c r="B18">
        <v>29.862816666666667</v>
      </c>
      <c r="C18">
        <f>Samples!S18/C$5/1000</f>
        <v>2600.1357756426842</v>
      </c>
      <c r="D18">
        <f>Samples!T18/D$5/1000</f>
        <v>2932.4296899122478</v>
      </c>
      <c r="E18">
        <f>Samples!U18/E$5/1000</f>
        <v>3181.1554144532424</v>
      </c>
      <c r="F18">
        <f>Samples!V18/F$5/1000</f>
        <v>3327.5039382104524</v>
      </c>
      <c r="G18">
        <f>Samples!W18/G$5/1000</f>
        <v>2601.0569006156957</v>
      </c>
      <c r="H18">
        <f>Samples!X18/H$5/1000</f>
        <v>2250.1302275293815</v>
      </c>
      <c r="I18">
        <f>Samples!Y18/I$5/1000</f>
        <v>2358.8611741264795</v>
      </c>
      <c r="J18">
        <f>Samples!Z18/J$5/1000</f>
        <v>2859.4496319546211</v>
      </c>
      <c r="K18">
        <f t="shared" si="0"/>
        <v>3010.3062045546567</v>
      </c>
      <c r="L18">
        <f t="shared" si="1"/>
        <v>234.82127018352233</v>
      </c>
      <c r="M18">
        <f t="shared" si="2"/>
        <v>2517.3744835565444</v>
      </c>
      <c r="N18">
        <f t="shared" si="3"/>
        <v>234.82127018352233</v>
      </c>
    </row>
    <row r="19" spans="1:14" x14ac:dyDescent="0.3">
      <c r="A19" t="s">
        <v>51</v>
      </c>
      <c r="B19">
        <v>30.901216666666667</v>
      </c>
      <c r="C19">
        <f>Samples!S19/C$5/1000</f>
        <v>165.9309019092006</v>
      </c>
      <c r="D19">
        <f>Samples!T19/D$5/1000</f>
        <v>109.79440237065127</v>
      </c>
      <c r="E19">
        <f>Samples!U19/E$5/1000</f>
        <v>162.35916847944546</v>
      </c>
      <c r="F19">
        <f>Samples!V19/F$5/1000</f>
        <v>131.52016412447571</v>
      </c>
      <c r="G19">
        <f>Samples!W19/G$5/1000</f>
        <v>207.8806224670914</v>
      </c>
      <c r="H19">
        <f>Samples!X19/H$5/1000</f>
        <v>140.26716608100119</v>
      </c>
      <c r="I19">
        <f>Samples!Y19/I$5/1000</f>
        <v>146.538197630448</v>
      </c>
      <c r="J19">
        <f>Samples!Z19/J$5/1000</f>
        <v>172.40864911617183</v>
      </c>
      <c r="K19">
        <f t="shared" si="0"/>
        <v>142.40115922094327</v>
      </c>
      <c r="L19">
        <f t="shared" si="1"/>
        <v>26.615801804556494</v>
      </c>
      <c r="M19">
        <f t="shared" si="2"/>
        <v>166.77365882367809</v>
      </c>
      <c r="N19">
        <f t="shared" si="3"/>
        <v>26.615801804556494</v>
      </c>
    </row>
    <row r="20" spans="1:14" x14ac:dyDescent="0.3">
      <c r="A20" t="s">
        <v>52</v>
      </c>
      <c r="B20">
        <v>32.444716666666665</v>
      </c>
      <c r="C20">
        <f>Samples!S20/C$5/1000</f>
        <v>2135.1155910575503</v>
      </c>
      <c r="D20">
        <f>Samples!T20/D$5/1000</f>
        <v>2677.6960057878982</v>
      </c>
      <c r="E20">
        <f>Samples!U20/E$5/1000</f>
        <v>2901.0177185748848</v>
      </c>
      <c r="F20">
        <f>Samples!V20/F$5/1000</f>
        <v>2639.919667400191</v>
      </c>
      <c r="G20">
        <f>Samples!W20/G$5/1000</f>
        <v>2816.3051483901031</v>
      </c>
      <c r="H20">
        <f>Samples!X20/H$5/1000</f>
        <v>2222.1420421287557</v>
      </c>
      <c r="I20">
        <f>Samples!Y20/I$5/1000</f>
        <v>2738.4951970649486</v>
      </c>
      <c r="J20">
        <f>Samples!Z20/J$5/1000</f>
        <v>2470.5385597237</v>
      </c>
      <c r="K20">
        <f t="shared" si="0"/>
        <v>2588.4372457051309</v>
      </c>
      <c r="L20">
        <f t="shared" si="1"/>
        <v>234.35561776742765</v>
      </c>
      <c r="M20">
        <f t="shared" si="2"/>
        <v>2561.8702368268769</v>
      </c>
      <c r="N20">
        <f t="shared" si="3"/>
        <v>234.35561776742765</v>
      </c>
    </row>
    <row r="21" spans="1:14" x14ac:dyDescent="0.3">
      <c r="A21" t="s">
        <v>53</v>
      </c>
      <c r="B21">
        <v>33.01553333333333</v>
      </c>
      <c r="C21">
        <f>Samples!S21/C$5/1000</f>
        <v>28.694974039803974</v>
      </c>
      <c r="D21">
        <f>Samples!T21/D$5/1000</f>
        <v>19.475809513544796</v>
      </c>
      <c r="E21">
        <f>Samples!U21/E$5/1000</f>
        <v>13.51385799911864</v>
      </c>
      <c r="F21">
        <f>Samples!V21/F$5/1000</f>
        <v>18.679915343103893</v>
      </c>
      <c r="G21">
        <f>Samples!W21/G$5/1000</f>
        <v>106.53212877508537</v>
      </c>
      <c r="H21">
        <f>Samples!X21/H$5/1000</f>
        <v>22.508775739587985</v>
      </c>
      <c r="I21">
        <f>Samples!Y21/I$5/1000</f>
        <v>145.79641033765026</v>
      </c>
      <c r="J21">
        <f>Samples!Z21/J$5/1000</f>
        <v>163.65107253437276</v>
      </c>
      <c r="K21">
        <f t="shared" si="0"/>
        <v>20.091139223892824</v>
      </c>
      <c r="L21">
        <f t="shared" si="1"/>
        <v>54.373683403359472</v>
      </c>
      <c r="M21">
        <f t="shared" si="2"/>
        <v>109.6220968466741</v>
      </c>
      <c r="N21">
        <f t="shared" si="3"/>
        <v>54.373683403359472</v>
      </c>
    </row>
    <row r="22" spans="1:14" x14ac:dyDescent="0.3">
      <c r="A22" t="s">
        <v>54</v>
      </c>
      <c r="B22">
        <v>34.691983333333333</v>
      </c>
      <c r="C22">
        <f>Samples!S22/C$5/1000</f>
        <v>11955.447489092005</v>
      </c>
      <c r="D22">
        <f>Samples!T22/D$5/1000</f>
        <v>6654.7805701729776</v>
      </c>
      <c r="E22">
        <f>Samples!U22/E$5/1000</f>
        <v>13162.329892414024</v>
      </c>
      <c r="F22">
        <f>Samples!V22/F$5/1000</f>
        <v>12332.724419106675</v>
      </c>
      <c r="G22">
        <f>Samples!W22/G$5/1000</f>
        <v>16965.050142756107</v>
      </c>
      <c r="H22">
        <f>Samples!X22/H$5/1000</f>
        <v>4570.3528103747694</v>
      </c>
      <c r="I22">
        <f>Samples!Y22/I$5/1000</f>
        <v>15560.989206194206</v>
      </c>
      <c r="J22">
        <f>Samples!Z22/J$5/1000</f>
        <v>10792.479727403306</v>
      </c>
      <c r="K22">
        <f t="shared" si="0"/>
        <v>11026.320592696422</v>
      </c>
      <c r="L22">
        <f t="shared" si="1"/>
        <v>4847.3457235213382</v>
      </c>
      <c r="M22">
        <f t="shared" si="2"/>
        <v>11972.217971682097</v>
      </c>
      <c r="N22">
        <f t="shared" si="3"/>
        <v>4847.3457235213382</v>
      </c>
    </row>
    <row r="23" spans="1:14" x14ac:dyDescent="0.3">
      <c r="A23" t="s">
        <v>55</v>
      </c>
      <c r="B23">
        <v>35.179900000000004</v>
      </c>
      <c r="C23">
        <f>Samples!S23/C$5/1000</f>
        <v>1756.4888119467632</v>
      </c>
      <c r="D23">
        <f>Samples!T23/D$5/1000</f>
        <v>3043.6504044913945</v>
      </c>
      <c r="E23">
        <f>Samples!U23/E$5/1000</f>
        <v>2308.9161346600508</v>
      </c>
      <c r="F23">
        <f>Samples!V23/F$5/1000</f>
        <v>2192.9560315238678</v>
      </c>
      <c r="G23">
        <f>Samples!W23/G$5/1000</f>
        <v>1914.8807564137123</v>
      </c>
      <c r="H23">
        <f>Samples!X23/H$5/1000</f>
        <v>4440.1463401570982</v>
      </c>
      <c r="I23">
        <f>Samples!Y23/I$5/1000</f>
        <v>7435.5449157383073</v>
      </c>
      <c r="J23">
        <f>Samples!Z23/J$5/1000</f>
        <v>1785.7431253067384</v>
      </c>
      <c r="K23">
        <f t="shared" si="0"/>
        <v>2325.5028456555192</v>
      </c>
      <c r="L23">
        <f t="shared" si="1"/>
        <v>2302.3073328867217</v>
      </c>
      <c r="M23">
        <f t="shared" si="2"/>
        <v>3894.0787844039642</v>
      </c>
      <c r="N23">
        <f t="shared" si="3"/>
        <v>2302.3073328867217</v>
      </c>
    </row>
    <row r="24" spans="1:14" x14ac:dyDescent="0.3">
      <c r="A24" t="s">
        <v>56</v>
      </c>
      <c r="B24">
        <v>39.715066666666665</v>
      </c>
      <c r="C24">
        <f>Samples!S24/C$5/1000</f>
        <v>1943.7681712914175</v>
      </c>
      <c r="D24">
        <f>Samples!T24/D$5/1000</f>
        <v>1520.0800175150864</v>
      </c>
      <c r="E24">
        <f>Samples!U24/E$5/1000</f>
        <v>2100.8934647227043</v>
      </c>
      <c r="F24">
        <f>Samples!V24/F$5/1000</f>
        <v>1687.493923493332</v>
      </c>
      <c r="G24">
        <f>Samples!W24/G$5/1000</f>
        <v>2044.4121940320679</v>
      </c>
      <c r="H24">
        <f>Samples!X24/H$5/1000</f>
        <v>1734.681343223604</v>
      </c>
      <c r="I24">
        <f>Samples!Y24/I$5/1000</f>
        <v>2150.1504052801643</v>
      </c>
      <c r="J24">
        <f>Samples!Z24/J$5/1000</f>
        <v>1941.7135411418974</v>
      </c>
      <c r="K24">
        <f t="shared" si="0"/>
        <v>1813.0588942556351</v>
      </c>
      <c r="L24">
        <f t="shared" si="1"/>
        <v>153.41601558319485</v>
      </c>
      <c r="M24">
        <f t="shared" si="2"/>
        <v>1967.7393709194334</v>
      </c>
      <c r="N24">
        <f t="shared" si="3"/>
        <v>153.41601558319485</v>
      </c>
    </row>
    <row r="25" spans="1:14" x14ac:dyDescent="0.3">
      <c r="A25" t="s">
        <v>57</v>
      </c>
      <c r="B25">
        <v>44.006266666666669</v>
      </c>
      <c r="C25">
        <f>Samples!S25/C$5/1000</f>
        <v>38.252986960939005</v>
      </c>
      <c r="D25">
        <f>Samples!T25/D$5/1000</f>
        <v>18.984678449365884</v>
      </c>
      <c r="E25">
        <f>Samples!U25/E$5/1000</f>
        <v>20.632162692050478</v>
      </c>
      <c r="F25">
        <f>Samples!V25/F$5/1000</f>
        <v>18.235653371994708</v>
      </c>
      <c r="G25">
        <f>Samples!W25/G$5/1000</f>
        <v>63.046776125731398</v>
      </c>
      <c r="H25">
        <f>Samples!X25/H$5/1000</f>
        <v>20.402657735997359</v>
      </c>
      <c r="I25">
        <f>Samples!Y25/I$5/1000</f>
        <v>80.529462167252163</v>
      </c>
      <c r="J25">
        <f>Samples!Z25/J$5/1000</f>
        <v>14.797469102465778</v>
      </c>
      <c r="K25">
        <f t="shared" si="0"/>
        <v>24.026370368587521</v>
      </c>
      <c r="L25">
        <f t="shared" si="1"/>
        <v>27.860709829985431</v>
      </c>
      <c r="M25">
        <f t="shared" si="2"/>
        <v>44.69409128286167</v>
      </c>
      <c r="N25">
        <f t="shared" si="3"/>
        <v>27.860709829985431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Samples</vt:lpstr>
      <vt:lpstr>leaves</vt:lpstr>
      <vt:lpstr>Stems</vt:lpstr>
      <vt:lpstr>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Bota</dc:creator>
  <cp:lastModifiedBy>Pedro Bota</cp:lastModifiedBy>
  <dcterms:created xsi:type="dcterms:W3CDTF">2020-02-21T09:01:13Z</dcterms:created>
  <dcterms:modified xsi:type="dcterms:W3CDTF">2020-03-25T11:46:13Z</dcterms:modified>
</cp:coreProperties>
</file>