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ps0401\Documents\Intuvo\"/>
    </mc:Choice>
  </mc:AlternateContent>
  <xr:revisionPtr revIDLastSave="0" documentId="13_ncr:1_{8247F817-5699-461E-BBFD-89D8F93E91C9}" xr6:coauthVersionLast="36" xr6:coauthVersionMax="36" xr10:uidLastSave="{00000000-0000-0000-0000-000000000000}"/>
  <bookViews>
    <workbookView xWindow="0" yWindow="0" windowWidth="28800" windowHeight="12225" xr2:uid="{51840953-D159-45AA-93E3-DDD7DFA93CDA}"/>
  </bookViews>
  <sheets>
    <sheet name="Sol_metab" sheetId="9" r:id="rId1"/>
    <sheet name="Sol_metab_check" sheetId="10" r:id="rId2"/>
    <sheet name="Leaves (2)" sheetId="6" r:id="rId3"/>
    <sheet name="Stems (2)" sheetId="8" r:id="rId4"/>
    <sheet name="Roots (2)" sheetId="7" r:id="rId5"/>
    <sheet name="Data_checking" sheetId="2" r:id="rId6"/>
    <sheet name="Data_conc" sheetId="3" r:id="rId7"/>
    <sheet name="ir_conc" sheetId="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9" l="1"/>
  <c r="F28" i="9"/>
  <c r="E28" i="9"/>
  <c r="G47" i="10"/>
  <c r="F47" i="10"/>
  <c r="E47" i="10"/>
  <c r="D47" i="10"/>
  <c r="C47" i="10"/>
  <c r="B47" i="10"/>
  <c r="G46" i="10"/>
  <c r="F46" i="10"/>
  <c r="E46" i="10"/>
  <c r="D46" i="10"/>
  <c r="C46" i="10"/>
  <c r="B46" i="10"/>
  <c r="G45" i="10"/>
  <c r="F45" i="10"/>
  <c r="E45" i="10"/>
  <c r="D45" i="10"/>
  <c r="C45" i="10"/>
  <c r="B45" i="10"/>
  <c r="G44" i="10"/>
  <c r="F44" i="10"/>
  <c r="E44" i="10"/>
  <c r="D44" i="10"/>
  <c r="C44" i="10"/>
  <c r="B44" i="10"/>
  <c r="G43" i="10"/>
  <c r="F43" i="10"/>
  <c r="E43" i="10"/>
  <c r="D43" i="10"/>
  <c r="C43" i="10"/>
  <c r="B43" i="10"/>
  <c r="G42" i="10"/>
  <c r="F42" i="10"/>
  <c r="E42" i="10"/>
  <c r="D42" i="10"/>
  <c r="C42" i="10"/>
  <c r="B42" i="10"/>
  <c r="G41" i="10"/>
  <c r="F41" i="10"/>
  <c r="E41" i="10"/>
  <c r="D41" i="10"/>
  <c r="C41" i="10"/>
  <c r="B41" i="10"/>
  <c r="G40" i="10"/>
  <c r="F40" i="10"/>
  <c r="E40" i="10"/>
  <c r="D40" i="10"/>
  <c r="C40" i="10"/>
  <c r="B40" i="10"/>
  <c r="G39" i="10"/>
  <c r="F39" i="10"/>
  <c r="E39" i="10"/>
  <c r="D39" i="10"/>
  <c r="C39" i="10"/>
  <c r="B39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F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40" i="9"/>
  <c r="F40" i="9"/>
  <c r="E40" i="9"/>
  <c r="G39" i="9"/>
  <c r="F39" i="9"/>
  <c r="E39" i="9"/>
  <c r="G37" i="9"/>
  <c r="F37" i="9"/>
  <c r="E37" i="9"/>
  <c r="G36" i="9"/>
  <c r="F36" i="9"/>
  <c r="E36" i="9"/>
  <c r="G35" i="9"/>
  <c r="F35" i="9"/>
  <c r="E35" i="9"/>
  <c r="G34" i="9"/>
  <c r="F34" i="9"/>
  <c r="E34" i="9"/>
  <c r="G33" i="9"/>
  <c r="F33" i="9"/>
  <c r="E33" i="9"/>
  <c r="G32" i="9"/>
  <c r="F32" i="9"/>
  <c r="E32" i="9"/>
  <c r="G31" i="9"/>
  <c r="F31" i="9"/>
  <c r="E31" i="9"/>
  <c r="G30" i="9"/>
  <c r="F30" i="9"/>
  <c r="E30" i="9"/>
  <c r="G29" i="9"/>
  <c r="F29" i="9"/>
  <c r="E29" i="9"/>
  <c r="G26" i="9"/>
  <c r="F26" i="9"/>
  <c r="E26" i="9"/>
  <c r="G25" i="9"/>
  <c r="F25" i="9"/>
  <c r="E25" i="9"/>
  <c r="G24" i="9"/>
  <c r="F24" i="9"/>
  <c r="E24" i="9"/>
  <c r="G22" i="9"/>
  <c r="F22" i="9"/>
  <c r="E22" i="9"/>
  <c r="G19" i="9"/>
  <c r="F19" i="9"/>
  <c r="E19" i="9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2" i="9"/>
  <c r="F12" i="9"/>
  <c r="E12" i="9"/>
  <c r="G11" i="9"/>
  <c r="F11" i="9"/>
  <c r="E11" i="9"/>
  <c r="D40" i="9"/>
  <c r="C40" i="9"/>
  <c r="B40" i="9"/>
  <c r="D39" i="9"/>
  <c r="C39" i="9"/>
  <c r="B39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G38" i="9"/>
  <c r="F38" i="9"/>
  <c r="D38" i="9"/>
  <c r="C38" i="9"/>
  <c r="E38" i="9"/>
  <c r="G27" i="9"/>
  <c r="F27" i="9"/>
  <c r="D27" i="9"/>
  <c r="C27" i="9"/>
  <c r="E27" i="9"/>
  <c r="D26" i="9"/>
  <c r="C26" i="9"/>
  <c r="B26" i="9"/>
  <c r="D25" i="9"/>
  <c r="C25" i="9"/>
  <c r="B25" i="9"/>
  <c r="D24" i="9"/>
  <c r="C24" i="9"/>
  <c r="B24" i="9"/>
  <c r="G23" i="9"/>
  <c r="F23" i="9"/>
  <c r="E23" i="9"/>
  <c r="D23" i="9"/>
  <c r="C23" i="9"/>
  <c r="D13" i="9"/>
  <c r="D22" i="9"/>
  <c r="C22" i="9"/>
  <c r="B22" i="9"/>
  <c r="F21" i="9"/>
  <c r="G21" i="9"/>
  <c r="D21" i="9"/>
  <c r="C21" i="9"/>
  <c r="E21" i="9"/>
  <c r="G20" i="9"/>
  <c r="F20" i="9"/>
  <c r="E20" i="9"/>
  <c r="D20" i="9"/>
  <c r="C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2" i="9"/>
  <c r="D11" i="9"/>
  <c r="C12" i="9"/>
  <c r="C11" i="9"/>
  <c r="B12" i="9"/>
  <c r="B11" i="9"/>
  <c r="G13" i="9"/>
  <c r="F13" i="9"/>
  <c r="E13" i="9"/>
  <c r="C13" i="9"/>
  <c r="B38" i="9"/>
  <c r="B27" i="9"/>
  <c r="B23" i="9"/>
  <c r="B21" i="9"/>
  <c r="B20" i="9"/>
  <c r="B13" i="9"/>
  <c r="N82" i="7"/>
  <c r="N83" i="7"/>
  <c r="N84" i="7"/>
  <c r="N85" i="7"/>
  <c r="N86" i="7"/>
  <c r="N87" i="7"/>
  <c r="N88" i="7"/>
  <c r="N89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54" i="7"/>
  <c r="N55" i="7"/>
  <c r="N56" i="7"/>
  <c r="N57" i="7"/>
  <c r="N58" i="7"/>
  <c r="N59" i="7"/>
  <c r="N60" i="7"/>
  <c r="N61" i="7"/>
  <c r="N62" i="7"/>
  <c r="N63" i="7"/>
  <c r="N64" i="7"/>
  <c r="N53" i="7"/>
  <c r="M84" i="7"/>
  <c r="M85" i="7"/>
  <c r="M86" i="7"/>
  <c r="M87" i="7"/>
  <c r="M88" i="7"/>
  <c r="M89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54" i="7"/>
  <c r="M55" i="7"/>
  <c r="M56" i="7"/>
  <c r="M57" i="7"/>
  <c r="M58" i="7"/>
  <c r="M59" i="7"/>
  <c r="M60" i="7"/>
  <c r="M61" i="7"/>
  <c r="M62" i="7"/>
  <c r="M53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53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53" i="7"/>
  <c r="D53" i="7"/>
  <c r="E53" i="7"/>
  <c r="F53" i="7"/>
  <c r="G53" i="7"/>
  <c r="H53" i="7"/>
  <c r="I53" i="7"/>
  <c r="J53" i="7"/>
  <c r="D54" i="7"/>
  <c r="E54" i="7"/>
  <c r="F54" i="7"/>
  <c r="G54" i="7"/>
  <c r="H54" i="7"/>
  <c r="I54" i="7"/>
  <c r="J54" i="7"/>
  <c r="D55" i="7"/>
  <c r="E55" i="7"/>
  <c r="F55" i="7"/>
  <c r="G55" i="7"/>
  <c r="H55" i="7"/>
  <c r="I55" i="7"/>
  <c r="J55" i="7"/>
  <c r="D56" i="7"/>
  <c r="E56" i="7"/>
  <c r="F56" i="7"/>
  <c r="G56" i="7"/>
  <c r="H56" i="7"/>
  <c r="I56" i="7"/>
  <c r="J56" i="7"/>
  <c r="D57" i="7"/>
  <c r="E57" i="7"/>
  <c r="F57" i="7"/>
  <c r="G57" i="7"/>
  <c r="H57" i="7"/>
  <c r="I57" i="7"/>
  <c r="J57" i="7"/>
  <c r="D58" i="7"/>
  <c r="E58" i="7"/>
  <c r="F58" i="7"/>
  <c r="G58" i="7"/>
  <c r="H58" i="7"/>
  <c r="I58" i="7"/>
  <c r="J58" i="7"/>
  <c r="D59" i="7"/>
  <c r="E59" i="7"/>
  <c r="F59" i="7"/>
  <c r="G59" i="7"/>
  <c r="H59" i="7"/>
  <c r="I59" i="7"/>
  <c r="J59" i="7"/>
  <c r="D60" i="7"/>
  <c r="E60" i="7"/>
  <c r="F60" i="7"/>
  <c r="G60" i="7"/>
  <c r="H60" i="7"/>
  <c r="I60" i="7"/>
  <c r="J60" i="7"/>
  <c r="D61" i="7"/>
  <c r="E61" i="7"/>
  <c r="F61" i="7"/>
  <c r="G61" i="7"/>
  <c r="H61" i="7"/>
  <c r="I61" i="7"/>
  <c r="J61" i="7"/>
  <c r="D62" i="7"/>
  <c r="E62" i="7"/>
  <c r="F62" i="7"/>
  <c r="G62" i="7"/>
  <c r="H62" i="7"/>
  <c r="I62" i="7"/>
  <c r="J62" i="7"/>
  <c r="D63" i="7"/>
  <c r="E63" i="7"/>
  <c r="F63" i="7"/>
  <c r="G63" i="7"/>
  <c r="H63" i="7"/>
  <c r="I63" i="7"/>
  <c r="J63" i="7"/>
  <c r="D64" i="7"/>
  <c r="E64" i="7"/>
  <c r="F64" i="7"/>
  <c r="G64" i="7"/>
  <c r="H64" i="7"/>
  <c r="I64" i="7"/>
  <c r="J64" i="7"/>
  <c r="D65" i="7"/>
  <c r="E65" i="7"/>
  <c r="F65" i="7"/>
  <c r="G65" i="7"/>
  <c r="H65" i="7"/>
  <c r="I65" i="7"/>
  <c r="J65" i="7"/>
  <c r="D66" i="7"/>
  <c r="E66" i="7"/>
  <c r="F66" i="7"/>
  <c r="G66" i="7"/>
  <c r="H66" i="7"/>
  <c r="I66" i="7"/>
  <c r="J66" i="7"/>
  <c r="D67" i="7"/>
  <c r="E67" i="7"/>
  <c r="F67" i="7"/>
  <c r="G67" i="7"/>
  <c r="H67" i="7"/>
  <c r="I67" i="7"/>
  <c r="J67" i="7"/>
  <c r="D68" i="7"/>
  <c r="E68" i="7"/>
  <c r="F68" i="7"/>
  <c r="G68" i="7"/>
  <c r="H68" i="7"/>
  <c r="I68" i="7"/>
  <c r="J68" i="7"/>
  <c r="D69" i="7"/>
  <c r="E69" i="7"/>
  <c r="F69" i="7"/>
  <c r="G69" i="7"/>
  <c r="H69" i="7"/>
  <c r="I69" i="7"/>
  <c r="J69" i="7"/>
  <c r="D70" i="7"/>
  <c r="E70" i="7"/>
  <c r="F70" i="7"/>
  <c r="G70" i="7"/>
  <c r="H70" i="7"/>
  <c r="I70" i="7"/>
  <c r="J70" i="7"/>
  <c r="D71" i="7"/>
  <c r="E71" i="7"/>
  <c r="F71" i="7"/>
  <c r="G71" i="7"/>
  <c r="H71" i="7"/>
  <c r="I71" i="7"/>
  <c r="J71" i="7"/>
  <c r="D72" i="7"/>
  <c r="E72" i="7"/>
  <c r="F72" i="7"/>
  <c r="G72" i="7"/>
  <c r="H72" i="7"/>
  <c r="I72" i="7"/>
  <c r="J72" i="7"/>
  <c r="D73" i="7"/>
  <c r="E73" i="7"/>
  <c r="F73" i="7"/>
  <c r="G73" i="7"/>
  <c r="H73" i="7"/>
  <c r="I73" i="7"/>
  <c r="J73" i="7"/>
  <c r="D74" i="7"/>
  <c r="E74" i="7"/>
  <c r="F74" i="7"/>
  <c r="G74" i="7"/>
  <c r="H74" i="7"/>
  <c r="I74" i="7"/>
  <c r="J74" i="7"/>
  <c r="D75" i="7"/>
  <c r="E75" i="7"/>
  <c r="F75" i="7"/>
  <c r="G75" i="7"/>
  <c r="H75" i="7"/>
  <c r="I75" i="7"/>
  <c r="J75" i="7"/>
  <c r="D76" i="7"/>
  <c r="E76" i="7"/>
  <c r="F76" i="7"/>
  <c r="G76" i="7"/>
  <c r="H76" i="7"/>
  <c r="I76" i="7"/>
  <c r="J76" i="7"/>
  <c r="D77" i="7"/>
  <c r="E77" i="7"/>
  <c r="F77" i="7"/>
  <c r="G77" i="7"/>
  <c r="H77" i="7"/>
  <c r="I77" i="7"/>
  <c r="J77" i="7"/>
  <c r="D78" i="7"/>
  <c r="E78" i="7"/>
  <c r="F78" i="7"/>
  <c r="G78" i="7"/>
  <c r="H78" i="7"/>
  <c r="I78" i="7"/>
  <c r="J78" i="7"/>
  <c r="D79" i="7"/>
  <c r="E79" i="7"/>
  <c r="F79" i="7"/>
  <c r="G79" i="7"/>
  <c r="H79" i="7"/>
  <c r="I79" i="7"/>
  <c r="J79" i="7"/>
  <c r="D80" i="7"/>
  <c r="E80" i="7"/>
  <c r="F80" i="7"/>
  <c r="G80" i="7"/>
  <c r="H80" i="7"/>
  <c r="I80" i="7"/>
  <c r="J80" i="7"/>
  <c r="D81" i="7"/>
  <c r="E81" i="7"/>
  <c r="F81" i="7"/>
  <c r="G81" i="7"/>
  <c r="H81" i="7"/>
  <c r="I81" i="7"/>
  <c r="J81" i="7"/>
  <c r="D82" i="7"/>
  <c r="E82" i="7"/>
  <c r="F82" i="7"/>
  <c r="G82" i="7"/>
  <c r="H82" i="7"/>
  <c r="I82" i="7"/>
  <c r="J82" i="7"/>
  <c r="D83" i="7"/>
  <c r="E83" i="7"/>
  <c r="F83" i="7"/>
  <c r="G83" i="7"/>
  <c r="H83" i="7"/>
  <c r="I83" i="7"/>
  <c r="J83" i="7"/>
  <c r="D84" i="7"/>
  <c r="E84" i="7"/>
  <c r="F84" i="7"/>
  <c r="G84" i="7"/>
  <c r="H84" i="7"/>
  <c r="I84" i="7"/>
  <c r="J84" i="7"/>
  <c r="D85" i="7"/>
  <c r="E85" i="7"/>
  <c r="F85" i="7"/>
  <c r="G85" i="7"/>
  <c r="H85" i="7"/>
  <c r="I85" i="7"/>
  <c r="J85" i="7"/>
  <c r="D86" i="7"/>
  <c r="E86" i="7"/>
  <c r="F86" i="7"/>
  <c r="G86" i="7"/>
  <c r="H86" i="7"/>
  <c r="I86" i="7"/>
  <c r="J86" i="7"/>
  <c r="D87" i="7"/>
  <c r="E87" i="7"/>
  <c r="F87" i="7"/>
  <c r="G87" i="7"/>
  <c r="H87" i="7"/>
  <c r="I87" i="7"/>
  <c r="J87" i="7"/>
  <c r="D88" i="7"/>
  <c r="E88" i="7"/>
  <c r="F88" i="7"/>
  <c r="G88" i="7"/>
  <c r="H88" i="7"/>
  <c r="I88" i="7"/>
  <c r="J88" i="7"/>
  <c r="D89" i="7"/>
  <c r="E89" i="7"/>
  <c r="F89" i="7"/>
  <c r="G89" i="7"/>
  <c r="H89" i="7"/>
  <c r="I89" i="7"/>
  <c r="J89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54" i="7"/>
  <c r="C55" i="7"/>
  <c r="C56" i="7"/>
  <c r="C57" i="7"/>
  <c r="C58" i="7"/>
  <c r="C59" i="7"/>
  <c r="C60" i="7"/>
  <c r="C53" i="7"/>
  <c r="M85" i="8"/>
  <c r="M86" i="8"/>
  <c r="M87" i="8"/>
  <c r="M88" i="8"/>
  <c r="M89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5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54" i="8"/>
  <c r="L55" i="8"/>
  <c r="L56" i="8"/>
  <c r="L57" i="8"/>
  <c r="L58" i="8"/>
  <c r="L59" i="8"/>
  <c r="L60" i="8"/>
  <c r="L53" i="8"/>
  <c r="K53" i="8"/>
  <c r="J53" i="8"/>
  <c r="D53" i="8"/>
  <c r="E53" i="8"/>
  <c r="F53" i="8"/>
  <c r="G53" i="8"/>
  <c r="H53" i="8"/>
  <c r="I53" i="8"/>
  <c r="D54" i="8"/>
  <c r="J54" i="8" s="1"/>
  <c r="E54" i="8"/>
  <c r="F54" i="8"/>
  <c r="G54" i="8"/>
  <c r="H54" i="8"/>
  <c r="I54" i="8"/>
  <c r="D55" i="8"/>
  <c r="E55" i="8"/>
  <c r="F55" i="8"/>
  <c r="G55" i="8"/>
  <c r="H55" i="8"/>
  <c r="I55" i="8"/>
  <c r="D56" i="8"/>
  <c r="E56" i="8"/>
  <c r="F56" i="8"/>
  <c r="G56" i="8"/>
  <c r="H56" i="8"/>
  <c r="I56" i="8"/>
  <c r="D57" i="8"/>
  <c r="E57" i="8"/>
  <c r="F57" i="8"/>
  <c r="G57" i="8"/>
  <c r="H57" i="8"/>
  <c r="I57" i="8"/>
  <c r="D58" i="8"/>
  <c r="J58" i="8" s="1"/>
  <c r="E58" i="8"/>
  <c r="F58" i="8"/>
  <c r="G58" i="8"/>
  <c r="H58" i="8"/>
  <c r="I58" i="8"/>
  <c r="D59" i="8"/>
  <c r="E59" i="8"/>
  <c r="F59" i="8"/>
  <c r="G59" i="8"/>
  <c r="H59" i="8"/>
  <c r="I59" i="8"/>
  <c r="D60" i="8"/>
  <c r="E60" i="8"/>
  <c r="F60" i="8"/>
  <c r="G60" i="8"/>
  <c r="H60" i="8"/>
  <c r="I60" i="8"/>
  <c r="D61" i="8"/>
  <c r="E61" i="8"/>
  <c r="F61" i="8"/>
  <c r="G61" i="8"/>
  <c r="H61" i="8"/>
  <c r="I61" i="8"/>
  <c r="D62" i="8"/>
  <c r="K62" i="8" s="1"/>
  <c r="E62" i="8"/>
  <c r="F62" i="8"/>
  <c r="G62" i="8"/>
  <c r="H62" i="8"/>
  <c r="I62" i="8"/>
  <c r="D63" i="8"/>
  <c r="E63" i="8"/>
  <c r="F63" i="8"/>
  <c r="G63" i="8"/>
  <c r="H63" i="8"/>
  <c r="I63" i="8"/>
  <c r="D64" i="8"/>
  <c r="E64" i="8"/>
  <c r="F64" i="8"/>
  <c r="G64" i="8"/>
  <c r="H64" i="8"/>
  <c r="I64" i="8"/>
  <c r="D65" i="8"/>
  <c r="E65" i="8"/>
  <c r="F65" i="8"/>
  <c r="G65" i="8"/>
  <c r="H65" i="8"/>
  <c r="I65" i="8"/>
  <c r="D66" i="8"/>
  <c r="K66" i="8" s="1"/>
  <c r="E66" i="8"/>
  <c r="F66" i="8"/>
  <c r="G66" i="8"/>
  <c r="H66" i="8"/>
  <c r="I66" i="8"/>
  <c r="D67" i="8"/>
  <c r="E67" i="8"/>
  <c r="F67" i="8"/>
  <c r="G67" i="8"/>
  <c r="H67" i="8"/>
  <c r="I67" i="8"/>
  <c r="D68" i="8"/>
  <c r="E68" i="8"/>
  <c r="F68" i="8"/>
  <c r="G68" i="8"/>
  <c r="H68" i="8"/>
  <c r="I68" i="8"/>
  <c r="D69" i="8"/>
  <c r="E69" i="8"/>
  <c r="F69" i="8"/>
  <c r="G69" i="8"/>
  <c r="H69" i="8"/>
  <c r="I69" i="8"/>
  <c r="D70" i="8"/>
  <c r="K70" i="8" s="1"/>
  <c r="E70" i="8"/>
  <c r="F70" i="8"/>
  <c r="G70" i="8"/>
  <c r="H70" i="8"/>
  <c r="I70" i="8"/>
  <c r="D71" i="8"/>
  <c r="E71" i="8"/>
  <c r="F71" i="8"/>
  <c r="G71" i="8"/>
  <c r="H71" i="8"/>
  <c r="I71" i="8"/>
  <c r="D72" i="8"/>
  <c r="E72" i="8"/>
  <c r="F72" i="8"/>
  <c r="G72" i="8"/>
  <c r="H72" i="8"/>
  <c r="I72" i="8"/>
  <c r="D73" i="8"/>
  <c r="E73" i="8"/>
  <c r="F73" i="8"/>
  <c r="G73" i="8"/>
  <c r="H73" i="8"/>
  <c r="I73" i="8"/>
  <c r="D74" i="8"/>
  <c r="K74" i="8" s="1"/>
  <c r="E74" i="8"/>
  <c r="F74" i="8"/>
  <c r="G74" i="8"/>
  <c r="H74" i="8"/>
  <c r="I74" i="8"/>
  <c r="D75" i="8"/>
  <c r="E75" i="8"/>
  <c r="F75" i="8"/>
  <c r="G75" i="8"/>
  <c r="H75" i="8"/>
  <c r="I75" i="8"/>
  <c r="D76" i="8"/>
  <c r="E76" i="8"/>
  <c r="F76" i="8"/>
  <c r="G76" i="8"/>
  <c r="H76" i="8"/>
  <c r="I76" i="8"/>
  <c r="D77" i="8"/>
  <c r="E77" i="8"/>
  <c r="F77" i="8"/>
  <c r="G77" i="8"/>
  <c r="H77" i="8"/>
  <c r="I77" i="8"/>
  <c r="D78" i="8"/>
  <c r="J78" i="8" s="1"/>
  <c r="E78" i="8"/>
  <c r="F78" i="8"/>
  <c r="G78" i="8"/>
  <c r="H78" i="8"/>
  <c r="I78" i="8"/>
  <c r="D79" i="8"/>
  <c r="E79" i="8"/>
  <c r="F79" i="8"/>
  <c r="G79" i="8"/>
  <c r="H79" i="8"/>
  <c r="I79" i="8"/>
  <c r="D80" i="8"/>
  <c r="E80" i="8"/>
  <c r="F80" i="8"/>
  <c r="G80" i="8"/>
  <c r="H80" i="8"/>
  <c r="I80" i="8"/>
  <c r="D81" i="8"/>
  <c r="E81" i="8"/>
  <c r="F81" i="8"/>
  <c r="G81" i="8"/>
  <c r="H81" i="8"/>
  <c r="I81" i="8"/>
  <c r="D82" i="8"/>
  <c r="J82" i="8" s="1"/>
  <c r="E82" i="8"/>
  <c r="F82" i="8"/>
  <c r="G82" i="8"/>
  <c r="H82" i="8"/>
  <c r="I82" i="8"/>
  <c r="D83" i="8"/>
  <c r="E83" i="8"/>
  <c r="F83" i="8"/>
  <c r="G83" i="8"/>
  <c r="H83" i="8"/>
  <c r="I83" i="8"/>
  <c r="D84" i="8"/>
  <c r="E84" i="8"/>
  <c r="F84" i="8"/>
  <c r="G84" i="8"/>
  <c r="H84" i="8"/>
  <c r="I84" i="8"/>
  <c r="D85" i="8"/>
  <c r="J85" i="8" s="1"/>
  <c r="E85" i="8"/>
  <c r="F85" i="8"/>
  <c r="G85" i="8"/>
  <c r="H85" i="8"/>
  <c r="I85" i="8"/>
  <c r="D86" i="8"/>
  <c r="K86" i="8" s="1"/>
  <c r="E86" i="8"/>
  <c r="F86" i="8"/>
  <c r="G86" i="8"/>
  <c r="H86" i="8"/>
  <c r="I86" i="8"/>
  <c r="D87" i="8"/>
  <c r="E87" i="8"/>
  <c r="F87" i="8"/>
  <c r="G87" i="8"/>
  <c r="H87" i="8"/>
  <c r="I87" i="8"/>
  <c r="D88" i="8"/>
  <c r="E88" i="8"/>
  <c r="F88" i="8"/>
  <c r="G88" i="8"/>
  <c r="H88" i="8"/>
  <c r="I88" i="8"/>
  <c r="D89" i="8"/>
  <c r="E89" i="8"/>
  <c r="F89" i="8"/>
  <c r="G89" i="8"/>
  <c r="H89" i="8"/>
  <c r="I89" i="8"/>
  <c r="C66" i="8"/>
  <c r="C67" i="8"/>
  <c r="C68" i="8"/>
  <c r="C69" i="8"/>
  <c r="C70" i="8"/>
  <c r="C71" i="8"/>
  <c r="C72" i="8"/>
  <c r="J72" i="8" s="1"/>
  <c r="C73" i="8"/>
  <c r="K73" i="8" s="1"/>
  <c r="C74" i="8"/>
  <c r="C75" i="8"/>
  <c r="C76" i="8"/>
  <c r="C77" i="8"/>
  <c r="K77" i="8" s="1"/>
  <c r="C78" i="8"/>
  <c r="C79" i="8"/>
  <c r="C80" i="8"/>
  <c r="J80" i="8" s="1"/>
  <c r="C81" i="8"/>
  <c r="C82" i="8"/>
  <c r="C83" i="8"/>
  <c r="C84" i="8"/>
  <c r="C85" i="8"/>
  <c r="K85" i="8" s="1"/>
  <c r="C86" i="8"/>
  <c r="C87" i="8"/>
  <c r="C88" i="8"/>
  <c r="J88" i="8" s="1"/>
  <c r="C89" i="8"/>
  <c r="C54" i="8"/>
  <c r="C55" i="8"/>
  <c r="C56" i="8"/>
  <c r="C57" i="8"/>
  <c r="C58" i="8"/>
  <c r="C59" i="8"/>
  <c r="C60" i="8"/>
  <c r="J60" i="8" s="1"/>
  <c r="C61" i="8"/>
  <c r="J61" i="8" s="1"/>
  <c r="C62" i="8"/>
  <c r="C63" i="8"/>
  <c r="C64" i="8"/>
  <c r="C65" i="8"/>
  <c r="C53" i="8"/>
  <c r="K79" i="8"/>
  <c r="K83" i="8"/>
  <c r="K84" i="8"/>
  <c r="K87" i="8"/>
  <c r="K64" i="8"/>
  <c r="K65" i="8"/>
  <c r="K67" i="8"/>
  <c r="K68" i="8"/>
  <c r="K69" i="8"/>
  <c r="K71" i="8"/>
  <c r="K72" i="8"/>
  <c r="K75" i="8"/>
  <c r="K76" i="8"/>
  <c r="K55" i="8"/>
  <c r="K56" i="8"/>
  <c r="K57" i="8"/>
  <c r="K59" i="8"/>
  <c r="K63" i="8"/>
  <c r="J75" i="8"/>
  <c r="J76" i="8"/>
  <c r="J77" i="8"/>
  <c r="J79" i="8"/>
  <c r="J83" i="8"/>
  <c r="J84" i="8"/>
  <c r="J87" i="8"/>
  <c r="J63" i="8"/>
  <c r="J64" i="8"/>
  <c r="J65" i="8"/>
  <c r="J67" i="8"/>
  <c r="J68" i="8"/>
  <c r="J69" i="8"/>
  <c r="J71" i="8"/>
  <c r="J55" i="8"/>
  <c r="J56" i="8"/>
  <c r="J57" i="8"/>
  <c r="J59" i="8"/>
  <c r="J53" i="6"/>
  <c r="M53" i="6" s="1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53" i="6"/>
  <c r="K79" i="6"/>
  <c r="K80" i="6"/>
  <c r="K81" i="6"/>
  <c r="K82" i="6"/>
  <c r="K83" i="6"/>
  <c r="K84" i="6"/>
  <c r="K85" i="6"/>
  <c r="K86" i="6"/>
  <c r="K87" i="6"/>
  <c r="K88" i="6"/>
  <c r="K89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54" i="6"/>
  <c r="K55" i="6"/>
  <c r="K56" i="6"/>
  <c r="K57" i="6"/>
  <c r="K58" i="6"/>
  <c r="K59" i="6"/>
  <c r="K60" i="6"/>
  <c r="K61" i="6"/>
  <c r="K62" i="6"/>
  <c r="K63" i="6"/>
  <c r="K53" i="6"/>
  <c r="D53" i="6"/>
  <c r="E53" i="6"/>
  <c r="F53" i="6"/>
  <c r="G53" i="6"/>
  <c r="H53" i="6"/>
  <c r="I53" i="6"/>
  <c r="D54" i="6"/>
  <c r="E54" i="6"/>
  <c r="F54" i="6"/>
  <c r="G54" i="6"/>
  <c r="H54" i="6"/>
  <c r="I54" i="6"/>
  <c r="J54" i="6"/>
  <c r="D55" i="6"/>
  <c r="E55" i="6"/>
  <c r="F55" i="6"/>
  <c r="G55" i="6"/>
  <c r="H55" i="6"/>
  <c r="I55" i="6"/>
  <c r="J55" i="6"/>
  <c r="D56" i="6"/>
  <c r="E56" i="6"/>
  <c r="F56" i="6"/>
  <c r="G56" i="6"/>
  <c r="H56" i="6"/>
  <c r="I56" i="6"/>
  <c r="J56" i="6"/>
  <c r="D57" i="6"/>
  <c r="E57" i="6"/>
  <c r="F57" i="6"/>
  <c r="G57" i="6"/>
  <c r="H57" i="6"/>
  <c r="I57" i="6"/>
  <c r="J57" i="6"/>
  <c r="D58" i="6"/>
  <c r="E58" i="6"/>
  <c r="F58" i="6"/>
  <c r="G58" i="6"/>
  <c r="H58" i="6"/>
  <c r="I58" i="6"/>
  <c r="J58" i="6"/>
  <c r="D59" i="6"/>
  <c r="E59" i="6"/>
  <c r="F59" i="6"/>
  <c r="G59" i="6"/>
  <c r="H59" i="6"/>
  <c r="I59" i="6"/>
  <c r="J59" i="6"/>
  <c r="D60" i="6"/>
  <c r="E60" i="6"/>
  <c r="F60" i="6"/>
  <c r="G60" i="6"/>
  <c r="H60" i="6"/>
  <c r="I60" i="6"/>
  <c r="J60" i="6"/>
  <c r="D61" i="6"/>
  <c r="E61" i="6"/>
  <c r="F61" i="6"/>
  <c r="G61" i="6"/>
  <c r="H61" i="6"/>
  <c r="I61" i="6"/>
  <c r="J61" i="6"/>
  <c r="D62" i="6"/>
  <c r="E62" i="6"/>
  <c r="F62" i="6"/>
  <c r="G62" i="6"/>
  <c r="H62" i="6"/>
  <c r="I62" i="6"/>
  <c r="J62" i="6"/>
  <c r="D63" i="6"/>
  <c r="E63" i="6"/>
  <c r="F63" i="6"/>
  <c r="G63" i="6"/>
  <c r="H63" i="6"/>
  <c r="I63" i="6"/>
  <c r="J63" i="6"/>
  <c r="D64" i="6"/>
  <c r="E64" i="6"/>
  <c r="F64" i="6"/>
  <c r="G64" i="6"/>
  <c r="H64" i="6"/>
  <c r="I64" i="6"/>
  <c r="J64" i="6"/>
  <c r="D65" i="6"/>
  <c r="E65" i="6"/>
  <c r="F65" i="6"/>
  <c r="G65" i="6"/>
  <c r="H65" i="6"/>
  <c r="I65" i="6"/>
  <c r="J65" i="6"/>
  <c r="D66" i="6"/>
  <c r="E66" i="6"/>
  <c r="F66" i="6"/>
  <c r="G66" i="6"/>
  <c r="H66" i="6"/>
  <c r="I66" i="6"/>
  <c r="J66" i="6"/>
  <c r="D67" i="6"/>
  <c r="E67" i="6"/>
  <c r="F67" i="6"/>
  <c r="G67" i="6"/>
  <c r="H67" i="6"/>
  <c r="I67" i="6"/>
  <c r="J67" i="6"/>
  <c r="D68" i="6"/>
  <c r="E68" i="6"/>
  <c r="F68" i="6"/>
  <c r="G68" i="6"/>
  <c r="H68" i="6"/>
  <c r="I68" i="6"/>
  <c r="J68" i="6"/>
  <c r="D69" i="6"/>
  <c r="E69" i="6"/>
  <c r="F69" i="6"/>
  <c r="G69" i="6"/>
  <c r="H69" i="6"/>
  <c r="I69" i="6"/>
  <c r="J69" i="6"/>
  <c r="D70" i="6"/>
  <c r="E70" i="6"/>
  <c r="F70" i="6"/>
  <c r="G70" i="6"/>
  <c r="H70" i="6"/>
  <c r="I70" i="6"/>
  <c r="J70" i="6"/>
  <c r="D71" i="6"/>
  <c r="E71" i="6"/>
  <c r="F71" i="6"/>
  <c r="G71" i="6"/>
  <c r="H71" i="6"/>
  <c r="I71" i="6"/>
  <c r="J71" i="6"/>
  <c r="D72" i="6"/>
  <c r="E72" i="6"/>
  <c r="F72" i="6"/>
  <c r="G72" i="6"/>
  <c r="H72" i="6"/>
  <c r="I72" i="6"/>
  <c r="J72" i="6"/>
  <c r="D73" i="6"/>
  <c r="E73" i="6"/>
  <c r="F73" i="6"/>
  <c r="G73" i="6"/>
  <c r="H73" i="6"/>
  <c r="I73" i="6"/>
  <c r="J73" i="6"/>
  <c r="D74" i="6"/>
  <c r="E74" i="6"/>
  <c r="F74" i="6"/>
  <c r="G74" i="6"/>
  <c r="H74" i="6"/>
  <c r="I74" i="6"/>
  <c r="J74" i="6"/>
  <c r="D75" i="6"/>
  <c r="E75" i="6"/>
  <c r="F75" i="6"/>
  <c r="G75" i="6"/>
  <c r="H75" i="6"/>
  <c r="I75" i="6"/>
  <c r="J75" i="6"/>
  <c r="D76" i="6"/>
  <c r="E76" i="6"/>
  <c r="F76" i="6"/>
  <c r="G76" i="6"/>
  <c r="H76" i="6"/>
  <c r="I76" i="6"/>
  <c r="J76" i="6"/>
  <c r="D77" i="6"/>
  <c r="E77" i="6"/>
  <c r="F77" i="6"/>
  <c r="G77" i="6"/>
  <c r="H77" i="6"/>
  <c r="I77" i="6"/>
  <c r="J77" i="6"/>
  <c r="D78" i="6"/>
  <c r="E78" i="6"/>
  <c r="F78" i="6"/>
  <c r="G78" i="6"/>
  <c r="H78" i="6"/>
  <c r="I78" i="6"/>
  <c r="J78" i="6"/>
  <c r="D79" i="6"/>
  <c r="E79" i="6"/>
  <c r="F79" i="6"/>
  <c r="G79" i="6"/>
  <c r="H79" i="6"/>
  <c r="I79" i="6"/>
  <c r="J79" i="6"/>
  <c r="D80" i="6"/>
  <c r="E80" i="6"/>
  <c r="F80" i="6"/>
  <c r="G80" i="6"/>
  <c r="H80" i="6"/>
  <c r="I80" i="6"/>
  <c r="J80" i="6"/>
  <c r="D81" i="6"/>
  <c r="E81" i="6"/>
  <c r="F81" i="6"/>
  <c r="G81" i="6"/>
  <c r="H81" i="6"/>
  <c r="I81" i="6"/>
  <c r="J81" i="6"/>
  <c r="D82" i="6"/>
  <c r="E82" i="6"/>
  <c r="F82" i="6"/>
  <c r="G82" i="6"/>
  <c r="H82" i="6"/>
  <c r="I82" i="6"/>
  <c r="J82" i="6"/>
  <c r="D83" i="6"/>
  <c r="E83" i="6"/>
  <c r="F83" i="6"/>
  <c r="G83" i="6"/>
  <c r="H83" i="6"/>
  <c r="I83" i="6"/>
  <c r="J83" i="6"/>
  <c r="D84" i="6"/>
  <c r="E84" i="6"/>
  <c r="F84" i="6"/>
  <c r="G84" i="6"/>
  <c r="H84" i="6"/>
  <c r="I84" i="6"/>
  <c r="J84" i="6"/>
  <c r="D85" i="6"/>
  <c r="E85" i="6"/>
  <c r="F85" i="6"/>
  <c r="G85" i="6"/>
  <c r="H85" i="6"/>
  <c r="I85" i="6"/>
  <c r="J85" i="6"/>
  <c r="D86" i="6"/>
  <c r="E86" i="6"/>
  <c r="F86" i="6"/>
  <c r="G86" i="6"/>
  <c r="H86" i="6"/>
  <c r="I86" i="6"/>
  <c r="J86" i="6"/>
  <c r="D87" i="6"/>
  <c r="E87" i="6"/>
  <c r="F87" i="6"/>
  <c r="G87" i="6"/>
  <c r="H87" i="6"/>
  <c r="I87" i="6"/>
  <c r="J87" i="6"/>
  <c r="D88" i="6"/>
  <c r="E88" i="6"/>
  <c r="F88" i="6"/>
  <c r="G88" i="6"/>
  <c r="H88" i="6"/>
  <c r="I88" i="6"/>
  <c r="J88" i="6"/>
  <c r="D89" i="6"/>
  <c r="E89" i="6"/>
  <c r="F89" i="6"/>
  <c r="G89" i="6"/>
  <c r="H89" i="6"/>
  <c r="I89" i="6"/>
  <c r="J89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59" i="6"/>
  <c r="C60" i="6"/>
  <c r="C61" i="6"/>
  <c r="C62" i="6"/>
  <c r="C63" i="6"/>
  <c r="C64" i="6"/>
  <c r="C54" i="6"/>
  <c r="C55" i="6"/>
  <c r="C56" i="6"/>
  <c r="C57" i="6"/>
  <c r="C58" i="6"/>
  <c r="C53" i="6"/>
  <c r="K78" i="8" l="1"/>
  <c r="J70" i="8"/>
  <c r="J62" i="8"/>
  <c r="K58" i="8"/>
  <c r="J86" i="8"/>
  <c r="J89" i="8"/>
  <c r="J81" i="8"/>
  <c r="J66" i="8"/>
  <c r="J74" i="8"/>
  <c r="K54" i="8"/>
  <c r="K82" i="8"/>
  <c r="K89" i="8"/>
  <c r="K81" i="8"/>
  <c r="J73" i="8"/>
  <c r="K88" i="8"/>
  <c r="K80" i="8"/>
  <c r="K61" i="8"/>
  <c r="K60" i="8"/>
  <c r="N5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Bota</author>
  </authors>
  <commentList>
    <comment ref="A47" authorId="0" shapeId="0" xr:uid="{C0FD922E-D7B1-422D-A828-AF65A229E0E9}">
      <text>
        <r>
          <rPr>
            <b/>
            <sz val="9"/>
            <color indexed="81"/>
            <rFont val="Tahoma"/>
            <charset val="1"/>
          </rPr>
          <t>Pedro Bota:</t>
        </r>
        <r>
          <rPr>
            <sz val="9"/>
            <color indexed="81"/>
            <rFont val="Tahoma"/>
            <charset val="1"/>
          </rPr>
          <t xml:space="preserve">
NIST Libray identifies as Maltose but should be sucrose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Bota</author>
  </authors>
  <commentList>
    <comment ref="G50" authorId="0" shapeId="0" xr:uid="{D61B801E-DB2D-4C9D-92AC-4405AD029473}">
      <text>
        <r>
          <rPr>
            <b/>
            <sz val="9"/>
            <color indexed="81"/>
            <rFont val="Tahoma"/>
            <family val="2"/>
          </rPr>
          <t>Pedro Bota:</t>
        </r>
        <r>
          <rPr>
            <sz val="9"/>
            <color indexed="81"/>
            <rFont val="Tahoma"/>
            <family val="2"/>
          </rPr>
          <t xml:space="preserve">
taken this sample out due to high IR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Bota</author>
  </authors>
  <commentList>
    <comment ref="O4" authorId="0" shapeId="0" xr:uid="{13758401-EF01-4EDF-8F73-CEE937175C2B}">
      <text>
        <r>
          <rPr>
            <b/>
            <sz val="9"/>
            <color indexed="81"/>
            <rFont val="Tahoma"/>
            <charset val="1"/>
          </rPr>
          <t>Pedro Bota:</t>
        </r>
        <r>
          <rPr>
            <sz val="9"/>
            <color indexed="81"/>
            <rFont val="Tahoma"/>
            <charset val="1"/>
          </rPr>
          <t xml:space="preserve">
removed S09B due to high IR </t>
        </r>
      </text>
    </comment>
  </commentList>
</comments>
</file>

<file path=xl/sharedStrings.xml><?xml version="1.0" encoding="utf-8"?>
<sst xmlns="http://schemas.openxmlformats.org/spreadsheetml/2006/main" count="1801" uniqueCount="113">
  <si>
    <t>Quantitation Results</t>
  </si>
  <si>
    <t>Compound</t>
  </si>
  <si>
    <t>RT</t>
  </si>
  <si>
    <t>Response</t>
  </si>
  <si>
    <t>Conc</t>
  </si>
  <si>
    <t>l-Alanine, N-(trimethylsilyl)-, trimethylsilyl ester</t>
  </si>
  <si>
    <t>L-Valine, N-(trimethylsilyl)-, trimethylsilyl ester</t>
  </si>
  <si>
    <t>l-Leucine, trimethylsilyl ester</t>
  </si>
  <si>
    <t>L-Leucine, N-(trimethylsilyl)-, trimethylsilyl ester</t>
  </si>
  <si>
    <t>L-Isoleucine, N-(trimethylsilyl)-, trimethylsilyl ester</t>
  </si>
  <si>
    <t>L-Proline, 1-(trimethylsilyl)-, trimethylsilyl ester</t>
  </si>
  <si>
    <t>Glycine, N,N-bis(trimethylsilyl)-, trimethylsilyl ester</t>
  </si>
  <si>
    <t>Succinic acid, bis(trimethylsilyl) ester</t>
  </si>
  <si>
    <t>Fumaric acid, bis(trimethylsilyl) ester</t>
  </si>
  <si>
    <t>Serine, N,O-bis(trimethylsilyl)-, trimethylsilyl ester</t>
  </si>
  <si>
    <t>l-Threonine, O-(trimethylsilyl)-, trimethylsilyl ester</t>
  </si>
  <si>
    <t>N,O,O-Tris(trimethylsilyl)-L-threonine</t>
  </si>
  <si>
    <t>l-Methionine, trimethylsilyl ester</t>
  </si>
  <si>
    <t>Malic acid, [(trimethylsilyl)oxy]-, bis(trimethylsilyl) ester</t>
  </si>
  <si>
    <t>l-Aspartic acid, bis(trimethylsilyl) ester</t>
  </si>
  <si>
    <t>L-Methionine, N-(trimethylsilyl)-, trimethylsilyl ester</t>
  </si>
  <si>
    <t>PyroGlutamic acid, trimethylsilyl ester</t>
  </si>
  <si>
    <t>L-Aspartic acid, N-(trimethylsilyl)-, bis(trimethylsilyl) ester</t>
  </si>
  <si>
    <t>Butanoic acid, 4-[bis(trimethylsilyl)amino]-, trimethylsilyl ester-GABA</t>
  </si>
  <si>
    <t>Cytein, N,N-bis(trimethylsilyl)-, trimethylsilyl ester</t>
  </si>
  <si>
    <t>Alanine, phenyl-, trimethylsilyl ester, dl-</t>
  </si>
  <si>
    <t>Glutamic acid, N-(trimethylsilyl)-, bis(trimethylsilyl) ester, L-</t>
  </si>
  <si>
    <t>N,O-Bis(trimethylsilyl)-L-phenylalanine</t>
  </si>
  <si>
    <t>L-Asparagine, N,N2-bis(trimethylsilyl)-, trimethylsilyl ester</t>
  </si>
  <si>
    <t>d-Ribose, 2,3,4,5-tetrakis-O-(trimethylsilyl)-, O-methyloxime</t>
  </si>
  <si>
    <t>D-(-)-Lyxose, tetrakis(trimethylsilyl) ether, methyloxime (syn)</t>
  </si>
  <si>
    <t>D-(-)-Rhamnose, tetrakis(trimethylsilyl) ether, methyloxime (syn)</t>
  </si>
  <si>
    <t>1,4-Butanediamine, N,N,N',N'-tetrakis(trimethylsilyl)-(putrescine)</t>
  </si>
  <si>
    <t>Xylitol, 1,2,3,4,5-pentakis-O-(trimethylsilyl)-</t>
  </si>
  <si>
    <t>1,2,3-Propanetricarboxylic acid, 2-[(trimethylsilyl)oxy]-, tris(trimethylsilyl) ester (citric acid)</t>
  </si>
  <si>
    <t>D-Fructose, 1,3,4,5,6-pentakis-O-(trimethylsilyl)-, O-methyloxime</t>
  </si>
  <si>
    <t>d-Galactose, 2,3,4,5,6-pentakis-O-(trimethylsilyl)-, o-methyloxyme, (1Z)-</t>
  </si>
  <si>
    <t>d-Glucose, 2,3,4,5,6-pentakis-O-(trimethylsilyl)-, o-methyloxyme, (1Z)-</t>
  </si>
  <si>
    <t>L-Lysine, N2,N6,N6-tris(trimethylsilyl)-, trimethylsilyl ester</t>
  </si>
  <si>
    <t>Tyrosine, O-trimethylsilyl-, trimethylsilyl ester</t>
  </si>
  <si>
    <t>L-Tyrosine, N,O-bis(trimethylsilyl)-, trimethylsilyl ester</t>
  </si>
  <si>
    <t>Myo-Inositol, 1,2,3,4,5,6-hexakis-O-(trimethylsilyl)-</t>
  </si>
  <si>
    <t>Maltose, octakis(trimethylsilyl) ether, methyloxime (isomer 1)</t>
  </si>
  <si>
    <t>L10</t>
  </si>
  <si>
    <t>L11</t>
  </si>
  <si>
    <t>L12</t>
  </si>
  <si>
    <t>L13</t>
  </si>
  <si>
    <t>L09</t>
  </si>
  <si>
    <t>L14</t>
  </si>
  <si>
    <t>L15</t>
  </si>
  <si>
    <t>S10</t>
  </si>
  <si>
    <t>L16</t>
  </si>
  <si>
    <t>S12</t>
  </si>
  <si>
    <t>S13</t>
  </si>
  <si>
    <t>S09A</t>
  </si>
  <si>
    <t>S09B</t>
  </si>
  <si>
    <t>S15</t>
  </si>
  <si>
    <t>S16</t>
  </si>
  <si>
    <t>R10</t>
  </si>
  <si>
    <t>R11</t>
  </si>
  <si>
    <t>R12</t>
  </si>
  <si>
    <t>R13</t>
  </si>
  <si>
    <t>R09</t>
  </si>
  <si>
    <t>R14</t>
  </si>
  <si>
    <t>R15</t>
  </si>
  <si>
    <t>R16</t>
  </si>
  <si>
    <t>Blank01</t>
  </si>
  <si>
    <t>Blank02</t>
  </si>
  <si>
    <t>Blank03</t>
  </si>
  <si>
    <t>Blank04</t>
  </si>
  <si>
    <t>Weight (mg)</t>
  </si>
  <si>
    <t>Ambient CO2 Rings:10,11,12,13</t>
  </si>
  <si>
    <t>Elevated CO2 Rings: 9,14,15,16</t>
  </si>
  <si>
    <t>Avg</t>
  </si>
  <si>
    <t>Std</t>
  </si>
  <si>
    <t>Ambient CO2 Rings: 10,11,12,13</t>
  </si>
  <si>
    <t>Leaves</t>
  </si>
  <si>
    <t>Stems</t>
  </si>
  <si>
    <t>Roots</t>
  </si>
  <si>
    <t>ng/ml per mg of dry weight</t>
  </si>
  <si>
    <t>Elevated CO2 Rings:9,14,15,16</t>
  </si>
  <si>
    <t>Xylitol, 1,2,3,4,5-pentakis-O-(trimethylsilyl)-Internal Reference</t>
  </si>
  <si>
    <t>NA</t>
  </si>
  <si>
    <t>Alanine</t>
  </si>
  <si>
    <t>Valine</t>
  </si>
  <si>
    <t>Leucine</t>
  </si>
  <si>
    <t>Isoleucine</t>
  </si>
  <si>
    <t>Proline</t>
  </si>
  <si>
    <t>Threonine</t>
  </si>
  <si>
    <t>Methionine</t>
  </si>
  <si>
    <t>Aspartic acid</t>
  </si>
  <si>
    <t>Ribose</t>
  </si>
  <si>
    <t>Glycine</t>
  </si>
  <si>
    <t>Succinic acid</t>
  </si>
  <si>
    <t>Fumaric acid</t>
  </si>
  <si>
    <t>Serine</t>
  </si>
  <si>
    <t>Malic acid</t>
  </si>
  <si>
    <t>pyroGlutamic acid</t>
  </si>
  <si>
    <t>GABA</t>
  </si>
  <si>
    <t>Cytein</t>
  </si>
  <si>
    <t>PhenylAlanine</t>
  </si>
  <si>
    <t>Glutamic acid</t>
  </si>
  <si>
    <t>Tyrosine</t>
  </si>
  <si>
    <t>Lyxose</t>
  </si>
  <si>
    <t>Rhamnose</t>
  </si>
  <si>
    <t>Putrescine</t>
  </si>
  <si>
    <t>Citric acid</t>
  </si>
  <si>
    <t>Fructose</t>
  </si>
  <si>
    <t>Galactose</t>
  </si>
  <si>
    <t>Glucose</t>
  </si>
  <si>
    <t>Lysine</t>
  </si>
  <si>
    <t>MyoInositol</t>
  </si>
  <si>
    <t>Sucrose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</si>
</sst>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 x14ac:knownFonts="1">
    <font>
      <sz val="11"/>
      <color theme="1"/>
      <name val="Calibri"/>
      <family val="2"/>
      <scheme val="minor"/>
    </font>
    <font>
      <b/>
      <sz val="10"/>
      <name val="Tahoma"/>
      <family val="2"/>
    </font>
    <font>
      <b/>
      <sz val="8"/>
      <name val="Tahoma"/>
      <family val="2"/>
    </font>
    <font>
      <b/>
      <sz val="8"/>
      <color indexed="8"/>
      <name val="Tahoma"/>
      <family val="2"/>
    </font>
    <font>
      <sz val="8"/>
      <name val="Tahoma"/>
    </font>
    <font>
      <sz val="8"/>
      <color indexed="8"/>
      <name val="Arial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8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left" wrapText="1"/>
    </xf>
    <xf numFmtId="164" fontId="5" fillId="0" borderId="0" xfId="0" applyNumberFormat="1" applyFont="1" applyAlignment="1">
      <alignment horizontal="right" wrapText="1"/>
    </xf>
    <xf numFmtId="1" fontId="4" fillId="0" borderId="0" xfId="0" applyNumberFormat="1" applyFont="1" applyAlignment="1">
      <alignment horizontal="right" wrapText="1"/>
    </xf>
    <xf numFmtId="165" fontId="4" fillId="0" borderId="0" xfId="0" applyNumberFormat="1" applyFont="1" applyAlignment="1">
      <alignment horizontal="right" wrapText="1"/>
    </xf>
    <xf numFmtId="0" fontId="0" fillId="2" borderId="0" xfId="0" applyFill="1"/>
    <xf numFmtId="0" fontId="1" fillId="2" borderId="0" xfId="0" applyFont="1" applyFill="1"/>
    <xf numFmtId="49" fontId="2" fillId="2" borderId="0" xfId="0" applyNumberFormat="1" applyFont="1" applyFill="1" applyAlignment="1">
      <alignment horizontal="left"/>
    </xf>
    <xf numFmtId="0" fontId="3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right"/>
    </xf>
    <xf numFmtId="49" fontId="4" fillId="2" borderId="0" xfId="0" applyNumberFormat="1" applyFont="1" applyFill="1" applyAlignment="1">
      <alignment horizontal="left" wrapText="1"/>
    </xf>
    <xf numFmtId="164" fontId="5" fillId="2" borderId="0" xfId="0" applyNumberFormat="1" applyFont="1" applyFill="1" applyAlignment="1">
      <alignment horizontal="right" wrapText="1"/>
    </xf>
    <xf numFmtId="1" fontId="4" fillId="2" borderId="0" xfId="0" applyNumberFormat="1" applyFont="1" applyFill="1" applyAlignment="1">
      <alignment horizontal="right" wrapText="1"/>
    </xf>
    <xf numFmtId="165" fontId="4" fillId="2" borderId="0" xfId="0" applyNumberFormat="1" applyFont="1" applyFill="1" applyAlignment="1">
      <alignment horizontal="right" wrapText="1"/>
    </xf>
    <xf numFmtId="0" fontId="0" fillId="3" borderId="0" xfId="0" applyFill="1"/>
    <xf numFmtId="0" fontId="3" fillId="4" borderId="0" xfId="0" applyNumberFormat="1" applyFont="1" applyFill="1" applyAlignment="1">
      <alignment horizontal="right"/>
    </xf>
    <xf numFmtId="164" fontId="5" fillId="4" borderId="0" xfId="0" applyNumberFormat="1" applyFont="1" applyFill="1" applyAlignment="1">
      <alignment horizontal="right" wrapText="1"/>
    </xf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0" fillId="5" borderId="0" xfId="0" applyFill="1"/>
    <xf numFmtId="0" fontId="2" fillId="5" borderId="0" xfId="0" applyNumberFormat="1" applyFont="1" applyFill="1" applyAlignment="1">
      <alignment horizontal="right"/>
    </xf>
    <xf numFmtId="165" fontId="4" fillId="5" borderId="0" xfId="0" applyNumberFormat="1" applyFont="1" applyFill="1" applyAlignment="1">
      <alignment horizontal="right" wrapText="1"/>
    </xf>
    <xf numFmtId="0" fontId="0" fillId="6" borderId="0" xfId="0" applyFill="1"/>
    <xf numFmtId="0" fontId="2" fillId="6" borderId="0" xfId="0" applyNumberFormat="1" applyFont="1" applyFill="1" applyAlignment="1">
      <alignment horizontal="right"/>
    </xf>
    <xf numFmtId="165" fontId="4" fillId="6" borderId="0" xfId="0" applyNumberFormat="1" applyFont="1" applyFill="1" applyAlignment="1">
      <alignment horizontal="right" wrapText="1"/>
    </xf>
    <xf numFmtId="0" fontId="6" fillId="5" borderId="0" xfId="0" applyFont="1" applyFill="1"/>
    <xf numFmtId="0" fontId="6" fillId="6" borderId="0" xfId="0" applyFont="1" applyFill="1"/>
    <xf numFmtId="0" fontId="9" fillId="0" borderId="0" xfId="0" applyFont="1"/>
    <xf numFmtId="49" fontId="1" fillId="0" borderId="0" xfId="0" applyNumberFormat="1" applyFont="1" applyAlignment="1">
      <alignment horizontal="left" wrapText="1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49" fontId="10" fillId="0" borderId="0" xfId="0" applyNumberFormat="1" applyFont="1" applyAlignment="1">
      <alignment horizontal="right" wrapText="1"/>
    </xf>
  </cellXfs>
  <cellStyles count="1">
    <cellStyle name="Normal" xfId="0" builtinId="0"/>
  </cellStyles>
  <dxfs count="19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Ribitol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ir_conc!$C$4:$Y$4</c:f>
              <c:strCache>
                <c:ptCount val="23"/>
                <c:pt idx="0">
                  <c:v>L10</c:v>
                </c:pt>
                <c:pt idx="1">
                  <c:v>L11</c:v>
                </c:pt>
                <c:pt idx="2">
                  <c:v>L12</c:v>
                </c:pt>
                <c:pt idx="3">
                  <c:v>L13</c:v>
                </c:pt>
                <c:pt idx="4">
                  <c:v>L09</c:v>
                </c:pt>
                <c:pt idx="5">
                  <c:v>L14</c:v>
                </c:pt>
                <c:pt idx="6">
                  <c:v>L15</c:v>
                </c:pt>
                <c:pt idx="7">
                  <c:v>L16</c:v>
                </c:pt>
                <c:pt idx="8">
                  <c:v>S10</c:v>
                </c:pt>
                <c:pt idx="9">
                  <c:v>S12</c:v>
                </c:pt>
                <c:pt idx="10">
                  <c:v>S13</c:v>
                </c:pt>
                <c:pt idx="11">
                  <c:v>S09A</c:v>
                </c:pt>
                <c:pt idx="12">
                  <c:v>S09B</c:v>
                </c:pt>
                <c:pt idx="13">
                  <c:v>S15</c:v>
                </c:pt>
                <c:pt idx="14">
                  <c:v>S16</c:v>
                </c:pt>
                <c:pt idx="15">
                  <c:v>R10</c:v>
                </c:pt>
                <c:pt idx="16">
                  <c:v>R11</c:v>
                </c:pt>
                <c:pt idx="17">
                  <c:v>R12</c:v>
                </c:pt>
                <c:pt idx="18">
                  <c:v>R13</c:v>
                </c:pt>
                <c:pt idx="19">
                  <c:v>R09</c:v>
                </c:pt>
                <c:pt idx="20">
                  <c:v>R14</c:v>
                </c:pt>
                <c:pt idx="21">
                  <c:v>R15</c:v>
                </c:pt>
                <c:pt idx="22">
                  <c:v>R16</c:v>
                </c:pt>
              </c:strCache>
            </c:strRef>
          </c:cat>
          <c:val>
            <c:numRef>
              <c:f>ir_conc!$C$7:$Y$7</c:f>
              <c:numCache>
                <c:formatCode>0.0000</c:formatCode>
                <c:ptCount val="23"/>
                <c:pt idx="0">
                  <c:v>11459.415576641639</c:v>
                </c:pt>
                <c:pt idx="1">
                  <c:v>14956.992349360977</c:v>
                </c:pt>
                <c:pt idx="2">
                  <c:v>20101.369777164844</c:v>
                </c:pt>
                <c:pt idx="3">
                  <c:v>15062.165039475462</c:v>
                </c:pt>
                <c:pt idx="4">
                  <c:v>6712.5664304763422</c:v>
                </c:pt>
                <c:pt idx="5">
                  <c:v>15159.716693894865</c:v>
                </c:pt>
                <c:pt idx="6">
                  <c:v>13580.793270748307</c:v>
                </c:pt>
                <c:pt idx="7">
                  <c:v>17151.867612471779</c:v>
                </c:pt>
                <c:pt idx="8">
                  <c:v>16362.887467160035</c:v>
                </c:pt>
                <c:pt idx="9">
                  <c:v>12901.704572543913</c:v>
                </c:pt>
                <c:pt idx="10">
                  <c:v>18260.426952233258</c:v>
                </c:pt>
                <c:pt idx="11">
                  <c:v>16712.464215807424</c:v>
                </c:pt>
                <c:pt idx="12">
                  <c:v>152327.55679257176</c:v>
                </c:pt>
                <c:pt idx="13">
                  <c:v>24260.441309740912</c:v>
                </c:pt>
                <c:pt idx="14">
                  <c:v>21067.115201999539</c:v>
                </c:pt>
                <c:pt idx="15">
                  <c:v>11405.068165432116</c:v>
                </c:pt>
                <c:pt idx="16">
                  <c:v>10385.854452772854</c:v>
                </c:pt>
                <c:pt idx="17">
                  <c:v>7507.7008639202295</c:v>
                </c:pt>
                <c:pt idx="18">
                  <c:v>4026.8549653702808</c:v>
                </c:pt>
                <c:pt idx="19">
                  <c:v>11068.354156249652</c:v>
                </c:pt>
                <c:pt idx="20">
                  <c:v>12636.831944454361</c:v>
                </c:pt>
                <c:pt idx="21">
                  <c:v>12336.943995710479</c:v>
                </c:pt>
                <c:pt idx="22">
                  <c:v>21192.18570293341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C-4799-8F39-E003DD9B3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12111"/>
        <c:axId val="238820335"/>
      </c:barChart>
      <c:catAx>
        <c:axId val="2471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20335"/>
        <c:crosses val="autoZero"/>
        <c:auto val="1"/>
        <c:lblAlgn val="ctr"/>
        <c:lblOffset val="100"/>
        <c:noMultiLvlLbl val="0"/>
      </c:catAx>
      <c:valAx>
        <c:axId val="2388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9</xdr:row>
      <xdr:rowOff>166687</xdr:rowOff>
    </xdr:from>
    <xdr:to>
      <xdr:col>24</xdr:col>
      <xdr:colOff>571499</xdr:colOff>
      <xdr:row>24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1EAB6-A4C0-4FC9-89F8-3A081F814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E1B84-8B65-4124-AE49-D46502301EF0}">
  <dimension ref="A8:N40"/>
  <sheetViews>
    <sheetView tabSelected="1" topLeftCell="A16" zoomScale="115" zoomScaleNormal="115" workbookViewId="0">
      <selection activeCell="A44" sqref="A44"/>
    </sheetView>
  </sheetViews>
  <sheetFormatPr defaultRowHeight="15.75" customHeight="1" x14ac:dyDescent="0.25"/>
  <cols>
    <col min="1" max="1" width="67.42578125" customWidth="1"/>
    <col min="2" max="2" width="14" customWidth="1"/>
    <col min="3" max="3" width="11.5703125" customWidth="1"/>
    <col min="4" max="6" width="13" customWidth="1"/>
    <col min="7" max="7" width="12.140625" customWidth="1"/>
    <col min="8" max="8" width="41.28515625" customWidth="1"/>
    <col min="9" max="14" width="16" customWidth="1"/>
  </cols>
  <sheetData>
    <row r="8" spans="1:14" ht="15.75" customHeight="1" x14ac:dyDescent="0.3">
      <c r="B8" s="32" t="s">
        <v>75</v>
      </c>
      <c r="E8" s="32" t="s">
        <v>80</v>
      </c>
      <c r="I8" s="32"/>
      <c r="L8" s="32"/>
    </row>
    <row r="9" spans="1:14" ht="15.75" customHeight="1" x14ac:dyDescent="0.25">
      <c r="B9" t="s">
        <v>76</v>
      </c>
      <c r="C9" t="s">
        <v>77</v>
      </c>
      <c r="D9" t="s">
        <v>78</v>
      </c>
      <c r="E9" t="s">
        <v>76</v>
      </c>
      <c r="F9" t="s">
        <v>77</v>
      </c>
      <c r="G9" t="s">
        <v>78</v>
      </c>
    </row>
    <row r="10" spans="1:14" ht="15.75" customHeight="1" x14ac:dyDescent="0.25">
      <c r="B10" t="s">
        <v>79</v>
      </c>
      <c r="C10" t="s">
        <v>79</v>
      </c>
      <c r="D10" t="s">
        <v>79</v>
      </c>
      <c r="E10" t="s">
        <v>79</v>
      </c>
      <c r="F10" t="s">
        <v>79</v>
      </c>
      <c r="G10" t="s">
        <v>79</v>
      </c>
      <c r="H10" s="2"/>
    </row>
    <row r="11" spans="1:14" ht="15.75" customHeight="1" x14ac:dyDescent="0.25">
      <c r="A11" t="s">
        <v>83</v>
      </c>
      <c r="B11" s="34">
        <f>'Leaves (2)'!K53</f>
        <v>0.26492767484979673</v>
      </c>
      <c r="C11" s="34">
        <f>'Stems (2)'!J53</f>
        <v>0.11634689367852293</v>
      </c>
      <c r="D11" s="34">
        <f>'Roots (2)'!K53</f>
        <v>0.17810259959966745</v>
      </c>
      <c r="E11" s="34">
        <f>'Leaves (2)'!M53</f>
        <v>0.27685165414306223</v>
      </c>
      <c r="F11" s="34">
        <f>'Stems (2)'!L53</f>
        <v>0.11079318113657888</v>
      </c>
      <c r="G11" s="34">
        <f>'Roots (2)'!M53</f>
        <v>0.1376163110859617</v>
      </c>
      <c r="H11" s="5"/>
      <c r="I11" s="34"/>
      <c r="J11" s="34"/>
      <c r="K11" s="34"/>
      <c r="L11" s="34"/>
      <c r="M11" s="34"/>
      <c r="N11" s="34"/>
    </row>
    <row r="12" spans="1:14" ht="15.75" customHeight="1" x14ac:dyDescent="0.25">
      <c r="A12" t="s">
        <v>84</v>
      </c>
      <c r="B12" s="34">
        <f>'Leaves (2)'!K54</f>
        <v>2.9769870618939348E-2</v>
      </c>
      <c r="C12" s="34">
        <f>'Stems (2)'!J54</f>
        <v>1.1469150077996098E-2</v>
      </c>
      <c r="D12" s="34">
        <f>'Roots (2)'!K54</f>
        <v>2.0499521669402283E-2</v>
      </c>
      <c r="E12" s="34">
        <f>'Leaves (2)'!M54</f>
        <v>2.8121693028100185E-2</v>
      </c>
      <c r="F12" s="34">
        <f>'Stems (2)'!L54</f>
        <v>1.1631836328193793E-2</v>
      </c>
      <c r="G12" s="34">
        <f>'Roots (2)'!M54</f>
        <v>9.5859222099698854E-3</v>
      </c>
      <c r="H12" s="5"/>
      <c r="I12" s="34"/>
      <c r="J12" s="34"/>
      <c r="K12" s="34"/>
      <c r="L12" s="34"/>
      <c r="M12" s="34"/>
      <c r="N12" s="34"/>
    </row>
    <row r="13" spans="1:14" ht="15.75" customHeight="1" x14ac:dyDescent="0.25">
      <c r="A13" t="s">
        <v>85</v>
      </c>
      <c r="B13" s="34">
        <f>'Leaves (2)'!K55+'Leaves (2)'!K56</f>
        <v>0.13978689111396347</v>
      </c>
      <c r="C13" s="34">
        <f>'Stems (2)'!J55+'Stems (2)'!J56</f>
        <v>2.7794868429772957E-2</v>
      </c>
      <c r="D13" s="34">
        <f>'Roots (2)'!K55+'Roots (2)'!K56</f>
        <v>3.735458294515627E-2</v>
      </c>
      <c r="E13" s="34">
        <f>'Leaves (2)'!M55+'Leaves (2)'!M56</f>
        <v>8.8815007755743608E-2</v>
      </c>
      <c r="F13" s="34">
        <f>'Stems (2)'!L55+'Stems (2)'!L56</f>
        <v>2.0585947297452299E-2</v>
      </c>
      <c r="G13" s="34">
        <f>'Roots (2)'!M55+'Roots (2)'!M56</f>
        <v>1.9232359119286682E-2</v>
      </c>
      <c r="H13" s="5"/>
      <c r="I13" s="34"/>
      <c r="J13" s="34"/>
      <c r="K13" s="34"/>
      <c r="L13" s="34"/>
      <c r="M13" s="34"/>
      <c r="N13" s="34"/>
    </row>
    <row r="14" spans="1:14" ht="15.75" customHeight="1" x14ac:dyDescent="0.25">
      <c r="A14" t="s">
        <v>86</v>
      </c>
      <c r="B14" s="34">
        <f>'Leaves (2)'!K57</f>
        <v>2.5375454643936042E-2</v>
      </c>
      <c r="C14" s="34">
        <f>'Stems (2)'!J57</f>
        <v>1.1202838792856898E-2</v>
      </c>
      <c r="D14" s="34">
        <f>'Roots (2)'!K57</f>
        <v>1.4819158312842111E-2</v>
      </c>
      <c r="E14" s="34">
        <f>'Leaves (2)'!M57</f>
        <v>2.3803106972788778E-2</v>
      </c>
      <c r="F14" s="34">
        <f>'Stems (2)'!L57</f>
        <v>6.8481116758244897E-3</v>
      </c>
      <c r="G14" s="34">
        <f>'Roots (2)'!M57</f>
        <v>7.1112747455896715E-3</v>
      </c>
      <c r="H14" s="5"/>
      <c r="I14" s="34"/>
      <c r="J14" s="34"/>
      <c r="K14" s="34"/>
      <c r="L14" s="34"/>
      <c r="M14" s="34"/>
      <c r="N14" s="34"/>
    </row>
    <row r="15" spans="1:14" ht="15.75" customHeight="1" x14ac:dyDescent="0.25">
      <c r="A15" t="s">
        <v>87</v>
      </c>
      <c r="B15" s="34">
        <f>'Leaves (2)'!K58</f>
        <v>5.0849876060210797E-2</v>
      </c>
      <c r="C15" s="34">
        <f>'Stems (2)'!J58</f>
        <v>7.8887758701255504E-3</v>
      </c>
      <c r="D15" s="34">
        <f>'Roots (2)'!K58</f>
        <v>1.6105580202661039E-2</v>
      </c>
      <c r="E15" s="34">
        <f>'Leaves (2)'!M58</f>
        <v>4.7540167457901482E-2</v>
      </c>
      <c r="F15" s="34">
        <f>'Stems (2)'!L58</f>
        <v>8.7236218764506976E-3</v>
      </c>
      <c r="G15" s="34">
        <f>'Roots (2)'!M58</f>
        <v>6.445533638795152E-3</v>
      </c>
      <c r="H15" s="5"/>
      <c r="I15" s="34"/>
      <c r="J15" s="34"/>
      <c r="K15" s="34"/>
      <c r="L15" s="34"/>
      <c r="M15" s="34"/>
      <c r="N15" s="34"/>
    </row>
    <row r="16" spans="1:14" ht="15.75" customHeight="1" x14ac:dyDescent="0.25">
      <c r="A16" t="s">
        <v>92</v>
      </c>
      <c r="B16" s="34">
        <f>'Leaves (2)'!K59</f>
        <v>1.6141994525815107E-2</v>
      </c>
      <c r="C16" s="34">
        <f>'Stems (2)'!J59</f>
        <v>1.3751296805001702E-2</v>
      </c>
      <c r="D16" s="34">
        <f>'Roots (2)'!K59</f>
        <v>6.4656216951983082E-3</v>
      </c>
      <c r="E16" s="34">
        <f>'Leaves (2)'!M59</f>
        <v>1.759739225781979E-2</v>
      </c>
      <c r="F16" s="34">
        <f>'Stems (2)'!L59</f>
        <v>1.1532754703315716E-2</v>
      </c>
      <c r="G16" s="34">
        <f>'Roots (2)'!M59</f>
        <v>1.223858017266762E-2</v>
      </c>
      <c r="H16" s="5"/>
      <c r="I16" s="34"/>
      <c r="J16" s="34"/>
      <c r="K16" s="34"/>
      <c r="L16" s="34"/>
      <c r="M16" s="34"/>
      <c r="N16" s="34"/>
    </row>
    <row r="17" spans="1:14" ht="15.75" customHeight="1" x14ac:dyDescent="0.25">
      <c r="A17" t="s">
        <v>93</v>
      </c>
      <c r="B17" s="34">
        <f>'Leaves (2)'!K60</f>
        <v>1.2277077679300493E-2</v>
      </c>
      <c r="C17" s="34">
        <f>'Stems (2)'!J60</f>
        <v>1.3856188007435355E-2</v>
      </c>
      <c r="D17" s="34">
        <f>'Roots (2)'!K60</f>
        <v>9.6761344068369524E-3</v>
      </c>
      <c r="E17" s="34">
        <f>'Leaves (2)'!M60</f>
        <v>1.3595355206598745E-2</v>
      </c>
      <c r="F17" s="34">
        <f>'Stems (2)'!L60</f>
        <v>1.2045631638507673E-2</v>
      </c>
      <c r="G17" s="34">
        <f>'Roots (2)'!M60</f>
        <v>1.0133529461522912E-2</v>
      </c>
      <c r="H17" s="5"/>
      <c r="I17" s="34"/>
      <c r="J17" s="34"/>
      <c r="K17" s="34"/>
      <c r="L17" s="34"/>
      <c r="M17" s="34"/>
      <c r="N17" s="34"/>
    </row>
    <row r="18" spans="1:14" ht="15.75" customHeight="1" x14ac:dyDescent="0.25">
      <c r="A18" t="s">
        <v>94</v>
      </c>
      <c r="B18" s="34">
        <f>'Leaves (2)'!K61</f>
        <v>0.29966034951776577</v>
      </c>
      <c r="C18" s="34">
        <f>'Stems (2)'!J61</f>
        <v>0.26416936389324819</v>
      </c>
      <c r="D18" s="34">
        <f>'Roots (2)'!K61</f>
        <v>0.1211007003408279</v>
      </c>
      <c r="E18" s="34">
        <f>'Leaves (2)'!M61</f>
        <v>0.2587044959996424</v>
      </c>
      <c r="F18" s="34">
        <f>'Stems (2)'!L61</f>
        <v>0.18847121853925819</v>
      </c>
      <c r="G18" s="34">
        <f>'Roots (2)'!M61</f>
        <v>7.1581136030734349E-2</v>
      </c>
      <c r="H18" s="5"/>
      <c r="I18" s="34"/>
      <c r="J18" s="34"/>
      <c r="K18" s="34"/>
      <c r="L18" s="34"/>
      <c r="M18" s="34"/>
      <c r="N18" s="34"/>
    </row>
    <row r="19" spans="1:14" ht="15.75" customHeight="1" x14ac:dyDescent="0.25">
      <c r="A19" t="s">
        <v>95</v>
      </c>
      <c r="B19" s="34">
        <f>'Leaves (2)'!K62</f>
        <v>9.9553982407696195E-2</v>
      </c>
      <c r="C19" s="34">
        <f>'Stems (2)'!J62</f>
        <v>6.9060906236809674E-2</v>
      </c>
      <c r="D19" s="34">
        <f>'Roots (2)'!K62</f>
        <v>7.4256092574358279E-2</v>
      </c>
      <c r="E19" s="34">
        <f>'Leaves (2)'!M62</f>
        <v>0.10883365648331772</v>
      </c>
      <c r="F19" s="34">
        <f>'Stems (2)'!L62</f>
        <v>6.15236202600399E-2</v>
      </c>
      <c r="G19" s="34">
        <f>'Roots (2)'!M62</f>
        <v>5.0495269517169809E-2</v>
      </c>
      <c r="H19" s="5"/>
      <c r="I19" s="34"/>
      <c r="J19" s="34"/>
      <c r="K19" s="34"/>
      <c r="L19" s="34"/>
      <c r="M19" s="34"/>
      <c r="N19" s="34"/>
    </row>
    <row r="20" spans="1:14" ht="15.75" customHeight="1" x14ac:dyDescent="0.25">
      <c r="A20" t="s">
        <v>88</v>
      </c>
      <c r="B20" s="34">
        <f>'Leaves (2)'!K63+'Leaves (2)'!K64</f>
        <v>8.5332778994961916E-2</v>
      </c>
      <c r="C20" s="34">
        <f>'Stems (2)'!J63+'Stems (2)'!J64</f>
        <v>8.8866464672856305E-2</v>
      </c>
      <c r="D20" s="34">
        <f>'Roots (2)'!K63+'Roots (2)'!K64</f>
        <v>6.7585104356225223E-2</v>
      </c>
      <c r="E20" s="34">
        <f>'Leaves (2)'!M63+'Leaves (2)'!M64</f>
        <v>0.10908579414511133</v>
      </c>
      <c r="F20" s="34">
        <f>'Stems (2)'!L63+'Stems (2)'!L64</f>
        <v>8.7455652940800349E-2</v>
      </c>
      <c r="G20" s="34">
        <f>'Roots (2)'!M63+'Roots (2)'!M64</f>
        <v>5.1793451485952283E-2</v>
      </c>
      <c r="H20" s="5"/>
      <c r="I20" s="34"/>
      <c r="J20" s="34"/>
      <c r="K20" s="34"/>
      <c r="L20" s="34"/>
      <c r="M20" s="34"/>
      <c r="N20" s="34"/>
    </row>
    <row r="21" spans="1:14" ht="15.75" customHeight="1" x14ac:dyDescent="0.25">
      <c r="A21" t="s">
        <v>89</v>
      </c>
      <c r="B21" s="34">
        <f>'Leaves (2)'!K65+'Leaves (2)'!K68</f>
        <v>4.6603806331006511E-2</v>
      </c>
      <c r="C21" s="34">
        <f>'Stems (2)'!J65+'Stems (2)'!J68</f>
        <v>1.1935914549266805E-2</v>
      </c>
      <c r="D21" s="34">
        <f>'Roots (2)'!K65+'Roots (2)'!K68</f>
        <v>7.2181919980577221E-3</v>
      </c>
      <c r="E21" s="34">
        <f>'Leaves (2)'!M65+'Leaves (2)'!M68</f>
        <v>3.655849396092866E-2</v>
      </c>
      <c r="F21" s="34">
        <f>'Stems (2)'!L65+'Stems (2)'!L68</f>
        <v>1.4750567415273296E-2</v>
      </c>
      <c r="G21" s="34">
        <f>'Roots (2)'!M65+'Roots (2)'!M68</f>
        <v>1.1565529783658785E-2</v>
      </c>
      <c r="H21" s="5"/>
      <c r="I21" s="34"/>
      <c r="J21" s="34"/>
      <c r="K21" s="34"/>
      <c r="L21" s="34"/>
      <c r="M21" s="34"/>
      <c r="N21" s="34"/>
    </row>
    <row r="22" spans="1:14" ht="15.75" customHeight="1" x14ac:dyDescent="0.25">
      <c r="A22" t="s">
        <v>96</v>
      </c>
      <c r="B22" s="34">
        <f>'Leaves (2)'!K66</f>
        <v>0.21569541640003248</v>
      </c>
      <c r="C22" s="34">
        <f>'Stems (2)'!J66</f>
        <v>0.10768026402198581</v>
      </c>
      <c r="D22" s="34">
        <f>'Roots (2)'!K66</f>
        <v>0.2220337747477481</v>
      </c>
      <c r="E22" s="34">
        <f>'Leaves (2)'!M66</f>
        <v>0.2249501091092759</v>
      </c>
      <c r="F22" s="34">
        <f>'Stems (2)'!L66</f>
        <v>8.2575907478382879E-2</v>
      </c>
      <c r="G22" s="34">
        <f>'Roots (2)'!M66</f>
        <v>0.15521973752609064</v>
      </c>
      <c r="H22" s="5"/>
      <c r="I22" s="34"/>
      <c r="J22" s="34"/>
      <c r="K22" s="34"/>
      <c r="L22" s="34"/>
      <c r="M22" s="34"/>
      <c r="N22" s="34"/>
    </row>
    <row r="23" spans="1:14" ht="15.75" customHeight="1" x14ac:dyDescent="0.25">
      <c r="A23" t="s">
        <v>90</v>
      </c>
      <c r="B23" s="34">
        <f>'Leaves (2)'!K67+'Leaves (2)'!K70</f>
        <v>0.21293407434729988</v>
      </c>
      <c r="C23" s="34">
        <f>'Stems (2)'!J67+'Stems (2)'!J70</f>
        <v>7.7590703294955585E-2</v>
      </c>
      <c r="D23" s="34">
        <f>'Roots (2)'!K67+'Roots (2)'!K70</f>
        <v>8.4411072826002062E-2</v>
      </c>
      <c r="E23" s="34">
        <f>'Leaves (2)'!M67+'Leaves (2)'!M70</f>
        <v>0.19813538524606583</v>
      </c>
      <c r="F23" s="34">
        <f>'Stems (2)'!L67+'Stems (2)'!L70</f>
        <v>6.6416740880188341E-2</v>
      </c>
      <c r="G23" s="34">
        <f>'Roots (2)'!M67+'Roots (2)'!M70</f>
        <v>6.0576225828881038E-2</v>
      </c>
      <c r="H23" s="5"/>
      <c r="I23" s="34"/>
      <c r="J23" s="34"/>
      <c r="K23" s="34"/>
      <c r="L23" s="34"/>
      <c r="M23" s="34"/>
      <c r="N23" s="34"/>
    </row>
    <row r="24" spans="1:14" ht="15.75" customHeight="1" x14ac:dyDescent="0.25">
      <c r="A24" t="s">
        <v>97</v>
      </c>
      <c r="B24" s="34">
        <f>'Leaves (2)'!K69</f>
        <v>0.15817502085328369</v>
      </c>
      <c r="C24" s="34">
        <f>'Stems (2)'!J69</f>
        <v>5.1604907028653002E-2</v>
      </c>
      <c r="D24" s="34">
        <f>'Roots (2)'!K69</f>
        <v>6.8170608495564375E-2</v>
      </c>
      <c r="E24" s="34">
        <f>'Leaves (2)'!M69</f>
        <v>0.1478951706189526</v>
      </c>
      <c r="F24" s="34">
        <f>'Stems (2)'!L69</f>
        <v>5.2878102210106331E-2</v>
      </c>
      <c r="G24" s="34">
        <f>'Roots (2)'!M69</f>
        <v>4.4395172066477938E-2</v>
      </c>
      <c r="H24" s="5"/>
      <c r="I24" s="34"/>
      <c r="J24" s="34"/>
      <c r="K24" s="34"/>
      <c r="L24" s="34"/>
      <c r="M24" s="34"/>
      <c r="N24" s="34"/>
    </row>
    <row r="25" spans="1:14" ht="15.75" customHeight="1" x14ac:dyDescent="0.25">
      <c r="A25" t="s">
        <v>98</v>
      </c>
      <c r="B25" s="34">
        <f>'Leaves (2)'!K71</f>
        <v>0.12183657085310222</v>
      </c>
      <c r="C25" s="34">
        <f>'Stems (2)'!J71</f>
        <v>6.1009899682808143E-2</v>
      </c>
      <c r="D25" s="34">
        <f>'Roots (2)'!K71</f>
        <v>7.5018611535514521E-2</v>
      </c>
      <c r="E25" s="34">
        <f>'Leaves (2)'!M71</f>
        <v>0.10918220517032996</v>
      </c>
      <c r="F25" s="34">
        <f>'Stems (2)'!L71</f>
        <v>4.1118007822487791E-2</v>
      </c>
      <c r="G25" s="34">
        <f>'Roots (2)'!M71</f>
        <v>4.9032579738980023E-2</v>
      </c>
      <c r="H25" s="5"/>
      <c r="I25" s="34"/>
      <c r="J25" s="34"/>
      <c r="K25" s="34"/>
      <c r="L25" s="34"/>
      <c r="M25" s="34"/>
      <c r="N25" s="34"/>
    </row>
    <row r="26" spans="1:14" ht="15.75" customHeight="1" x14ac:dyDescent="0.25">
      <c r="A26" t="s">
        <v>99</v>
      </c>
      <c r="B26" s="34">
        <f>'Leaves (2)'!K72</f>
        <v>0.19753537388713915</v>
      </c>
      <c r="C26" s="34">
        <f>'Stems (2)'!J72</f>
        <v>9.2767626499087028E-2</v>
      </c>
      <c r="D26" s="34">
        <f>'Roots (2)'!K72</f>
        <v>7.0872501224019835E-2</v>
      </c>
      <c r="E26" s="34">
        <f>'Leaves (2)'!M72</f>
        <v>0.22907362605249101</v>
      </c>
      <c r="F26" s="34">
        <f>'Stems (2)'!L72</f>
        <v>7.7173450550102066E-2</v>
      </c>
      <c r="G26" s="34">
        <f>'Roots (2)'!M72</f>
        <v>5.1420861752658011E-2</v>
      </c>
      <c r="H26" s="5"/>
      <c r="I26" s="34"/>
      <c r="J26" s="34"/>
      <c r="K26" s="34"/>
      <c r="L26" s="34"/>
      <c r="M26" s="34"/>
      <c r="N26" s="34"/>
    </row>
    <row r="27" spans="1:14" ht="15.75" customHeight="1" x14ac:dyDescent="0.25">
      <c r="A27" t="s">
        <v>100</v>
      </c>
      <c r="B27" s="34">
        <f>'Leaves (2)'!K73+'Leaves (2)'!K75</f>
        <v>3.0460541919338006E-2</v>
      </c>
      <c r="C27" s="34">
        <f>'Stems (2)'!J73+'Stems (2)'!J75</f>
        <v>9.7782686550229054E-3</v>
      </c>
      <c r="D27" s="34">
        <f>'Roots (2)'!K73+'Roots (2)'!K75</f>
        <v>9.1970123490249314E-3</v>
      </c>
      <c r="E27" s="34">
        <f>'Leaves (2)'!M73+'Leaves (2)'!M75</f>
        <v>2.603057140852643E-2</v>
      </c>
      <c r="F27" s="34">
        <f>'Stems (2)'!L73+'Stems (2)'!L75</f>
        <v>5.9727102741389971E-3</v>
      </c>
      <c r="G27" s="34">
        <f>'Roots (2)'!M73+'Roots (2)'!M75</f>
        <v>7.0415374575859323E-3</v>
      </c>
      <c r="H27" s="5"/>
      <c r="I27" s="34"/>
      <c r="J27" s="34"/>
      <c r="K27" s="34"/>
      <c r="L27" s="34"/>
      <c r="M27" s="34"/>
      <c r="N27" s="34"/>
    </row>
    <row r="28" spans="1:14" ht="15.75" customHeight="1" x14ac:dyDescent="0.25">
      <c r="A28" t="s">
        <v>101</v>
      </c>
      <c r="B28" s="34">
        <f>'Leaves (2)'!K74</f>
        <v>0.32175297166116923</v>
      </c>
      <c r="C28" s="34">
        <f>'Stems (2)'!J74</f>
        <v>0.12257258657123693</v>
      </c>
      <c r="D28" s="34">
        <f>'Roots (2)'!K74</f>
        <v>0.16917535757336988</v>
      </c>
      <c r="E28" s="34">
        <f>'Leaves (2)'!M74</f>
        <v>0.31891388675390681</v>
      </c>
      <c r="F28" s="34">
        <f>'Stems (2)'!L74</f>
        <v>0.10459602106775175</v>
      </c>
      <c r="G28" s="34">
        <f>'Roots (2)'!M74</f>
        <v>0.1057716360912493</v>
      </c>
      <c r="H28" s="5"/>
      <c r="I28" s="34"/>
      <c r="J28" s="34"/>
      <c r="K28" s="34"/>
      <c r="L28" s="34"/>
      <c r="M28" s="34"/>
      <c r="N28" s="34"/>
    </row>
    <row r="29" spans="1:14" ht="15.75" customHeight="1" x14ac:dyDescent="0.25">
      <c r="A29" t="s">
        <v>91</v>
      </c>
      <c r="B29" s="34">
        <f>'Leaves (2)'!K76</f>
        <v>0.36183941551302506</v>
      </c>
      <c r="C29" s="34">
        <f>'Stems (2)'!J76</f>
        <v>0.1912161017817772</v>
      </c>
      <c r="D29" s="34">
        <f>'Roots (2)'!K76</f>
        <v>0.31985741328283085</v>
      </c>
      <c r="E29" s="34">
        <f>'Leaves (2)'!M76</f>
        <v>0.24609458054940628</v>
      </c>
      <c r="F29" s="34">
        <f>'Stems (2)'!L76</f>
        <v>0.14210633252677338</v>
      </c>
      <c r="G29" s="34">
        <f>'Roots (2)'!M76</f>
        <v>0.23361722946272998</v>
      </c>
      <c r="H29" s="5"/>
      <c r="I29" s="34"/>
      <c r="J29" s="34"/>
      <c r="K29" s="34"/>
      <c r="L29" s="34"/>
      <c r="M29" s="34"/>
      <c r="N29" s="34"/>
    </row>
    <row r="30" spans="1:14" ht="15.75" customHeight="1" x14ac:dyDescent="0.25">
      <c r="A30" t="s">
        <v>103</v>
      </c>
      <c r="B30" s="34">
        <f>'Leaves (2)'!K77</f>
        <v>4.860888584995772E-2</v>
      </c>
      <c r="C30" s="34">
        <f>'Stems (2)'!J77</f>
        <v>6.0703740984514067E-2</v>
      </c>
      <c r="D30" s="34">
        <f>'Roots (2)'!K77</f>
        <v>4.2776156349539886E-2</v>
      </c>
      <c r="E30" s="34">
        <f>'Leaves (2)'!M77</f>
        <v>5.5510994793889532E-2</v>
      </c>
      <c r="F30" s="34">
        <f>'Stems (2)'!L77</f>
        <v>3.7188171276211913E-2</v>
      </c>
      <c r="G30" s="34">
        <f>'Roots (2)'!M77</f>
        <v>3.545265263131097E-2</v>
      </c>
      <c r="H30" s="5"/>
      <c r="I30" s="34"/>
      <c r="J30" s="34"/>
      <c r="K30" s="34"/>
      <c r="L30" s="34"/>
      <c r="M30" s="34"/>
      <c r="N30" s="34"/>
    </row>
    <row r="31" spans="1:14" ht="15.75" customHeight="1" x14ac:dyDescent="0.25">
      <c r="A31" t="s">
        <v>104</v>
      </c>
      <c r="B31" s="34">
        <f>'Leaves (2)'!K78</f>
        <v>3.9580831579268859E-2</v>
      </c>
      <c r="C31" s="34">
        <f>'Stems (2)'!J78</f>
        <v>1.6645613769647943E-2</v>
      </c>
      <c r="D31" s="34">
        <f>'Roots (2)'!K78</f>
        <v>1.3678617414756615E-2</v>
      </c>
      <c r="E31" s="34">
        <f>'Leaves (2)'!M78</f>
        <v>2.8012500437194186E-2</v>
      </c>
      <c r="F31" s="34">
        <f>'Stems (2)'!L78</f>
        <v>1.2118736357653032E-2</v>
      </c>
      <c r="G31" s="34">
        <f>'Roots (2)'!M78</f>
        <v>9.6788479366986153E-3</v>
      </c>
      <c r="H31" s="5"/>
      <c r="I31" s="34"/>
      <c r="J31" s="34"/>
      <c r="K31" s="34"/>
      <c r="L31" s="34"/>
      <c r="M31" s="34"/>
      <c r="N31" s="34"/>
    </row>
    <row r="32" spans="1:14" ht="15.75" customHeight="1" x14ac:dyDescent="0.25">
      <c r="A32" t="s">
        <v>105</v>
      </c>
      <c r="B32" s="34">
        <f>'Leaves (2)'!K79</f>
        <v>3.0939442300437651E-2</v>
      </c>
      <c r="C32" s="34">
        <f>'Stems (2)'!J79</f>
        <v>3.2884425119027706E-2</v>
      </c>
      <c r="D32" s="34">
        <f>'Roots (2)'!K79</f>
        <v>9.2333418175115645E-2</v>
      </c>
      <c r="E32" s="34">
        <f>'Leaves (2)'!M79</f>
        <v>5.2632367347974218E-2</v>
      </c>
      <c r="F32" s="34">
        <f>'Stems (2)'!L79</f>
        <v>2.8378816135680249E-2</v>
      </c>
      <c r="G32" s="34">
        <f>'Roots (2)'!M79</f>
        <v>5.1173888776464782E-2</v>
      </c>
      <c r="H32" s="5"/>
      <c r="I32" s="34"/>
      <c r="J32" s="34"/>
      <c r="K32" s="34"/>
      <c r="L32" s="34"/>
      <c r="M32" s="34"/>
      <c r="N32" s="34"/>
    </row>
    <row r="33" spans="1:14" ht="15.75" customHeight="1" x14ac:dyDescent="0.25">
      <c r="A33" t="s">
        <v>106</v>
      </c>
      <c r="B33" s="34">
        <f>'Leaves (2)'!K81</f>
        <v>0.16584703191274774</v>
      </c>
      <c r="C33" s="34">
        <f>'Stems (2)'!J81</f>
        <v>3.436248468261302E-2</v>
      </c>
      <c r="D33" s="34">
        <f>'Roots (2)'!K81</f>
        <v>6.8201085911521575E-2</v>
      </c>
      <c r="E33" s="34">
        <f>'Leaves (2)'!M81</f>
        <v>0.17826645973635508</v>
      </c>
      <c r="F33" s="34">
        <f>'Stems (2)'!L81</f>
        <v>3.9524859181033212E-2</v>
      </c>
      <c r="G33" s="34">
        <f>'Roots (2)'!M81</f>
        <v>5.744476675918532E-2</v>
      </c>
      <c r="H33" s="5"/>
      <c r="I33" s="34"/>
      <c r="J33" s="34"/>
      <c r="K33" s="34"/>
      <c r="L33" s="34"/>
      <c r="M33" s="34"/>
      <c r="N33" s="34"/>
    </row>
    <row r="34" spans="1:14" ht="15.75" customHeight="1" x14ac:dyDescent="0.25">
      <c r="A34" t="s">
        <v>107</v>
      </c>
      <c r="B34" s="34">
        <f>'Leaves (2)'!K82</f>
        <v>1.0837532531761447</v>
      </c>
      <c r="C34" s="34">
        <f>'Stems (2)'!J82</f>
        <v>1.5820557470382013</v>
      </c>
      <c r="D34" s="34">
        <f>'Roots (2)'!K82</f>
        <v>1.7199466194755901</v>
      </c>
      <c r="E34" s="34">
        <f>'Leaves (2)'!M82</f>
        <v>1.3719029166905634</v>
      </c>
      <c r="F34" s="34">
        <f>'Stems (2)'!L82</f>
        <v>0.78597568001504758</v>
      </c>
      <c r="G34" s="34">
        <f>'Roots (2)'!M82</f>
        <v>1.1154486650219826</v>
      </c>
      <c r="H34" s="5"/>
      <c r="I34" s="34"/>
      <c r="J34" s="34"/>
      <c r="K34" s="34"/>
      <c r="L34" s="34"/>
      <c r="M34" s="34"/>
      <c r="N34" s="34"/>
    </row>
    <row r="35" spans="1:14" ht="15.75" customHeight="1" x14ac:dyDescent="0.25">
      <c r="A35" t="s">
        <v>108</v>
      </c>
      <c r="B35" s="34">
        <f>'Leaves (2)'!K83</f>
        <v>0.17524414701397067</v>
      </c>
      <c r="C35" s="34">
        <f>'Stems (2)'!J83</f>
        <v>1.3061608336174628</v>
      </c>
      <c r="D35" s="34">
        <f>'Roots (2)'!K83</f>
        <v>0.25817948585723027</v>
      </c>
      <c r="E35" s="34">
        <f>'Leaves (2)'!M83</f>
        <v>0.21015810176347063</v>
      </c>
      <c r="F35" s="34">
        <f>'Stems (2)'!L83</f>
        <v>1.3605216878037674</v>
      </c>
      <c r="G35" s="34">
        <f>'Roots (2)'!M83</f>
        <v>0.16625863275345665</v>
      </c>
      <c r="H35" s="5"/>
      <c r="I35" s="34"/>
      <c r="J35" s="34"/>
      <c r="K35" s="34"/>
      <c r="L35" s="34"/>
      <c r="M35" s="34"/>
      <c r="N35" s="34"/>
    </row>
    <row r="36" spans="1:14" ht="15.75" customHeight="1" x14ac:dyDescent="0.25">
      <c r="A36" t="s">
        <v>109</v>
      </c>
      <c r="B36" s="34">
        <f>'Leaves (2)'!K84</f>
        <v>6.2350829363917816E-2</v>
      </c>
      <c r="C36" s="34">
        <f>'Stems (2)'!J84</f>
        <v>0.19289102335504291</v>
      </c>
      <c r="D36" s="34">
        <f>'Roots (2)'!K84</f>
        <v>9.2210918658183094E-2</v>
      </c>
      <c r="E36" s="34">
        <f>'Leaves (2)'!M84</f>
        <v>7.4366174492339954E-2</v>
      </c>
      <c r="F36" s="34">
        <f>'Stems (2)'!L84</f>
        <v>0.48341904512396833</v>
      </c>
      <c r="G36" s="34">
        <f>'Roots (2)'!M84</f>
        <v>5.9430980304196267E-2</v>
      </c>
      <c r="H36" s="5"/>
      <c r="I36" s="34"/>
      <c r="J36" s="34"/>
      <c r="K36" s="34"/>
      <c r="L36" s="34"/>
      <c r="M36" s="34"/>
      <c r="N36" s="34"/>
    </row>
    <row r="37" spans="1:14" ht="15.75" customHeight="1" x14ac:dyDescent="0.25">
      <c r="A37" t="s">
        <v>110</v>
      </c>
      <c r="B37" s="34">
        <f>'Leaves (2)'!K85</f>
        <v>3.3159394824266181E-3</v>
      </c>
      <c r="C37" s="34">
        <f>'Stems (2)'!J85</f>
        <v>1.4373192807449564E-2</v>
      </c>
      <c r="D37" s="34">
        <f>'Roots (2)'!K85</f>
        <v>1.3847186092773123E-2</v>
      </c>
      <c r="E37" s="34">
        <f>'Leaves (2)'!M85</f>
        <v>9.5612029725905805E-3</v>
      </c>
      <c r="F37" s="34">
        <f>'Stems (2)'!L85</f>
        <v>8.3875689248785936E-3</v>
      </c>
      <c r="G37" s="34">
        <f>'Roots (2)'!M85</f>
        <v>3.5772507483926115E-3</v>
      </c>
      <c r="H37" s="5"/>
      <c r="I37" s="34"/>
      <c r="J37" s="34"/>
      <c r="K37" s="34"/>
      <c r="L37" s="34"/>
      <c r="M37" s="34"/>
      <c r="N37" s="34"/>
    </row>
    <row r="38" spans="1:14" ht="15.75" customHeight="1" x14ac:dyDescent="0.25">
      <c r="A38" t="s">
        <v>102</v>
      </c>
      <c r="B38" s="34">
        <f>'Leaves (2)'!K86+'Leaves (2)'!K87</f>
        <v>0.11335668845433847</v>
      </c>
      <c r="C38" s="34">
        <f>'Stems (2)'!J86+'Stems (2)'!J87</f>
        <v>8.1812336133835026E-2</v>
      </c>
      <c r="D38" s="34">
        <f>'Roots (2)'!K86+'Roots (2)'!K87</f>
        <v>5.4066921626299287E-2</v>
      </c>
      <c r="E38" s="34">
        <f>'Leaves (2)'!M86+'Leaves (2)'!M87</f>
        <v>0.11437248679986431</v>
      </c>
      <c r="F38" s="34">
        <f>'Stems (2)'!L86+'Stems (2)'!L87</f>
        <v>6.6815332727994184E-2</v>
      </c>
      <c r="G38" s="34">
        <f>'Roots (2)'!M86+'Roots (2)'!M87</f>
        <v>4.6358445549937184E-2</v>
      </c>
      <c r="H38" s="5"/>
      <c r="I38" s="34"/>
      <c r="J38" s="34"/>
      <c r="K38" s="34"/>
      <c r="L38" s="34"/>
      <c r="M38" s="34"/>
      <c r="N38" s="34"/>
    </row>
    <row r="39" spans="1:14" ht="15.75" customHeight="1" x14ac:dyDescent="0.25">
      <c r="A39" t="s">
        <v>111</v>
      </c>
      <c r="B39" s="34">
        <f>'Leaves (2)'!K88</f>
        <v>0.12667761387949264</v>
      </c>
      <c r="C39" s="34">
        <f>'Stems (2)'!J88</f>
        <v>4.6141503650088574E-2</v>
      </c>
      <c r="D39" s="34">
        <f>'Roots (2)'!K88</f>
        <v>7.5043709911985376E-2</v>
      </c>
      <c r="E39" s="34">
        <f>'Leaves (2)'!M88</f>
        <v>0.12466067999023975</v>
      </c>
      <c r="F39" s="34">
        <f>'Stems (2)'!L88</f>
        <v>3.506232070556408E-2</v>
      </c>
      <c r="G39" s="34">
        <f>'Roots (2)'!M88</f>
        <v>5.6064630029528335E-2</v>
      </c>
      <c r="H39" s="5"/>
      <c r="I39" s="34"/>
      <c r="J39" s="34"/>
      <c r="K39" s="34"/>
      <c r="L39" s="34"/>
      <c r="M39" s="34"/>
      <c r="N39" s="34"/>
    </row>
    <row r="40" spans="1:14" ht="15.75" customHeight="1" x14ac:dyDescent="0.25">
      <c r="A40" t="s">
        <v>112</v>
      </c>
      <c r="B40" s="34">
        <f>'Leaves (2)'!K89</f>
        <v>2.2788100171563283E-2</v>
      </c>
      <c r="C40" s="34">
        <f>'Stems (2)'!J89</f>
        <v>2.4241105512641189E-2</v>
      </c>
      <c r="D40" s="34">
        <f>'Roots (2)'!K89</f>
        <v>2.1280460469536067E-2</v>
      </c>
      <c r="E40" s="34">
        <f>'Leaves (2)'!M89</f>
        <v>1.9024552314495416E-2</v>
      </c>
      <c r="F40" s="34">
        <f>'Stems (2)'!L89</f>
        <v>2.3317326915464637E-2</v>
      </c>
      <c r="G40" s="34">
        <f>'Roots (2)'!M89</f>
        <v>1.7875659779799685E-2</v>
      </c>
      <c r="H40" s="36"/>
      <c r="I40" s="34"/>
      <c r="J40" s="34"/>
      <c r="K40" s="34"/>
      <c r="L40" s="34"/>
      <c r="M40" s="34"/>
      <c r="N40" s="3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6BEAA-6131-4855-A2AE-B84322DBF61D}">
  <dimension ref="A8:G47"/>
  <sheetViews>
    <sheetView zoomScale="85" zoomScaleNormal="85" workbookViewId="0">
      <selection activeCell="H52" sqref="H52"/>
    </sheetView>
  </sheetViews>
  <sheetFormatPr defaultRowHeight="15.75" customHeight="1" x14ac:dyDescent="0.25"/>
  <cols>
    <col min="1" max="1" width="79.5703125" customWidth="1"/>
    <col min="2" max="7" width="16" customWidth="1"/>
  </cols>
  <sheetData>
    <row r="8" spans="1:7" ht="15.75" customHeight="1" x14ac:dyDescent="0.3">
      <c r="B8" s="32" t="s">
        <v>75</v>
      </c>
      <c r="E8" s="32" t="s">
        <v>80</v>
      </c>
    </row>
    <row r="9" spans="1:7" ht="15.75" customHeight="1" x14ac:dyDescent="0.25">
      <c r="B9" t="s">
        <v>76</v>
      </c>
      <c r="C9" t="s">
        <v>77</v>
      </c>
      <c r="D9" t="s">
        <v>78</v>
      </c>
      <c r="E9" t="s">
        <v>76</v>
      </c>
      <c r="F9" t="s">
        <v>77</v>
      </c>
      <c r="G9" t="s">
        <v>78</v>
      </c>
    </row>
    <row r="10" spans="1:7" ht="15.75" customHeight="1" x14ac:dyDescent="0.25">
      <c r="A10" s="2" t="s">
        <v>1</v>
      </c>
      <c r="B10" t="s">
        <v>79</v>
      </c>
      <c r="C10" t="s">
        <v>79</v>
      </c>
      <c r="D10" t="s">
        <v>79</v>
      </c>
      <c r="E10" t="s">
        <v>79</v>
      </c>
      <c r="F10" t="s">
        <v>79</v>
      </c>
      <c r="G10" t="s">
        <v>79</v>
      </c>
    </row>
    <row r="11" spans="1:7" ht="15.75" customHeight="1" x14ac:dyDescent="0.25">
      <c r="A11" s="5" t="s">
        <v>5</v>
      </c>
      <c r="B11" s="34">
        <f>'Leaves (2)'!K53</f>
        <v>0.26492767484979673</v>
      </c>
      <c r="C11" s="34">
        <f>'Stems (2)'!J53</f>
        <v>0.11634689367852293</v>
      </c>
      <c r="D11" s="34">
        <f>'Roots (2)'!K53</f>
        <v>0.17810259959966745</v>
      </c>
      <c r="E11" s="34">
        <f>'Leaves (2)'!M53</f>
        <v>0.27685165414306223</v>
      </c>
      <c r="F11" s="34">
        <f>'Stems (2)'!L53</f>
        <v>0.11079318113657888</v>
      </c>
      <c r="G11" s="34">
        <f>'Roots (2)'!M53</f>
        <v>0.1376163110859617</v>
      </c>
    </row>
    <row r="12" spans="1:7" ht="15.75" customHeight="1" x14ac:dyDescent="0.25">
      <c r="A12" s="5" t="s">
        <v>6</v>
      </c>
      <c r="B12" s="34">
        <f>'Leaves (2)'!K54</f>
        <v>2.9769870618939348E-2</v>
      </c>
      <c r="C12" s="34">
        <f>'Stems (2)'!J54</f>
        <v>1.1469150077996098E-2</v>
      </c>
      <c r="D12" s="34">
        <f>'Roots (2)'!K54</f>
        <v>2.0499521669402283E-2</v>
      </c>
      <c r="E12" s="34">
        <f>'Leaves (2)'!M54</f>
        <v>2.8121693028100185E-2</v>
      </c>
      <c r="F12" s="34">
        <f>'Stems (2)'!L54</f>
        <v>1.1631836328193793E-2</v>
      </c>
      <c r="G12" s="34">
        <f>'Roots (2)'!M54</f>
        <v>9.5859222099698854E-3</v>
      </c>
    </row>
    <row r="13" spans="1:7" ht="15.75" customHeight="1" x14ac:dyDescent="0.25">
      <c r="A13" s="5" t="s">
        <v>7</v>
      </c>
      <c r="B13" s="34">
        <f>'Leaves (2)'!K55</f>
        <v>0.10243861194883588</v>
      </c>
      <c r="C13" s="34">
        <f>'Stems (2)'!J55</f>
        <v>2.2716951144876346E-2</v>
      </c>
      <c r="D13" s="34">
        <f>'Roots (2)'!K55</f>
        <v>1.6524438917587286E-2</v>
      </c>
      <c r="E13" s="34">
        <f>'Leaves (2)'!M55</f>
        <v>5.4477086376876781E-2</v>
      </c>
      <c r="F13" s="34">
        <f>'Stems (2)'!L55</f>
        <v>1.55454096169394E-2</v>
      </c>
      <c r="G13" s="34">
        <f>'Roots (2)'!M55</f>
        <v>1.390923899113862E-2</v>
      </c>
    </row>
    <row r="14" spans="1:7" ht="15.75" customHeight="1" x14ac:dyDescent="0.25">
      <c r="A14" s="5" t="s">
        <v>8</v>
      </c>
      <c r="B14" s="34">
        <f>'Leaves (2)'!K56</f>
        <v>3.7348279165127604E-2</v>
      </c>
      <c r="C14" s="34">
        <f>'Stems (2)'!J56</f>
        <v>5.0779172848966119E-3</v>
      </c>
      <c r="D14" s="34">
        <f>'Roots (2)'!K56</f>
        <v>2.083014402756898E-2</v>
      </c>
      <c r="E14" s="34">
        <f>'Leaves (2)'!M56</f>
        <v>3.433792137886682E-2</v>
      </c>
      <c r="F14" s="34">
        <f>'Stems (2)'!L56</f>
        <v>5.0405376805128972E-3</v>
      </c>
      <c r="G14" s="34">
        <f>'Roots (2)'!M56</f>
        <v>5.3231201281480631E-3</v>
      </c>
    </row>
    <row r="15" spans="1:7" ht="15.75" customHeight="1" x14ac:dyDescent="0.25">
      <c r="A15" s="5" t="s">
        <v>9</v>
      </c>
      <c r="B15" s="34">
        <f>'Leaves (2)'!K57</f>
        <v>2.5375454643936042E-2</v>
      </c>
      <c r="C15" s="34">
        <f>'Stems (2)'!J57</f>
        <v>1.1202838792856898E-2</v>
      </c>
      <c r="D15" s="34">
        <f>'Roots (2)'!K57</f>
        <v>1.4819158312842111E-2</v>
      </c>
      <c r="E15" s="34">
        <f>'Leaves (2)'!M57</f>
        <v>2.3803106972788778E-2</v>
      </c>
      <c r="F15" s="34">
        <f>'Stems (2)'!L57</f>
        <v>6.8481116758244897E-3</v>
      </c>
      <c r="G15" s="34">
        <f>'Roots (2)'!M57</f>
        <v>7.1112747455896715E-3</v>
      </c>
    </row>
    <row r="16" spans="1:7" ht="15.75" customHeight="1" x14ac:dyDescent="0.25">
      <c r="A16" s="5" t="s">
        <v>10</v>
      </c>
      <c r="B16" s="34">
        <f>'Leaves (2)'!K58</f>
        <v>5.0849876060210797E-2</v>
      </c>
      <c r="C16" s="34">
        <f>'Stems (2)'!J58</f>
        <v>7.8887758701255504E-3</v>
      </c>
      <c r="D16" s="34">
        <f>'Roots (2)'!K58</f>
        <v>1.6105580202661039E-2</v>
      </c>
      <c r="E16" s="34">
        <f>'Leaves (2)'!M58</f>
        <v>4.7540167457901482E-2</v>
      </c>
      <c r="F16" s="34">
        <f>'Stems (2)'!L58</f>
        <v>8.7236218764506976E-3</v>
      </c>
      <c r="G16" s="34">
        <f>'Roots (2)'!M58</f>
        <v>6.445533638795152E-3</v>
      </c>
    </row>
    <row r="17" spans="1:7" ht="15.75" customHeight="1" x14ac:dyDescent="0.25">
      <c r="A17" s="5" t="s">
        <v>11</v>
      </c>
      <c r="B17" s="34">
        <f>'Leaves (2)'!K59</f>
        <v>1.6141994525815107E-2</v>
      </c>
      <c r="C17" s="34">
        <f>'Stems (2)'!J59</f>
        <v>1.3751296805001702E-2</v>
      </c>
      <c r="D17" s="34">
        <f>'Roots (2)'!K59</f>
        <v>6.4656216951983082E-3</v>
      </c>
      <c r="E17" s="34">
        <f>'Leaves (2)'!M59</f>
        <v>1.759739225781979E-2</v>
      </c>
      <c r="F17" s="34">
        <f>'Stems (2)'!L59</f>
        <v>1.1532754703315716E-2</v>
      </c>
      <c r="G17" s="34">
        <f>'Roots (2)'!M59</f>
        <v>1.223858017266762E-2</v>
      </c>
    </row>
    <row r="18" spans="1:7" ht="15.75" customHeight="1" x14ac:dyDescent="0.25">
      <c r="A18" s="5" t="s">
        <v>12</v>
      </c>
      <c r="B18" s="34">
        <f>'Leaves (2)'!K60</f>
        <v>1.2277077679300493E-2</v>
      </c>
      <c r="C18" s="34">
        <f>'Stems (2)'!J60</f>
        <v>1.3856188007435355E-2</v>
      </c>
      <c r="D18" s="34">
        <f>'Roots (2)'!K60</f>
        <v>9.6761344068369524E-3</v>
      </c>
      <c r="E18" s="34">
        <f>'Leaves (2)'!M60</f>
        <v>1.3595355206598745E-2</v>
      </c>
      <c r="F18" s="34">
        <f>'Stems (2)'!L60</f>
        <v>1.2045631638507673E-2</v>
      </c>
      <c r="G18" s="34">
        <f>'Roots (2)'!M60</f>
        <v>1.0133529461522912E-2</v>
      </c>
    </row>
    <row r="19" spans="1:7" ht="15.75" customHeight="1" x14ac:dyDescent="0.25">
      <c r="A19" s="5" t="s">
        <v>13</v>
      </c>
      <c r="B19" s="34">
        <f>'Leaves (2)'!K61</f>
        <v>0.29966034951776577</v>
      </c>
      <c r="C19" s="34">
        <f>'Stems (2)'!J61</f>
        <v>0.26416936389324819</v>
      </c>
      <c r="D19" s="34">
        <f>'Roots (2)'!K61</f>
        <v>0.1211007003408279</v>
      </c>
      <c r="E19" s="34">
        <f>'Leaves (2)'!M61</f>
        <v>0.2587044959996424</v>
      </c>
      <c r="F19" s="34">
        <f>'Stems (2)'!L61</f>
        <v>0.18847121853925819</v>
      </c>
      <c r="G19" s="34">
        <f>'Roots (2)'!M61</f>
        <v>7.1581136030734349E-2</v>
      </c>
    </row>
    <row r="20" spans="1:7" ht="15.75" customHeight="1" x14ac:dyDescent="0.25">
      <c r="A20" s="5" t="s">
        <v>14</v>
      </c>
      <c r="B20" s="34">
        <f>'Leaves (2)'!K62</f>
        <v>9.9553982407696195E-2</v>
      </c>
      <c r="C20" s="34">
        <f>'Stems (2)'!J62</f>
        <v>6.9060906236809674E-2</v>
      </c>
      <c r="D20" s="34">
        <f>'Roots (2)'!K62</f>
        <v>7.4256092574358279E-2</v>
      </c>
      <c r="E20" s="34">
        <f>'Leaves (2)'!M62</f>
        <v>0.10883365648331772</v>
      </c>
      <c r="F20" s="34">
        <f>'Stems (2)'!L62</f>
        <v>6.15236202600399E-2</v>
      </c>
      <c r="G20" s="34">
        <f>'Roots (2)'!M62</f>
        <v>5.0495269517169809E-2</v>
      </c>
    </row>
    <row r="21" spans="1:7" ht="15.75" customHeight="1" x14ac:dyDescent="0.25">
      <c r="A21" s="5" t="s">
        <v>15</v>
      </c>
      <c r="B21" s="34">
        <f>'Leaves (2)'!K63</f>
        <v>7.4100573759699723E-2</v>
      </c>
      <c r="C21" s="34">
        <f>'Stems (2)'!J63</f>
        <v>5.5069961701858017E-2</v>
      </c>
      <c r="D21" s="34">
        <f>'Roots (2)'!K63</f>
        <v>3.4392435126235153E-2</v>
      </c>
      <c r="E21" s="34">
        <f>'Leaves (2)'!M63</f>
        <v>9.6913042765376239E-2</v>
      </c>
      <c r="F21" s="34">
        <f>'Stems (2)'!L63</f>
        <v>6.9655180552682119E-2</v>
      </c>
      <c r="G21" s="34">
        <f>'Roots (2)'!M63</f>
        <v>3.2304637366512963E-2</v>
      </c>
    </row>
    <row r="22" spans="1:7" ht="15.75" customHeight="1" x14ac:dyDescent="0.25">
      <c r="A22" s="5" t="s">
        <v>16</v>
      </c>
      <c r="B22" s="34">
        <f>'Leaves (2)'!K64</f>
        <v>1.1232205235262197E-2</v>
      </c>
      <c r="C22" s="34">
        <f>'Stems (2)'!J64</f>
        <v>3.3796502970998295E-2</v>
      </c>
      <c r="D22" s="34">
        <f>'Roots (2)'!K64</f>
        <v>3.319266922999007E-2</v>
      </c>
      <c r="E22" s="34">
        <f>'Leaves (2)'!M64</f>
        <v>1.2172751379735084E-2</v>
      </c>
      <c r="F22" s="34">
        <f>'Stems (2)'!L64</f>
        <v>1.7800472388118226E-2</v>
      </c>
      <c r="G22" s="34">
        <f>'Roots (2)'!M64</f>
        <v>1.948881411943932E-2</v>
      </c>
    </row>
    <row r="23" spans="1:7" ht="15.75" customHeight="1" x14ac:dyDescent="0.25">
      <c r="A23" s="5" t="s">
        <v>17</v>
      </c>
      <c r="B23" s="34">
        <f>'Leaves (2)'!K65</f>
        <v>3.347472030030936E-2</v>
      </c>
      <c r="C23" s="34">
        <f>'Stems (2)'!J65</f>
        <v>4.7502318682216384E-3</v>
      </c>
      <c r="D23" s="34">
        <f>'Roots (2)'!K65</f>
        <v>3.67783627630878E-3</v>
      </c>
      <c r="E23" s="34">
        <f>'Leaves (2)'!M65</f>
        <v>2.2013113397472396E-2</v>
      </c>
      <c r="F23" s="34">
        <f>'Stems (2)'!L65</f>
        <v>2.5002247539589197E-3</v>
      </c>
      <c r="G23" s="34">
        <f>'Roots (2)'!M65</f>
        <v>8.6308507541777574E-3</v>
      </c>
    </row>
    <row r="24" spans="1:7" ht="15.75" customHeight="1" x14ac:dyDescent="0.25">
      <c r="A24" s="5" t="s">
        <v>18</v>
      </c>
      <c r="B24" s="34">
        <f>'Leaves (2)'!K66</f>
        <v>0.21569541640003248</v>
      </c>
      <c r="C24" s="34">
        <f>'Stems (2)'!J66</f>
        <v>0.10768026402198581</v>
      </c>
      <c r="D24" s="34">
        <f>'Roots (2)'!K66</f>
        <v>0.2220337747477481</v>
      </c>
      <c r="E24" s="34">
        <f>'Leaves (2)'!M66</f>
        <v>0.2249501091092759</v>
      </c>
      <c r="F24" s="34">
        <f>'Stems (2)'!L66</f>
        <v>8.2575907478382879E-2</v>
      </c>
      <c r="G24" s="34">
        <f>'Roots (2)'!M66</f>
        <v>0.15521973752609064</v>
      </c>
    </row>
    <row r="25" spans="1:7" ht="15.75" customHeight="1" x14ac:dyDescent="0.25">
      <c r="A25" s="5" t="s">
        <v>19</v>
      </c>
      <c r="B25" s="34">
        <f>'Leaves (2)'!K67</f>
        <v>1.1582595331365013E-2</v>
      </c>
      <c r="C25" s="34">
        <f>'Stems (2)'!J67</f>
        <v>1.7664482790161296E-2</v>
      </c>
      <c r="D25" s="34">
        <f>'Roots (2)'!K67</f>
        <v>6.9394818974492008E-3</v>
      </c>
      <c r="E25" s="34">
        <f>'Leaves (2)'!M67</f>
        <v>8.1784984410886979E-3</v>
      </c>
      <c r="F25" s="34">
        <f>'Stems (2)'!L67</f>
        <v>1.5334641782552097E-2</v>
      </c>
      <c r="G25" s="34">
        <f>'Roots (2)'!M67</f>
        <v>3.6544278657685103E-3</v>
      </c>
    </row>
    <row r="26" spans="1:7" ht="15.75" customHeight="1" x14ac:dyDescent="0.25">
      <c r="A26" s="5" t="s">
        <v>20</v>
      </c>
      <c r="B26" s="34">
        <f>'Leaves (2)'!K68</f>
        <v>1.3129086030697155E-2</v>
      </c>
      <c r="C26" s="34">
        <f>'Stems (2)'!J68</f>
        <v>7.1856826810451661E-3</v>
      </c>
      <c r="D26" s="34">
        <f>'Roots (2)'!K68</f>
        <v>3.5403557217489421E-3</v>
      </c>
      <c r="E26" s="34">
        <f>'Leaves (2)'!M68</f>
        <v>1.4545380563456263E-2</v>
      </c>
      <c r="F26" s="34">
        <f>'Stems (2)'!L68</f>
        <v>1.2250342661314376E-2</v>
      </c>
      <c r="G26" s="34">
        <f>'Roots (2)'!M68</f>
        <v>2.9346790294810287E-3</v>
      </c>
    </row>
    <row r="27" spans="1:7" ht="15.75" customHeight="1" x14ac:dyDescent="0.25">
      <c r="A27" s="5" t="s">
        <v>21</v>
      </c>
      <c r="B27" s="34">
        <f>'Leaves (2)'!K69</f>
        <v>0.15817502085328369</v>
      </c>
      <c r="C27" s="34">
        <f>'Stems (2)'!J69</f>
        <v>5.1604907028653002E-2</v>
      </c>
      <c r="D27" s="34">
        <f>'Roots (2)'!K69</f>
        <v>6.8170608495564375E-2</v>
      </c>
      <c r="E27" s="34">
        <f>'Leaves (2)'!M69</f>
        <v>0.1478951706189526</v>
      </c>
      <c r="F27" s="34">
        <f>'Stems (2)'!L69</f>
        <v>5.2878102210106331E-2</v>
      </c>
      <c r="G27" s="34">
        <f>'Roots (2)'!M69</f>
        <v>4.4395172066477938E-2</v>
      </c>
    </row>
    <row r="28" spans="1:7" ht="15.75" customHeight="1" x14ac:dyDescent="0.25">
      <c r="A28" s="5" t="s">
        <v>22</v>
      </c>
      <c r="B28" s="34">
        <f>'Leaves (2)'!K70</f>
        <v>0.20135147901593486</v>
      </c>
      <c r="C28" s="34">
        <f>'Stems (2)'!J70</f>
        <v>5.9926220504794285E-2</v>
      </c>
      <c r="D28" s="34">
        <f>'Roots (2)'!K70</f>
        <v>7.7471590928552866E-2</v>
      </c>
      <c r="E28" s="34">
        <f>'Leaves (2)'!M70</f>
        <v>0.18995688680497713</v>
      </c>
      <c r="F28" s="34">
        <f>'Stems (2)'!L70</f>
        <v>5.1082099097636245E-2</v>
      </c>
      <c r="G28" s="34">
        <f>'Roots (2)'!M70</f>
        <v>5.692179796311253E-2</v>
      </c>
    </row>
    <row r="29" spans="1:7" ht="15.75" customHeight="1" x14ac:dyDescent="0.25">
      <c r="A29" s="5" t="s">
        <v>23</v>
      </c>
      <c r="B29" s="34">
        <f>'Leaves (2)'!K71</f>
        <v>0.12183657085310222</v>
      </c>
      <c r="C29" s="34">
        <f>'Stems (2)'!J71</f>
        <v>6.1009899682808143E-2</v>
      </c>
      <c r="D29" s="34">
        <f>'Roots (2)'!K71</f>
        <v>7.5018611535514521E-2</v>
      </c>
      <c r="E29" s="34">
        <f>'Leaves (2)'!M71</f>
        <v>0.10918220517032996</v>
      </c>
      <c r="F29" s="34">
        <f>'Stems (2)'!L71</f>
        <v>4.1118007822487791E-2</v>
      </c>
      <c r="G29" s="34">
        <f>'Roots (2)'!M71</f>
        <v>4.9032579738980023E-2</v>
      </c>
    </row>
    <row r="30" spans="1:7" ht="15.75" customHeight="1" x14ac:dyDescent="0.25">
      <c r="A30" s="5" t="s">
        <v>24</v>
      </c>
      <c r="B30" s="34">
        <f>'Leaves (2)'!K72</f>
        <v>0.19753537388713915</v>
      </c>
      <c r="C30" s="34">
        <f>'Stems (2)'!J72</f>
        <v>9.2767626499087028E-2</v>
      </c>
      <c r="D30" s="34">
        <f>'Roots (2)'!K72</f>
        <v>7.0872501224019835E-2</v>
      </c>
      <c r="E30" s="34">
        <f>'Leaves (2)'!M72</f>
        <v>0.22907362605249101</v>
      </c>
      <c r="F30" s="34">
        <f>'Stems (2)'!L72</f>
        <v>7.7173450550102066E-2</v>
      </c>
      <c r="G30" s="34">
        <f>'Roots (2)'!M72</f>
        <v>5.1420861752658011E-2</v>
      </c>
    </row>
    <row r="31" spans="1:7" ht="15.75" customHeight="1" x14ac:dyDescent="0.25">
      <c r="A31" s="5" t="s">
        <v>25</v>
      </c>
      <c r="B31" s="34">
        <f>'Leaves (2)'!K73</f>
        <v>3.3020523089037084E-3</v>
      </c>
      <c r="C31" s="34">
        <f>'Stems (2)'!J73</f>
        <v>6.7564839065695551E-4</v>
      </c>
      <c r="D31" s="34">
        <f>'Roots (2)'!K73</f>
        <v>3.9028365302607314E-3</v>
      </c>
      <c r="E31" s="34">
        <f>'Leaves (2)'!M73</f>
        <v>9.5742975687310801E-4</v>
      </c>
      <c r="F31" s="34">
        <f>'Stems (2)'!L73</f>
        <v>7.1591345042061117E-4</v>
      </c>
      <c r="G31" s="34">
        <f>'Roots (2)'!M73</f>
        <v>7.7229304452049185E-4</v>
      </c>
    </row>
    <row r="32" spans="1:7" ht="15.75" customHeight="1" x14ac:dyDescent="0.25">
      <c r="A32" s="5" t="s">
        <v>26</v>
      </c>
      <c r="B32" s="34">
        <f>'Leaves (2)'!K74</f>
        <v>0.32175297166116923</v>
      </c>
      <c r="C32" s="34">
        <f>'Stems (2)'!J74</f>
        <v>0.12257258657123693</v>
      </c>
      <c r="D32" s="34">
        <f>'Roots (2)'!K74</f>
        <v>0.16917535757336988</v>
      </c>
      <c r="E32" s="34">
        <f>'Leaves (2)'!M74</f>
        <v>0.31891388675390681</v>
      </c>
      <c r="F32" s="34">
        <f>'Stems (2)'!L74</f>
        <v>0.10459602106775175</v>
      </c>
      <c r="G32" s="34">
        <f>'Roots (2)'!M74</f>
        <v>0.1057716360912493</v>
      </c>
    </row>
    <row r="33" spans="1:7" ht="15.75" customHeight="1" x14ac:dyDescent="0.25">
      <c r="A33" s="5" t="s">
        <v>27</v>
      </c>
      <c r="B33" s="34">
        <f>'Leaves (2)'!K75</f>
        <v>2.7158489610434298E-2</v>
      </c>
      <c r="C33" s="34">
        <f>'Stems (2)'!J75</f>
        <v>9.1026202643659498E-3</v>
      </c>
      <c r="D33" s="34">
        <f>'Roots (2)'!K75</f>
        <v>5.2941758187642005E-3</v>
      </c>
      <c r="E33" s="34">
        <f>'Leaves (2)'!M75</f>
        <v>2.5073141651653322E-2</v>
      </c>
      <c r="F33" s="34">
        <f>'Stems (2)'!L75</f>
        <v>5.2567968237183862E-3</v>
      </c>
      <c r="G33" s="34">
        <f>'Roots (2)'!M75</f>
        <v>6.2692444130654406E-3</v>
      </c>
    </row>
    <row r="34" spans="1:7" ht="15.75" customHeight="1" x14ac:dyDescent="0.25">
      <c r="A34" s="5" t="s">
        <v>29</v>
      </c>
      <c r="B34" s="34">
        <f>'Leaves (2)'!K76</f>
        <v>0.36183941551302506</v>
      </c>
      <c r="C34" s="34">
        <f>'Stems (2)'!J76</f>
        <v>0.1912161017817772</v>
      </c>
      <c r="D34" s="34">
        <f>'Roots (2)'!K76</f>
        <v>0.31985741328283085</v>
      </c>
      <c r="E34" s="34">
        <f>'Leaves (2)'!M76</f>
        <v>0.24609458054940628</v>
      </c>
      <c r="F34" s="34">
        <f>'Stems (2)'!L76</f>
        <v>0.14210633252677338</v>
      </c>
      <c r="G34" s="34">
        <f>'Roots (2)'!M76</f>
        <v>0.23361722946272998</v>
      </c>
    </row>
    <row r="35" spans="1:7" ht="15.75" customHeight="1" x14ac:dyDescent="0.25">
      <c r="A35" s="5" t="s">
        <v>30</v>
      </c>
      <c r="B35" s="34">
        <f>'Leaves (2)'!K77</f>
        <v>4.860888584995772E-2</v>
      </c>
      <c r="C35" s="34">
        <f>'Stems (2)'!J77</f>
        <v>6.0703740984514067E-2</v>
      </c>
      <c r="D35" s="34">
        <f>'Roots (2)'!K77</f>
        <v>4.2776156349539886E-2</v>
      </c>
      <c r="E35" s="34">
        <f>'Leaves (2)'!M77</f>
        <v>5.5510994793889532E-2</v>
      </c>
      <c r="F35" s="34">
        <f>'Stems (2)'!L77</f>
        <v>3.7188171276211913E-2</v>
      </c>
      <c r="G35" s="34">
        <f>'Roots (2)'!M77</f>
        <v>3.545265263131097E-2</v>
      </c>
    </row>
    <row r="36" spans="1:7" ht="15.75" customHeight="1" x14ac:dyDescent="0.25">
      <c r="A36" s="5" t="s">
        <v>31</v>
      </c>
      <c r="B36" s="34">
        <f>'Leaves (2)'!K78</f>
        <v>3.9580831579268859E-2</v>
      </c>
      <c r="C36" s="34">
        <f>'Stems (2)'!J78</f>
        <v>1.6645613769647943E-2</v>
      </c>
      <c r="D36" s="34">
        <f>'Roots (2)'!K78</f>
        <v>1.3678617414756615E-2</v>
      </c>
      <c r="E36" s="34">
        <f>'Leaves (2)'!M78</f>
        <v>2.8012500437194186E-2</v>
      </c>
      <c r="F36" s="34">
        <f>'Stems (2)'!L78</f>
        <v>1.2118736357653032E-2</v>
      </c>
      <c r="G36" s="34">
        <f>'Roots (2)'!M78</f>
        <v>9.6788479366986153E-3</v>
      </c>
    </row>
    <row r="37" spans="1:7" ht="15.75" customHeight="1" x14ac:dyDescent="0.25">
      <c r="A37" s="5" t="s">
        <v>32</v>
      </c>
      <c r="B37" s="34">
        <f>'Leaves (2)'!K79</f>
        <v>3.0939442300437651E-2</v>
      </c>
      <c r="C37" s="34">
        <f>'Stems (2)'!J79</f>
        <v>3.2884425119027706E-2</v>
      </c>
      <c r="D37" s="34">
        <f>'Roots (2)'!K79</f>
        <v>9.2333418175115645E-2</v>
      </c>
      <c r="E37" s="34">
        <f>'Leaves (2)'!M79</f>
        <v>5.2632367347974218E-2</v>
      </c>
      <c r="F37" s="34">
        <f>'Stems (2)'!L79</f>
        <v>2.8378816135680249E-2</v>
      </c>
      <c r="G37" s="34">
        <f>'Roots (2)'!M79</f>
        <v>5.1173888776464782E-2</v>
      </c>
    </row>
    <row r="38" spans="1:7" ht="15.75" customHeight="1" x14ac:dyDescent="0.25">
      <c r="A38" s="33" t="s">
        <v>81</v>
      </c>
      <c r="B38" s="35" t="s">
        <v>82</v>
      </c>
      <c r="C38" s="35" t="s">
        <v>82</v>
      </c>
      <c r="D38" s="35" t="s">
        <v>82</v>
      </c>
      <c r="E38" s="35" t="s">
        <v>82</v>
      </c>
      <c r="F38" s="35" t="s">
        <v>82</v>
      </c>
      <c r="G38" s="35" t="s">
        <v>82</v>
      </c>
    </row>
    <row r="39" spans="1:7" ht="15.75" customHeight="1" x14ac:dyDescent="0.25">
      <c r="A39" s="5" t="s">
        <v>34</v>
      </c>
      <c r="B39" s="34">
        <f>'Leaves (2)'!K81</f>
        <v>0.16584703191274774</v>
      </c>
      <c r="C39" s="34">
        <f>'Stems (2)'!J81</f>
        <v>3.436248468261302E-2</v>
      </c>
      <c r="D39" s="34">
        <f>'Roots (2)'!K81</f>
        <v>6.8201085911521575E-2</v>
      </c>
      <c r="E39" s="34">
        <f>'Leaves (2)'!M81</f>
        <v>0.17826645973635508</v>
      </c>
      <c r="F39" s="34">
        <f>'Stems (2)'!L81</f>
        <v>3.9524859181033212E-2</v>
      </c>
      <c r="G39" s="34">
        <f>'Roots (2)'!M81</f>
        <v>5.744476675918532E-2</v>
      </c>
    </row>
    <row r="40" spans="1:7" ht="15.75" customHeight="1" x14ac:dyDescent="0.25">
      <c r="A40" s="5" t="s">
        <v>35</v>
      </c>
      <c r="B40" s="34">
        <f>'Leaves (2)'!K82</f>
        <v>1.0837532531761447</v>
      </c>
      <c r="C40" s="34">
        <f>'Stems (2)'!J82</f>
        <v>1.5820557470382013</v>
      </c>
      <c r="D40" s="34">
        <f>'Roots (2)'!K82</f>
        <v>1.7199466194755901</v>
      </c>
      <c r="E40" s="34">
        <f>'Leaves (2)'!M82</f>
        <v>1.3719029166905634</v>
      </c>
      <c r="F40" s="34">
        <f>'Stems (2)'!L82</f>
        <v>0.78597568001504758</v>
      </c>
      <c r="G40" s="34">
        <f>'Roots (2)'!M82</f>
        <v>1.1154486650219826</v>
      </c>
    </row>
    <row r="41" spans="1:7" ht="15.75" customHeight="1" x14ac:dyDescent="0.25">
      <c r="A41" s="5" t="s">
        <v>36</v>
      </c>
      <c r="B41" s="34">
        <f>'Leaves (2)'!K83</f>
        <v>0.17524414701397067</v>
      </c>
      <c r="C41" s="34">
        <f>'Stems (2)'!J83</f>
        <v>1.3061608336174628</v>
      </c>
      <c r="D41" s="34">
        <f>'Roots (2)'!K83</f>
        <v>0.25817948585723027</v>
      </c>
      <c r="E41" s="34">
        <f>'Leaves (2)'!M83</f>
        <v>0.21015810176347063</v>
      </c>
      <c r="F41" s="34">
        <f>'Stems (2)'!L83</f>
        <v>1.3605216878037674</v>
      </c>
      <c r="G41" s="34">
        <f>'Roots (2)'!M83</f>
        <v>0.16625863275345665</v>
      </c>
    </row>
    <row r="42" spans="1:7" ht="15.75" customHeight="1" x14ac:dyDescent="0.25">
      <c r="A42" s="5" t="s">
        <v>37</v>
      </c>
      <c r="B42" s="34">
        <f>'Leaves (2)'!K84</f>
        <v>6.2350829363917816E-2</v>
      </c>
      <c r="C42" s="34">
        <f>'Stems (2)'!J84</f>
        <v>0.19289102335504291</v>
      </c>
      <c r="D42" s="34">
        <f>'Roots (2)'!K84</f>
        <v>9.2210918658183094E-2</v>
      </c>
      <c r="E42" s="34">
        <f>'Leaves (2)'!M84</f>
        <v>7.4366174492339954E-2</v>
      </c>
      <c r="F42" s="34">
        <f>'Stems (2)'!L84</f>
        <v>0.48341904512396833</v>
      </c>
      <c r="G42" s="34">
        <f>'Roots (2)'!M84</f>
        <v>5.9430980304196267E-2</v>
      </c>
    </row>
    <row r="43" spans="1:7" ht="15.75" customHeight="1" x14ac:dyDescent="0.25">
      <c r="A43" s="5" t="s">
        <v>38</v>
      </c>
      <c r="B43" s="34">
        <f>'Leaves (2)'!K85</f>
        <v>3.3159394824266181E-3</v>
      </c>
      <c r="C43" s="34">
        <f>'Stems (2)'!J85</f>
        <v>1.4373192807449564E-2</v>
      </c>
      <c r="D43" s="34">
        <f>'Roots (2)'!K85</f>
        <v>1.3847186092773123E-2</v>
      </c>
      <c r="E43" s="34">
        <f>'Leaves (2)'!M85</f>
        <v>9.5612029725905805E-3</v>
      </c>
      <c r="F43" s="34">
        <f>'Stems (2)'!L85</f>
        <v>8.3875689248785936E-3</v>
      </c>
      <c r="G43" s="34">
        <f>'Roots (2)'!M85</f>
        <v>3.5772507483926115E-3</v>
      </c>
    </row>
    <row r="44" spans="1:7" ht="15.75" customHeight="1" x14ac:dyDescent="0.25">
      <c r="A44" s="5" t="s">
        <v>39</v>
      </c>
      <c r="B44" s="34">
        <f>'Leaves (2)'!K86</f>
        <v>1.4684098445489038E-2</v>
      </c>
      <c r="C44" s="34">
        <f>'Stems (2)'!J86</f>
        <v>1.8383020674982186E-3</v>
      </c>
      <c r="D44" s="34">
        <f>'Roots (2)'!K86</f>
        <v>3.6982752916043648E-3</v>
      </c>
      <c r="E44" s="34">
        <f>'Leaves (2)'!M86</f>
        <v>1.2284261430396595E-2</v>
      </c>
      <c r="F44" s="34">
        <f>'Stems (2)'!L86</f>
        <v>4.4701229570242814E-4</v>
      </c>
      <c r="G44" s="34">
        <f>'Roots (2)'!M86</f>
        <v>2.440754277477317E-3</v>
      </c>
    </row>
    <row r="45" spans="1:7" ht="15.75" customHeight="1" x14ac:dyDescent="0.25">
      <c r="A45" s="5" t="s">
        <v>40</v>
      </c>
      <c r="B45" s="34">
        <f>'Leaves (2)'!K87</f>
        <v>9.8672590008849426E-2</v>
      </c>
      <c r="C45" s="34">
        <f>'Stems (2)'!J87</f>
        <v>7.997403406633681E-2</v>
      </c>
      <c r="D45" s="34">
        <f>'Roots (2)'!K87</f>
        <v>5.0368646334694921E-2</v>
      </c>
      <c r="E45" s="34">
        <f>'Leaves (2)'!M87</f>
        <v>0.10208822536946771</v>
      </c>
      <c r="F45" s="34">
        <f>'Stems (2)'!L87</f>
        <v>6.6368320432291752E-2</v>
      </c>
      <c r="G45" s="34">
        <f>'Roots (2)'!M87</f>
        <v>4.3917691272459869E-2</v>
      </c>
    </row>
    <row r="46" spans="1:7" ht="15.75" customHeight="1" x14ac:dyDescent="0.25">
      <c r="A46" s="5" t="s">
        <v>41</v>
      </c>
      <c r="B46" s="34">
        <f>'Leaves (2)'!K88</f>
        <v>0.12667761387949264</v>
      </c>
      <c r="C46" s="34">
        <f>'Stems (2)'!J88</f>
        <v>4.6141503650088574E-2</v>
      </c>
      <c r="D46" s="34">
        <f>'Roots (2)'!K88</f>
        <v>7.5043709911985376E-2</v>
      </c>
      <c r="E46" s="34">
        <f>'Leaves (2)'!M88</f>
        <v>0.12466067999023975</v>
      </c>
      <c r="F46" s="34">
        <f>'Stems (2)'!L88</f>
        <v>3.506232070556408E-2</v>
      </c>
      <c r="G46" s="34">
        <f>'Roots (2)'!M88</f>
        <v>5.6064630029528335E-2</v>
      </c>
    </row>
    <row r="47" spans="1:7" ht="15.75" customHeight="1" x14ac:dyDescent="0.25">
      <c r="A47" s="36" t="s">
        <v>42</v>
      </c>
      <c r="B47" s="34">
        <f>'Leaves (2)'!K89</f>
        <v>2.2788100171563283E-2</v>
      </c>
      <c r="C47" s="34">
        <f>'Stems (2)'!J89</f>
        <v>2.4241105512641189E-2</v>
      </c>
      <c r="D47" s="34">
        <f>'Roots (2)'!K89</f>
        <v>2.1280460469536067E-2</v>
      </c>
      <c r="E47" s="34">
        <f>'Leaves (2)'!M89</f>
        <v>1.9024552314495416E-2</v>
      </c>
      <c r="F47" s="34">
        <f>'Stems (2)'!L89</f>
        <v>2.3317326915464637E-2</v>
      </c>
      <c r="G47" s="34">
        <f>'Roots (2)'!M89</f>
        <v>1.7875659779799685E-2</v>
      </c>
    </row>
  </sheetData>
  <conditionalFormatting sqref="G1:G1048576">
    <cfRule type="cellIs" dxfId="195" priority="1" operator="equal">
      <formula>0.5581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0BF91-0338-4AC1-873F-F70DFAFFADDC}">
  <dimension ref="A4:P89"/>
  <sheetViews>
    <sheetView topLeftCell="B46" zoomScale="130" zoomScaleNormal="130" workbookViewId="0">
      <selection activeCell="R64" sqref="R64"/>
    </sheetView>
  </sheetViews>
  <sheetFormatPr defaultRowHeight="15" x14ac:dyDescent="0.25"/>
  <cols>
    <col min="1" max="1" width="40.140625" customWidth="1"/>
    <col min="8" max="8" width="11.7109375" customWidth="1"/>
  </cols>
  <sheetData>
    <row r="4" spans="1:14" ht="20.25" customHeight="1" x14ac:dyDescent="0.25"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  <c r="J4" t="s">
        <v>51</v>
      </c>
      <c r="K4" t="s">
        <v>66</v>
      </c>
      <c r="L4" t="s">
        <v>67</v>
      </c>
      <c r="M4" t="s">
        <v>68</v>
      </c>
      <c r="N4" t="s">
        <v>69</v>
      </c>
    </row>
    <row r="5" spans="1:14" ht="20.25" customHeight="1" x14ac:dyDescent="0.25">
      <c r="A5" s="1" t="s">
        <v>0</v>
      </c>
      <c r="K5" s="9"/>
      <c r="L5" s="9"/>
      <c r="M5" s="9"/>
      <c r="N5" s="9"/>
    </row>
    <row r="6" spans="1:14" ht="20.25" customHeight="1" x14ac:dyDescent="0.25">
      <c r="A6" s="2" t="s">
        <v>1</v>
      </c>
      <c r="B6" s="19" t="s">
        <v>2</v>
      </c>
      <c r="C6" s="4" t="s">
        <v>4</v>
      </c>
      <c r="D6" s="4" t="s">
        <v>4</v>
      </c>
      <c r="E6" s="4" t="s">
        <v>4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13" t="s">
        <v>4</v>
      </c>
      <c r="L6" s="13" t="s">
        <v>4</v>
      </c>
      <c r="M6" s="13" t="s">
        <v>4</v>
      </c>
      <c r="N6" s="13" t="s">
        <v>4</v>
      </c>
    </row>
    <row r="7" spans="1:14" ht="20.25" customHeight="1" x14ac:dyDescent="0.25">
      <c r="A7" s="5" t="s">
        <v>5</v>
      </c>
      <c r="B7" s="20">
        <v>10.586766666666668</v>
      </c>
      <c r="C7" s="8">
        <v>16363.524708781</v>
      </c>
      <c r="D7" s="8">
        <v>19036.08327929179</v>
      </c>
      <c r="E7" s="8">
        <v>18100.557783747747</v>
      </c>
      <c r="F7" s="8">
        <v>17229.285982954596</v>
      </c>
      <c r="G7" s="8">
        <v>14873.644918854628</v>
      </c>
      <c r="H7" s="8">
        <v>19439.269678124747</v>
      </c>
      <c r="I7" s="8">
        <v>21741.420559941183</v>
      </c>
      <c r="J7" s="8">
        <v>22494.68244246058</v>
      </c>
      <c r="K7" s="17">
        <v>0.12026522530574565</v>
      </c>
      <c r="L7" s="17">
        <v>8.4765515440720349E-2</v>
      </c>
      <c r="M7" s="17">
        <v>0.14376858034530562</v>
      </c>
      <c r="N7" s="17">
        <v>0.89657361019283466</v>
      </c>
    </row>
    <row r="8" spans="1:14" ht="20.25" customHeight="1" x14ac:dyDescent="0.25">
      <c r="A8" s="5" t="s">
        <v>6</v>
      </c>
      <c r="B8" s="20">
        <v>13.167</v>
      </c>
      <c r="C8" s="8">
        <v>1777.1383545567351</v>
      </c>
      <c r="D8" s="8">
        <v>2208.1913143350203</v>
      </c>
      <c r="E8" s="8">
        <v>2213.0885120740968</v>
      </c>
      <c r="F8" s="8">
        <v>1525.6704827123781</v>
      </c>
      <c r="G8" s="8">
        <v>1687.2615828013068</v>
      </c>
      <c r="H8" s="8">
        <v>2266.2297645843132</v>
      </c>
      <c r="I8" s="8">
        <v>2033.2119651411988</v>
      </c>
      <c r="J8" s="8">
        <v>968.53311189237741</v>
      </c>
      <c r="K8" s="17">
        <v>2.2370717273468999E-2</v>
      </c>
      <c r="L8" s="17">
        <v>1.173608889908395E-2</v>
      </c>
      <c r="M8" s="17">
        <v>4.8069749567099335E-2</v>
      </c>
      <c r="N8" s="17">
        <v>2.8349203427495112E-2</v>
      </c>
    </row>
    <row r="9" spans="1:14" ht="20.25" customHeight="1" x14ac:dyDescent="0.25">
      <c r="A9" s="5" t="s">
        <v>7</v>
      </c>
      <c r="B9" s="20">
        <v>13.604883333333333</v>
      </c>
      <c r="C9" s="8">
        <v>404.34018306940902</v>
      </c>
      <c r="D9" s="8">
        <v>9061.2177326874826</v>
      </c>
      <c r="E9" s="8">
        <v>12982.319034592656</v>
      </c>
      <c r="F9" s="8">
        <v>579.44336428254758</v>
      </c>
      <c r="G9" s="8">
        <v>172.22971141837317</v>
      </c>
      <c r="H9" s="8">
        <v>425.129899873417</v>
      </c>
      <c r="I9" s="8">
        <v>11412.043001609652</v>
      </c>
      <c r="J9" s="8">
        <v>8345.0135761117399</v>
      </c>
      <c r="K9" s="17">
        <v>1.1003938980435319</v>
      </c>
      <c r="L9" s="17">
        <v>0.3430080089050796</v>
      </c>
      <c r="M9" s="17">
        <v>0.19719786246424759</v>
      </c>
      <c r="N9" s="17">
        <v>0.55703823447158407</v>
      </c>
    </row>
    <row r="10" spans="1:14" ht="20.25" customHeight="1" x14ac:dyDescent="0.25">
      <c r="A10" s="5" t="s">
        <v>8</v>
      </c>
      <c r="B10" s="20">
        <v>14.330616666666666</v>
      </c>
      <c r="C10" s="8">
        <v>2288.453926737307</v>
      </c>
      <c r="D10" s="8">
        <v>2695.7644279731617</v>
      </c>
      <c r="E10" s="8">
        <v>2978.6181391816158</v>
      </c>
      <c r="F10" s="8">
        <v>1565.1555457303937</v>
      </c>
      <c r="G10" s="8">
        <v>2109.1347073018387</v>
      </c>
      <c r="H10" s="8">
        <v>2845.7752296746803</v>
      </c>
      <c r="I10" s="8">
        <v>2324.6277952287828</v>
      </c>
      <c r="J10" s="8">
        <v>1164.0123939115128</v>
      </c>
      <c r="K10" s="17">
        <v>5.7746152274259867E-2</v>
      </c>
      <c r="L10" s="17">
        <v>0.12382266962677821</v>
      </c>
      <c r="M10" s="17">
        <v>2.3332594373791982E-2</v>
      </c>
      <c r="N10" s="17">
        <v>6.2464922945152018E-2</v>
      </c>
    </row>
    <row r="11" spans="1:14" ht="20.25" customHeight="1" x14ac:dyDescent="0.25">
      <c r="A11" s="5" t="s">
        <v>9</v>
      </c>
      <c r="B11" s="20">
        <v>14.762133333333333</v>
      </c>
      <c r="C11" s="8">
        <v>1360.6530350689197</v>
      </c>
      <c r="D11" s="8">
        <v>1840.7284272748545</v>
      </c>
      <c r="E11" s="8">
        <v>1993.79478032723</v>
      </c>
      <c r="F11" s="8">
        <v>1423.3086216417178</v>
      </c>
      <c r="G11" s="8">
        <v>1291.2139121301968</v>
      </c>
      <c r="H11" s="8">
        <v>2183.0998526130497</v>
      </c>
      <c r="I11" s="8">
        <v>1555.5674286817605</v>
      </c>
      <c r="J11" s="8">
        <v>1512.8994592398835</v>
      </c>
      <c r="K11" s="9"/>
      <c r="L11" s="17">
        <v>0.12038434264862763</v>
      </c>
      <c r="M11" s="17">
        <v>2.7862882937473292E-2</v>
      </c>
      <c r="N11" s="17">
        <v>0.17297941041185949</v>
      </c>
    </row>
    <row r="12" spans="1:14" ht="20.25" customHeight="1" x14ac:dyDescent="0.25">
      <c r="A12" s="5" t="s">
        <v>10</v>
      </c>
      <c r="B12" s="20">
        <v>14.786799999999999</v>
      </c>
      <c r="C12" s="8">
        <v>3376.6379165099279</v>
      </c>
      <c r="D12" s="8">
        <v>3422.8877125774197</v>
      </c>
      <c r="E12" s="8">
        <v>3575.750848948021</v>
      </c>
      <c r="F12" s="8">
        <v>3206.8966931407449</v>
      </c>
      <c r="G12" s="8">
        <v>2894.2378253469751</v>
      </c>
      <c r="H12" s="8">
        <v>3400.3305400211057</v>
      </c>
      <c r="I12" s="8">
        <v>3325.8130817021652</v>
      </c>
      <c r="J12" s="8">
        <v>2833.8258093319478</v>
      </c>
      <c r="K12" s="17">
        <v>0.315982522383701</v>
      </c>
      <c r="L12" s="17">
        <v>0.37646023959742958</v>
      </c>
      <c r="M12" s="17">
        <v>0.26022776988158053</v>
      </c>
      <c r="N12" s="17">
        <v>0.38383177265456841</v>
      </c>
    </row>
    <row r="13" spans="1:14" ht="20.25" customHeight="1" x14ac:dyDescent="0.25">
      <c r="A13" s="5" t="s">
        <v>11</v>
      </c>
      <c r="B13" s="20">
        <v>14.993583333333333</v>
      </c>
      <c r="C13" s="8">
        <v>1003.4621248579896</v>
      </c>
      <c r="D13" s="8">
        <v>885.5253955280499</v>
      </c>
      <c r="E13" s="8">
        <v>1184.8024020133889</v>
      </c>
      <c r="F13" s="8">
        <v>1456.537357745462</v>
      </c>
      <c r="G13" s="8">
        <v>784.7326820944437</v>
      </c>
      <c r="H13" s="8">
        <v>1516.3546436035022</v>
      </c>
      <c r="I13" s="8">
        <v>1507.259555620732</v>
      </c>
      <c r="J13" s="8">
        <v>1328.2707166853436</v>
      </c>
      <c r="K13" s="17">
        <v>8.2755088350502645E-2</v>
      </c>
      <c r="L13" s="17">
        <v>0.13658784356196749</v>
      </c>
      <c r="M13" s="17">
        <v>0.10360459798422982</v>
      </c>
      <c r="N13" s="17">
        <v>0.1740133862815344</v>
      </c>
    </row>
    <row r="14" spans="1:14" ht="20.25" customHeight="1" x14ac:dyDescent="0.25">
      <c r="A14" s="5" t="s">
        <v>12</v>
      </c>
      <c r="B14" s="20">
        <v>14.993583333333333</v>
      </c>
      <c r="C14" s="8">
        <v>820.02360808322976</v>
      </c>
      <c r="D14" s="8">
        <v>720.41179688884506</v>
      </c>
      <c r="E14" s="8">
        <v>865.48130987459388</v>
      </c>
      <c r="F14" s="8">
        <v>1095.7197459953916</v>
      </c>
      <c r="G14" s="8">
        <v>590.35460755834083</v>
      </c>
      <c r="H14" s="8">
        <v>1237.8227056844285</v>
      </c>
      <c r="I14" s="8">
        <v>1164.128097250398</v>
      </c>
      <c r="J14" s="8">
        <v>1162.8433373935829</v>
      </c>
      <c r="K14" s="17">
        <v>4.6026196892944231</v>
      </c>
      <c r="L14" s="17">
        <v>28.134307616238349</v>
      </c>
      <c r="M14" s="17">
        <v>6.3070590018560502</v>
      </c>
      <c r="N14" s="17">
        <v>25.016055707718969</v>
      </c>
    </row>
    <row r="15" spans="1:14" ht="20.25" customHeight="1" x14ac:dyDescent="0.25">
      <c r="A15" s="5" t="s">
        <v>13</v>
      </c>
      <c r="B15" s="20">
        <v>15.725466666666666</v>
      </c>
      <c r="C15" s="8">
        <v>18481.180594066202</v>
      </c>
      <c r="D15" s="8">
        <v>18554.5444065907</v>
      </c>
      <c r="E15" s="8">
        <v>23808.638275596513</v>
      </c>
      <c r="F15" s="8">
        <v>19077.770965254702</v>
      </c>
      <c r="G15" s="8">
        <v>16054.597879225114</v>
      </c>
      <c r="H15" s="8">
        <v>17349.269615419191</v>
      </c>
      <c r="I15" s="8">
        <v>16411.781478541576</v>
      </c>
      <c r="J15" s="8">
        <v>21698.8209789145</v>
      </c>
      <c r="K15" s="17">
        <v>4.1619485097949924E-2</v>
      </c>
      <c r="L15" s="9"/>
      <c r="M15" s="9"/>
      <c r="N15" s="17">
        <v>6.1225771998991284E-2</v>
      </c>
    </row>
    <row r="16" spans="1:14" ht="20.25" customHeight="1" x14ac:dyDescent="0.25">
      <c r="A16" s="5" t="s">
        <v>14</v>
      </c>
      <c r="B16" s="20">
        <v>16.113299999999999</v>
      </c>
      <c r="C16" s="8">
        <v>6725.1921704661754</v>
      </c>
      <c r="D16" s="8">
        <v>6520.942066372626</v>
      </c>
      <c r="E16" s="8">
        <v>6645.2013739962285</v>
      </c>
      <c r="F16" s="8">
        <v>7193.8448220850187</v>
      </c>
      <c r="G16" s="8">
        <v>6212.1589493165711</v>
      </c>
      <c r="H16" s="8">
        <v>9188.9462815087118</v>
      </c>
      <c r="I16" s="8">
        <v>6946.8567993948282</v>
      </c>
      <c r="J16" s="8">
        <v>7531.3107404736511</v>
      </c>
      <c r="K16" s="17">
        <v>0.10178190053107201</v>
      </c>
      <c r="L16" s="17">
        <v>0.11907428479651067</v>
      </c>
      <c r="M16" s="17">
        <v>0.1841173921062676</v>
      </c>
      <c r="N16" s="17">
        <v>7.3777549304623255E-2</v>
      </c>
    </row>
    <row r="17" spans="1:14" ht="20.25" customHeight="1" x14ac:dyDescent="0.25">
      <c r="A17" s="5" t="s">
        <v>15</v>
      </c>
      <c r="B17" s="20">
        <v>16.30095</v>
      </c>
      <c r="C17" s="8">
        <v>3655.2420263541953</v>
      </c>
      <c r="D17" s="8">
        <v>4895.5171810907705</v>
      </c>
      <c r="E17" s="8">
        <v>5784.5905448484518</v>
      </c>
      <c r="F17" s="8">
        <v>5784.2992545596999</v>
      </c>
      <c r="G17" s="8">
        <v>4370.3611739683811</v>
      </c>
      <c r="H17" s="8">
        <v>11012.284509560897</v>
      </c>
      <c r="I17" s="8">
        <v>5420.4281424581704</v>
      </c>
      <c r="J17" s="8">
        <v>9115.3491669514788</v>
      </c>
      <c r="K17" s="17">
        <v>0.94495902860764058</v>
      </c>
      <c r="L17" s="17">
        <v>1.2615541824693743</v>
      </c>
      <c r="M17" s="17">
        <v>2.3920330149884927</v>
      </c>
      <c r="N17" s="17">
        <v>2.954976087558713</v>
      </c>
    </row>
    <row r="18" spans="1:14" ht="20.25" customHeight="1" x14ac:dyDescent="0.25">
      <c r="A18" s="5" t="s">
        <v>16</v>
      </c>
      <c r="B18" s="20">
        <v>16.30095</v>
      </c>
      <c r="C18" s="8">
        <v>700.73931877640632</v>
      </c>
      <c r="D18" s="8">
        <v>636.28609296713603</v>
      </c>
      <c r="E18" s="8">
        <v>744.94174648904175</v>
      </c>
      <c r="F18" s="8">
        <v>1128.4303201177104</v>
      </c>
      <c r="G18" s="8">
        <v>400.88596913910021</v>
      </c>
      <c r="H18" s="8">
        <v>1269.9052624318861</v>
      </c>
      <c r="I18" s="8">
        <v>987.53903596744203</v>
      </c>
      <c r="J18" s="8">
        <v>1412.8110272347431</v>
      </c>
      <c r="K18" s="17">
        <v>7.0260243884132739E-2</v>
      </c>
      <c r="L18" s="17">
        <v>0.1757773085224909</v>
      </c>
      <c r="M18" s="17">
        <v>3.9678507698063768E-2</v>
      </c>
      <c r="N18" s="17">
        <v>0.10333642291218845</v>
      </c>
    </row>
    <row r="19" spans="1:14" ht="20.25" customHeight="1" x14ac:dyDescent="0.25">
      <c r="A19" s="5" t="s">
        <v>17</v>
      </c>
      <c r="B19" s="20">
        <v>18.346466666666668</v>
      </c>
      <c r="C19" s="8">
        <v>1433.7605038052131</v>
      </c>
      <c r="D19" s="8">
        <v>1752.1284287270862</v>
      </c>
      <c r="E19" s="8">
        <v>2894.3246803326788</v>
      </c>
      <c r="F19" s="8">
        <v>3373.3339216399822</v>
      </c>
      <c r="G19" s="8">
        <v>946.73400513577735</v>
      </c>
      <c r="H19" s="8">
        <v>3368.5417467994689</v>
      </c>
      <c r="I19" s="8">
        <v>159.05708081682243</v>
      </c>
      <c r="J19" s="8">
        <v>3459.7493466496785</v>
      </c>
      <c r="K19" s="17">
        <v>0.21929673217840631</v>
      </c>
      <c r="L19" s="17">
        <v>0.72260997701987961</v>
      </c>
      <c r="M19" s="17">
        <v>1.663659256567968</v>
      </c>
      <c r="N19" s="17">
        <v>0.38331996880282354</v>
      </c>
    </row>
    <row r="20" spans="1:14" ht="20.25" customHeight="1" x14ac:dyDescent="0.25">
      <c r="A20" s="5" t="s">
        <v>18</v>
      </c>
      <c r="B20" s="20">
        <v>18.402766666666668</v>
      </c>
      <c r="C20" s="8">
        <v>14803.323052549626</v>
      </c>
      <c r="D20" s="8">
        <v>14164.56193378745</v>
      </c>
      <c r="E20" s="8">
        <v>14770.210316945655</v>
      </c>
      <c r="F20" s="8">
        <v>14370.201614414458</v>
      </c>
      <c r="G20" s="8">
        <v>13501.903939638629</v>
      </c>
      <c r="H20" s="8">
        <v>16030.573473721995</v>
      </c>
      <c r="I20" s="8">
        <v>15556.644152162802</v>
      </c>
      <c r="J20" s="8">
        <v>15316.419162727805</v>
      </c>
      <c r="K20" s="17">
        <v>6.6626936443978255E-2</v>
      </c>
      <c r="L20" s="17">
        <v>6.5721960419885733E-2</v>
      </c>
      <c r="M20" s="9"/>
      <c r="N20" s="17">
        <v>0.2867313183193908</v>
      </c>
    </row>
    <row r="21" spans="1:14" ht="20.25" customHeight="1" x14ac:dyDescent="0.25">
      <c r="A21" s="5" t="s">
        <v>19</v>
      </c>
      <c r="B21" s="20">
        <v>18.534133333333333</v>
      </c>
      <c r="C21" s="8">
        <v>81.249946637660614</v>
      </c>
      <c r="D21" s="8">
        <v>1080.3388571984328</v>
      </c>
      <c r="E21" s="8">
        <v>1372.1019136833556</v>
      </c>
      <c r="F21" s="8">
        <v>90.787916203421062</v>
      </c>
      <c r="G21" s="8">
        <v>688.32004407490911</v>
      </c>
      <c r="H21" s="8">
        <v>518.04224803465013</v>
      </c>
      <c r="I21" s="8">
        <v>257.90228346956985</v>
      </c>
      <c r="J21" s="8">
        <v>453.33361664470846</v>
      </c>
      <c r="K21" s="17">
        <v>0.77633277563967651</v>
      </c>
      <c r="L21" s="9"/>
      <c r="M21" s="17">
        <v>2.2970176143032996</v>
      </c>
      <c r="N21" s="17">
        <v>0.31723004821604256</v>
      </c>
    </row>
    <row r="22" spans="1:14" ht="20.25" customHeight="1" x14ac:dyDescent="0.25">
      <c r="A22" s="5" t="s">
        <v>20</v>
      </c>
      <c r="B22" s="20">
        <v>18.834399999999999</v>
      </c>
      <c r="C22" s="8">
        <v>571.41757279096657</v>
      </c>
      <c r="D22" s="8">
        <v>626.73354850390172</v>
      </c>
      <c r="E22" s="8">
        <v>940.20516327775169</v>
      </c>
      <c r="F22" s="8">
        <v>1833.1041640968931</v>
      </c>
      <c r="G22" s="8">
        <v>371.95859329313527</v>
      </c>
      <c r="H22" s="8">
        <v>1839.3442203220325</v>
      </c>
      <c r="I22" s="8">
        <v>1141.0281386770382</v>
      </c>
      <c r="J22" s="8">
        <v>1654.6795683022647</v>
      </c>
      <c r="K22" s="17">
        <v>0.37771900757740673</v>
      </c>
      <c r="L22" s="17">
        <v>6.492279781427493E-2</v>
      </c>
      <c r="M22" s="17">
        <v>0.19744920436196281</v>
      </c>
      <c r="N22" s="17">
        <v>0.43185423642441539</v>
      </c>
    </row>
    <row r="23" spans="1:14" ht="20.25" customHeight="1" x14ac:dyDescent="0.25">
      <c r="A23" s="5" t="s">
        <v>21</v>
      </c>
      <c r="B23" s="20">
        <v>18.878183333333332</v>
      </c>
      <c r="C23" s="8">
        <v>11001.940359394604</v>
      </c>
      <c r="D23" s="8">
        <v>10752.479365616668</v>
      </c>
      <c r="E23" s="8">
        <v>10291.060623646037</v>
      </c>
      <c r="F23" s="8">
        <v>10806.106605664134</v>
      </c>
      <c r="G23" s="8">
        <v>10771.768996986229</v>
      </c>
      <c r="H23" s="8">
        <v>11029.297393762092</v>
      </c>
      <c r="I23" s="8">
        <v>6351.1690128717</v>
      </c>
      <c r="J23" s="8">
        <v>9294.6593860875437</v>
      </c>
      <c r="K23" s="17">
        <v>14.440423774872386</v>
      </c>
      <c r="L23" s="17">
        <v>19.586898513921454</v>
      </c>
      <c r="M23" s="17">
        <v>30.780758946121082</v>
      </c>
      <c r="N23" s="17">
        <v>44.57483858722901</v>
      </c>
    </row>
    <row r="24" spans="1:14" ht="20.25" customHeight="1" x14ac:dyDescent="0.25">
      <c r="A24" s="5" t="s">
        <v>22</v>
      </c>
      <c r="B24" s="20">
        <v>18.928216666666668</v>
      </c>
      <c r="C24" s="8">
        <v>12707.02773926523</v>
      </c>
      <c r="D24" s="8">
        <v>14442.848438957373</v>
      </c>
      <c r="E24" s="8">
        <v>12743.434227515821</v>
      </c>
      <c r="F24" s="8">
        <v>14766.347953051576</v>
      </c>
      <c r="G24" s="8">
        <v>13693.879832750878</v>
      </c>
      <c r="H24" s="8">
        <v>14106.860955044924</v>
      </c>
      <c r="I24" s="8">
        <v>7869.4509981465835</v>
      </c>
      <c r="J24" s="8">
        <v>13421.808366037976</v>
      </c>
      <c r="K24" s="17">
        <v>4.3235017630846917E-2</v>
      </c>
      <c r="L24" s="17">
        <v>2.83831317360814E-2</v>
      </c>
      <c r="M24" s="17">
        <v>0.59667750217329718</v>
      </c>
      <c r="N24" s="17">
        <v>0.28517442491044298</v>
      </c>
    </row>
    <row r="25" spans="1:14" ht="20.25" customHeight="1" x14ac:dyDescent="0.25">
      <c r="A25" s="5" t="s">
        <v>23</v>
      </c>
      <c r="B25" s="20">
        <v>19.009516666666666</v>
      </c>
      <c r="C25" s="8">
        <v>6614.0428811080947</v>
      </c>
      <c r="D25" s="8">
        <v>8889.3622564654434</v>
      </c>
      <c r="E25" s="8">
        <v>9236.8136168168003</v>
      </c>
      <c r="F25" s="8">
        <v>7272.2611552285316</v>
      </c>
      <c r="G25" s="8">
        <v>6076.8188103553057</v>
      </c>
      <c r="H25" s="8">
        <v>6360.3761116026126</v>
      </c>
      <c r="I25" s="8">
        <v>9407.6150521242016</v>
      </c>
      <c r="J25" s="8">
        <v>8319.5208370020737</v>
      </c>
      <c r="K25" s="9"/>
      <c r="L25" s="9"/>
      <c r="M25" s="17">
        <v>6.676918614072648E-2</v>
      </c>
      <c r="N25" s="17">
        <v>2.9935748270974019E-2</v>
      </c>
    </row>
    <row r="26" spans="1:14" ht="20.25" customHeight="1" x14ac:dyDescent="0.25">
      <c r="A26" s="5" t="s">
        <v>24</v>
      </c>
      <c r="B26" s="20">
        <v>19.466183333333333</v>
      </c>
      <c r="C26" s="8">
        <v>11951.212695335711</v>
      </c>
      <c r="D26" s="8">
        <v>18801.034633446077</v>
      </c>
      <c r="E26" s="8">
        <v>8595.3844518475271</v>
      </c>
      <c r="F26" s="8">
        <v>13665.979036662562</v>
      </c>
      <c r="G26" s="8">
        <v>11287.945691919358</v>
      </c>
      <c r="H26" s="8">
        <v>17814.066851600157</v>
      </c>
      <c r="I26" s="8">
        <v>17792.711019209059</v>
      </c>
      <c r="J26" s="8">
        <v>21624.737283261838</v>
      </c>
      <c r="K26" s="17">
        <v>1.5312174871515893</v>
      </c>
      <c r="L26" s="17">
        <v>8.3054645144343677</v>
      </c>
      <c r="M26" s="17">
        <v>49.362802168078368</v>
      </c>
      <c r="N26" s="17">
        <v>81.862146075450013</v>
      </c>
    </row>
    <row r="27" spans="1:14" ht="20.25" customHeight="1" x14ac:dyDescent="0.25">
      <c r="A27" s="5" t="s">
        <v>25</v>
      </c>
      <c r="B27" s="20">
        <v>20.348199999999999</v>
      </c>
      <c r="C27" s="8">
        <v>66.586598618075598</v>
      </c>
      <c r="D27" s="8">
        <v>97.498043104874299</v>
      </c>
      <c r="E27" s="8">
        <v>105.64766885673259</v>
      </c>
      <c r="F27" s="8">
        <v>985.95891209359718</v>
      </c>
      <c r="G27" s="8">
        <v>36.526174296675208</v>
      </c>
      <c r="H27" s="8">
        <v>118.97801370466711</v>
      </c>
      <c r="I27" s="8">
        <v>70.169606551950281</v>
      </c>
      <c r="J27" s="8">
        <v>63.596953859224861</v>
      </c>
      <c r="K27" s="17">
        <v>0.2028329714358689</v>
      </c>
      <c r="L27" s="17">
        <v>0.52295629171631308</v>
      </c>
      <c r="M27" s="17">
        <v>1.2424973454078019</v>
      </c>
      <c r="N27" s="17">
        <v>1.0754969224135171</v>
      </c>
    </row>
    <row r="28" spans="1:14" ht="20.25" customHeight="1" x14ac:dyDescent="0.25">
      <c r="A28" s="5" t="s">
        <v>26</v>
      </c>
      <c r="B28" s="20">
        <v>20.497833333333332</v>
      </c>
      <c r="C28" s="8">
        <v>22646.066621499976</v>
      </c>
      <c r="D28" s="8">
        <v>21399.671875636435</v>
      </c>
      <c r="E28" s="8">
        <v>21282.639723950804</v>
      </c>
      <c r="F28" s="8">
        <v>21467.458884940192</v>
      </c>
      <c r="G28" s="8">
        <v>21940.528146253593</v>
      </c>
      <c r="H28" s="8">
        <v>22762.56131505665</v>
      </c>
      <c r="I28" s="8">
        <v>16920.776007058703</v>
      </c>
      <c r="J28" s="8">
        <v>19988.340089098754</v>
      </c>
      <c r="K28" s="13"/>
      <c r="L28" s="17">
        <v>0.11096957745373044</v>
      </c>
      <c r="M28" s="17">
        <v>1.5407255324259441</v>
      </c>
      <c r="N28" s="13"/>
    </row>
    <row r="29" spans="1:14" ht="20.25" customHeight="1" x14ac:dyDescent="0.25">
      <c r="A29" s="5" t="s">
        <v>27</v>
      </c>
      <c r="B29" s="20">
        <v>20.504583333333333</v>
      </c>
      <c r="C29" s="8">
        <v>2130.7011894423863</v>
      </c>
      <c r="D29" s="8">
        <v>1732.7050203389635</v>
      </c>
      <c r="E29" s="8">
        <v>1766.433283513783</v>
      </c>
      <c r="F29" s="8">
        <v>1677.0685730264056</v>
      </c>
      <c r="G29" s="8">
        <v>1882.944879023029</v>
      </c>
      <c r="H29" s="8">
        <v>2226.9732478101519</v>
      </c>
      <c r="I29" s="8">
        <v>721.17004202983799</v>
      </c>
      <c r="J29" s="8">
        <v>1356.4541446071435</v>
      </c>
      <c r="K29" s="17">
        <v>0.30272594618951287</v>
      </c>
      <c r="L29" s="17">
        <v>0.4555001535128072</v>
      </c>
      <c r="M29" s="17">
        <v>2.5689556375452458</v>
      </c>
      <c r="N29" s="17">
        <v>0.80212386046440765</v>
      </c>
    </row>
    <row r="30" spans="1:14" ht="20.25" customHeight="1" x14ac:dyDescent="0.25">
      <c r="A30" s="5" t="s">
        <v>29</v>
      </c>
      <c r="B30" s="20">
        <v>21.374083333333335</v>
      </c>
      <c r="C30" s="8">
        <v>19206.126044000528</v>
      </c>
      <c r="D30" s="8">
        <v>23528.5131541009</v>
      </c>
      <c r="E30" s="8">
        <v>28332.153980018906</v>
      </c>
      <c r="F30" s="8">
        <v>26607.272905056743</v>
      </c>
      <c r="G30" s="8">
        <v>13240.977226480498</v>
      </c>
      <c r="H30" s="8">
        <v>17388.42191189259</v>
      </c>
      <c r="I30" s="8">
        <v>17962.238603068508</v>
      </c>
      <c r="J30" s="8">
        <v>23863.761584097938</v>
      </c>
      <c r="K30" s="9"/>
      <c r="L30" s="17">
        <v>0.87501838806961296</v>
      </c>
      <c r="M30" s="17">
        <v>4.9482266190747159</v>
      </c>
      <c r="N30" s="17">
        <v>3.1886434328016149</v>
      </c>
    </row>
    <row r="31" spans="1:14" ht="20.25" customHeight="1" x14ac:dyDescent="0.25">
      <c r="A31" s="5" t="s">
        <v>30</v>
      </c>
      <c r="B31" s="20">
        <v>21.374083333333335</v>
      </c>
      <c r="C31" s="8">
        <v>2619.6235842039728</v>
      </c>
      <c r="D31" s="8">
        <v>3129.4988612299012</v>
      </c>
      <c r="E31" s="8">
        <v>3823.441709696905</v>
      </c>
      <c r="F31" s="8">
        <v>3540.5007990672316</v>
      </c>
      <c r="G31" s="8">
        <v>1773.6089991852919</v>
      </c>
      <c r="H31" s="8">
        <v>4976.1656256643428</v>
      </c>
      <c r="I31" s="8">
        <v>5421.2479895652714</v>
      </c>
      <c r="J31" s="8">
        <v>6033.0233223768673</v>
      </c>
      <c r="K31" s="9"/>
      <c r="L31" s="17">
        <v>0.1166961973469751</v>
      </c>
      <c r="M31" s="17">
        <v>0.4104751851731302</v>
      </c>
      <c r="N31" s="17">
        <v>0.50788724063700763</v>
      </c>
    </row>
    <row r="32" spans="1:14" ht="20.25" customHeight="1" x14ac:dyDescent="0.25">
      <c r="A32" s="5" t="s">
        <v>31</v>
      </c>
      <c r="B32" s="20">
        <v>22.1998</v>
      </c>
      <c r="C32" s="8">
        <v>1886.5488910288479</v>
      </c>
      <c r="D32" s="8">
        <v>2736.393883748533</v>
      </c>
      <c r="E32" s="8">
        <v>3478.7793905424887</v>
      </c>
      <c r="F32" s="8">
        <v>2144.8312659957091</v>
      </c>
      <c r="G32" s="8">
        <v>1287.4992874003276</v>
      </c>
      <c r="H32" s="8">
        <v>2424.7262561832986</v>
      </c>
      <c r="I32" s="8">
        <v>2797.7882013735652</v>
      </c>
      <c r="J32" s="8">
        <v>611.3063833212185</v>
      </c>
      <c r="K32" s="17">
        <v>7.7722198323718406E-2</v>
      </c>
      <c r="L32" s="17">
        <v>6.3929115183311458E-2</v>
      </c>
      <c r="M32" s="17">
        <v>1.6308654898091346</v>
      </c>
      <c r="N32" s="17">
        <v>0.18804339192764372</v>
      </c>
    </row>
    <row r="33" spans="1:16" ht="20.25" customHeight="1" x14ac:dyDescent="0.25">
      <c r="A33" s="5" t="s">
        <v>32</v>
      </c>
      <c r="B33" s="20">
        <v>22.249833333333335</v>
      </c>
      <c r="C33" s="8">
        <v>2982.4152159070177</v>
      </c>
      <c r="D33" s="8">
        <v>1712.2258432649398</v>
      </c>
      <c r="E33" s="8">
        <v>952.34154865525397</v>
      </c>
      <c r="F33" s="8">
        <v>3707.6696474328787</v>
      </c>
      <c r="G33" s="8">
        <v>940.75629939793635</v>
      </c>
      <c r="H33" s="8">
        <v>6471.7566982680873</v>
      </c>
      <c r="I33" s="8">
        <v>5055.0487735106217</v>
      </c>
      <c r="J33" s="8">
        <v>6121.44827756621</v>
      </c>
      <c r="K33" s="17">
        <v>0.24844741583577329</v>
      </c>
      <c r="L33" s="17">
        <v>0.291463368504219</v>
      </c>
      <c r="M33" s="17">
        <v>0.30742448670012856</v>
      </c>
      <c r="N33" s="17">
        <v>0.24482615040698297</v>
      </c>
    </row>
    <row r="34" spans="1:16" ht="20.25" customHeight="1" x14ac:dyDescent="0.25">
      <c r="A34" s="5" t="s">
        <v>33</v>
      </c>
      <c r="B34" s="20">
        <v>22.249833333333335</v>
      </c>
      <c r="C34" s="8">
        <v>11459.415576641639</v>
      </c>
      <c r="D34" s="8">
        <v>14956.992349360977</v>
      </c>
      <c r="E34" s="8">
        <v>20101.369777164844</v>
      </c>
      <c r="F34" s="8">
        <v>15062.165039475462</v>
      </c>
      <c r="G34" s="8">
        <v>6712.5664304763422</v>
      </c>
      <c r="H34" s="8">
        <v>15159.716693894865</v>
      </c>
      <c r="I34" s="8">
        <v>13580.793270748307</v>
      </c>
      <c r="J34" s="8">
        <v>17151.867612471779</v>
      </c>
      <c r="K34" s="17">
        <v>1.4366868325179289</v>
      </c>
      <c r="L34" s="17">
        <v>1.1964332095565438</v>
      </c>
      <c r="M34" s="17">
        <v>62.001225460903783</v>
      </c>
      <c r="N34" s="17">
        <v>54.628607367739789</v>
      </c>
    </row>
    <row r="35" spans="1:16" ht="20.25" customHeight="1" x14ac:dyDescent="0.25">
      <c r="A35" s="5" t="s">
        <v>34</v>
      </c>
      <c r="B35" s="20">
        <v>23.590316666666666</v>
      </c>
      <c r="C35" s="8">
        <v>10302.685092905493</v>
      </c>
      <c r="D35" s="8">
        <v>9577.4635499035539</v>
      </c>
      <c r="E35" s="8">
        <v>12256.323355040768</v>
      </c>
      <c r="F35" s="8">
        <v>13782.406793850976</v>
      </c>
      <c r="G35" s="8">
        <v>9429.8001530085021</v>
      </c>
      <c r="H35" s="8">
        <v>14194.097224763775</v>
      </c>
      <c r="I35" s="8">
        <v>12658.284587822411</v>
      </c>
      <c r="J35" s="8">
        <v>15259.442005036266</v>
      </c>
      <c r="K35" s="9"/>
      <c r="L35" s="17">
        <v>0.53574751670308618</v>
      </c>
      <c r="M35" s="17">
        <v>0.52923218610149614</v>
      </c>
      <c r="N35" s="17">
        <v>0.32296877727538326</v>
      </c>
    </row>
    <row r="36" spans="1:16" ht="20.25" customHeight="1" x14ac:dyDescent="0.25">
      <c r="A36" s="5" t="s">
        <v>35</v>
      </c>
      <c r="B36" s="20">
        <v>24.470500000000001</v>
      </c>
      <c r="C36" s="8">
        <v>68402.5924605123</v>
      </c>
      <c r="D36" s="8">
        <v>75812.101561172283</v>
      </c>
      <c r="E36" s="8">
        <v>73319.275864263807</v>
      </c>
      <c r="F36" s="8">
        <v>73973.03000899675</v>
      </c>
      <c r="G36" s="8">
        <v>61980.839634965509</v>
      </c>
      <c r="H36" s="8">
        <v>108636.46927803688</v>
      </c>
      <c r="I36" s="8">
        <v>104299.02613855043</v>
      </c>
      <c r="J36" s="8">
        <v>164185.58487933711</v>
      </c>
      <c r="K36" s="17">
        <v>21.039030607735349</v>
      </c>
      <c r="L36" s="17">
        <v>0.26455709508875852</v>
      </c>
      <c r="M36" s="17">
        <v>1.0850075526824097</v>
      </c>
      <c r="N36" s="17">
        <v>2.7907137203766896</v>
      </c>
    </row>
    <row r="37" spans="1:16" ht="20.25" customHeight="1" x14ac:dyDescent="0.25">
      <c r="A37" s="5" t="s">
        <v>36</v>
      </c>
      <c r="B37" s="20">
        <v>24.664416666666668</v>
      </c>
      <c r="C37" s="8">
        <v>10917.776614509632</v>
      </c>
      <c r="D37" s="8">
        <v>13537.23837407304</v>
      </c>
      <c r="E37" s="8">
        <v>10865.216801580274</v>
      </c>
      <c r="F37" s="8">
        <v>11491.882121858182</v>
      </c>
      <c r="G37" s="8">
        <v>6151.9836083387763</v>
      </c>
      <c r="H37" s="8">
        <v>18493.246798281558</v>
      </c>
      <c r="I37" s="8">
        <v>22051.474167524106</v>
      </c>
      <c r="J37" s="8">
        <v>22518.398769587569</v>
      </c>
      <c r="K37" s="17">
        <v>0.63986806051299461</v>
      </c>
      <c r="L37" s="17">
        <v>0.64057381078365916</v>
      </c>
      <c r="M37" s="17">
        <v>0.52876936164486643</v>
      </c>
      <c r="N37" s="17">
        <v>1.7610933219386269</v>
      </c>
    </row>
    <row r="38" spans="1:16" ht="20.25" customHeight="1" x14ac:dyDescent="0.25">
      <c r="A38" s="5" t="s">
        <v>37</v>
      </c>
      <c r="B38" s="20">
        <v>24.664416666666668</v>
      </c>
      <c r="C38" s="8">
        <v>3847.4058900005512</v>
      </c>
      <c r="D38" s="8">
        <v>4827.475962044954</v>
      </c>
      <c r="E38" s="8">
        <v>3936.9533037940769</v>
      </c>
      <c r="F38" s="8">
        <v>3981.29419018303</v>
      </c>
      <c r="G38" s="8">
        <v>2208.9814288449161</v>
      </c>
      <c r="H38" s="8">
        <v>6356.7486322577142</v>
      </c>
      <c r="I38" s="8">
        <v>7869.3549727757163</v>
      </c>
      <c r="J38" s="8">
        <v>8043.5386098885683</v>
      </c>
      <c r="K38" s="17">
        <v>0.2327028800463686</v>
      </c>
      <c r="L38" s="17">
        <v>0.23270148349528047</v>
      </c>
      <c r="M38" s="17">
        <v>0.19676889827958682</v>
      </c>
      <c r="N38" s="17">
        <v>0.60407551815223459</v>
      </c>
    </row>
    <row r="39" spans="1:16" ht="20.25" customHeight="1" x14ac:dyDescent="0.25">
      <c r="A39" s="5" t="s">
        <v>38</v>
      </c>
      <c r="B39" s="20">
        <v>24.739483333333332</v>
      </c>
      <c r="C39" s="8">
        <v>172.29346667033752</v>
      </c>
      <c r="D39" s="8">
        <v>88.887978833774795</v>
      </c>
      <c r="E39" s="8">
        <v>99.87654701538672</v>
      </c>
      <c r="F39" s="8">
        <v>863.79216276609748</v>
      </c>
      <c r="G39" s="8">
        <v>76.850255895987971</v>
      </c>
      <c r="H39" s="8">
        <v>1581.1766911486084</v>
      </c>
      <c r="I39" s="8">
        <v>784.93101989568004</v>
      </c>
      <c r="J39" s="8">
        <v>1109.4532957663412</v>
      </c>
      <c r="K39" s="17">
        <v>10.419382405991895</v>
      </c>
      <c r="L39" s="17">
        <v>0.62282701841415689</v>
      </c>
      <c r="M39" s="17">
        <v>0.43757006182894231</v>
      </c>
      <c r="N39" s="17">
        <v>0.11915384814411921</v>
      </c>
    </row>
    <row r="40" spans="1:16" ht="20.25" customHeight="1" x14ac:dyDescent="0.25">
      <c r="A40" s="5" t="s">
        <v>39</v>
      </c>
      <c r="B40" s="20">
        <v>24.983450000000001</v>
      </c>
      <c r="C40" s="8">
        <v>933.26125107549899</v>
      </c>
      <c r="D40" s="8">
        <v>943.60643491067754</v>
      </c>
      <c r="E40" s="8">
        <v>1115.4789065444627</v>
      </c>
      <c r="F40" s="8">
        <v>1057.350129982201</v>
      </c>
      <c r="G40" s="8">
        <v>687.16597017587549</v>
      </c>
      <c r="H40" s="8">
        <v>266.56413818138236</v>
      </c>
      <c r="I40" s="8">
        <v>1383.8314098137166</v>
      </c>
      <c r="J40" s="8">
        <v>1321.549535632887</v>
      </c>
      <c r="K40" s="17">
        <v>79.170476021043442</v>
      </c>
      <c r="L40" s="17">
        <v>0.39551386831775309</v>
      </c>
      <c r="M40" s="17">
        <v>0.67849030534855048</v>
      </c>
      <c r="N40" s="17">
        <v>0.21951838101694801</v>
      </c>
    </row>
    <row r="41" spans="1:16" ht="20.25" customHeight="1" x14ac:dyDescent="0.25">
      <c r="A41" s="5" t="s">
        <v>40</v>
      </c>
      <c r="B41" s="20">
        <v>25.114816666666666</v>
      </c>
      <c r="C41" s="8">
        <v>6821.5248188576015</v>
      </c>
      <c r="D41" s="8">
        <v>7300.6172892116692</v>
      </c>
      <c r="E41" s="8">
        <v>7229.1764179381871</v>
      </c>
      <c r="F41" s="8">
        <v>3857.6052804156293</v>
      </c>
      <c r="G41" s="8">
        <v>6408.4316099461021</v>
      </c>
      <c r="H41" s="8">
        <v>7065.9694026212146</v>
      </c>
      <c r="I41" s="8">
        <v>6193.6283748543183</v>
      </c>
      <c r="J41" s="8">
        <v>8550.8677878002763</v>
      </c>
      <c r="K41" s="17">
        <v>30.871756814490016</v>
      </c>
      <c r="L41" s="9"/>
      <c r="M41" s="17">
        <v>0.10538675868636921</v>
      </c>
      <c r="N41" s="17">
        <v>0.43672317939627942</v>
      </c>
    </row>
    <row r="42" spans="1:16" ht="20.25" customHeight="1" x14ac:dyDescent="0.25">
      <c r="A42" s="5" t="s">
        <v>41</v>
      </c>
      <c r="B42" s="20">
        <v>27.285433333333334</v>
      </c>
      <c r="C42" s="8">
        <v>8114.3395448867668</v>
      </c>
      <c r="D42" s="8">
        <v>7854.144738538178</v>
      </c>
      <c r="E42" s="8">
        <v>8535.7703059461874</v>
      </c>
      <c r="F42" s="8">
        <v>10659.297328563684</v>
      </c>
      <c r="G42" s="8">
        <v>6078.1387537985574</v>
      </c>
      <c r="H42" s="8">
        <v>10826.453686202718</v>
      </c>
      <c r="I42" s="8">
        <v>9892.9957436176392</v>
      </c>
      <c r="J42" s="8">
        <v>8356.716603824505</v>
      </c>
      <c r="K42" s="17"/>
      <c r="L42" s="17"/>
      <c r="M42" s="17">
        <v>0.20413268197006004</v>
      </c>
      <c r="N42" s="17">
        <v>7.6247052444634311E-2</v>
      </c>
    </row>
    <row r="43" spans="1:16" ht="20.25" customHeight="1" x14ac:dyDescent="0.25">
      <c r="A43" s="5" t="s">
        <v>42</v>
      </c>
      <c r="B43" s="20">
        <v>34.723100000000002</v>
      </c>
      <c r="C43" s="8">
        <v>1519.3096208599968</v>
      </c>
      <c r="D43" s="8">
        <v>1717.2702116718947</v>
      </c>
      <c r="E43" s="8">
        <v>1345.3967756719203</v>
      </c>
      <c r="F43" s="8">
        <v>1559.6395890393051</v>
      </c>
      <c r="G43" s="8">
        <v>858.09782920750615</v>
      </c>
      <c r="H43" s="8">
        <v>1960.4096696893714</v>
      </c>
      <c r="I43" s="8">
        <v>1470.3828586364793</v>
      </c>
      <c r="J43" s="8">
        <v>1040.788049074642</v>
      </c>
      <c r="K43" s="17">
        <v>5.2379172811538165E-2</v>
      </c>
      <c r="L43" s="9"/>
      <c r="M43" s="17">
        <v>3.2760951137633949E-2</v>
      </c>
      <c r="N43" s="17">
        <v>8.8092546308695688E-2</v>
      </c>
    </row>
    <row r="44" spans="1:16" ht="20.25" customHeight="1" x14ac:dyDescent="0.25"/>
    <row r="45" spans="1:16" ht="20.25" customHeight="1" x14ac:dyDescent="0.25">
      <c r="J45" s="22"/>
      <c r="K45" s="22"/>
      <c r="L45" s="22"/>
      <c r="M45" s="22"/>
      <c r="N45" s="22"/>
      <c r="O45" s="22"/>
    </row>
    <row r="46" spans="1:16" x14ac:dyDescent="0.25">
      <c r="J46" s="23"/>
      <c r="K46" s="23"/>
      <c r="L46" s="23"/>
      <c r="M46" s="23"/>
      <c r="N46" s="23"/>
      <c r="O46" s="23"/>
      <c r="P46" s="21"/>
    </row>
    <row r="47" spans="1:16" x14ac:dyDescent="0.25">
      <c r="J47" s="23"/>
      <c r="K47" s="23"/>
      <c r="L47" s="23"/>
      <c r="M47" s="23"/>
      <c r="N47" s="23"/>
      <c r="O47" s="23"/>
      <c r="P47" s="21"/>
    </row>
    <row r="48" spans="1:16" x14ac:dyDescent="0.25">
      <c r="J48" s="23"/>
      <c r="K48" s="23"/>
      <c r="L48" s="23"/>
      <c r="M48" s="23"/>
      <c r="N48" s="23"/>
      <c r="O48" s="23"/>
      <c r="P48" s="21"/>
    </row>
    <row r="49" spans="1:16" x14ac:dyDescent="0.25">
      <c r="A49" t="s">
        <v>70</v>
      </c>
      <c r="C49">
        <v>6.1</v>
      </c>
      <c r="D49">
        <v>3.6</v>
      </c>
      <c r="E49">
        <v>2.8</v>
      </c>
      <c r="F49">
        <v>7.6</v>
      </c>
      <c r="G49">
        <v>5</v>
      </c>
      <c r="H49">
        <v>5.4</v>
      </c>
      <c r="I49">
        <v>5</v>
      </c>
      <c r="J49" s="23">
        <v>12.3</v>
      </c>
      <c r="K49" s="23"/>
      <c r="L49" s="23"/>
      <c r="M49" s="23"/>
      <c r="N49" s="23"/>
      <c r="O49" s="23"/>
      <c r="P49" s="21"/>
    </row>
    <row r="50" spans="1:16" x14ac:dyDescent="0.25">
      <c r="C50" t="s">
        <v>43</v>
      </c>
      <c r="D50" t="s">
        <v>44</v>
      </c>
      <c r="E50" t="s">
        <v>45</v>
      </c>
      <c r="F50" t="s">
        <v>46</v>
      </c>
      <c r="G50" t="s">
        <v>47</v>
      </c>
      <c r="H50" t="s">
        <v>48</v>
      </c>
      <c r="I50" t="s">
        <v>49</v>
      </c>
      <c r="J50" t="s">
        <v>51</v>
      </c>
      <c r="K50" s="24" t="s">
        <v>71</v>
      </c>
      <c r="L50" s="24"/>
      <c r="M50" s="27" t="s">
        <v>72</v>
      </c>
      <c r="N50" s="27"/>
      <c r="O50" s="23"/>
      <c r="P50" s="21"/>
    </row>
    <row r="51" spans="1:16" x14ac:dyDescent="0.25">
      <c r="A51" s="1" t="s">
        <v>0</v>
      </c>
      <c r="K51" s="30" t="s">
        <v>73</v>
      </c>
      <c r="L51" s="30" t="s">
        <v>74</v>
      </c>
      <c r="M51" s="31" t="s">
        <v>73</v>
      </c>
      <c r="N51" s="31" t="s">
        <v>74</v>
      </c>
      <c r="O51" s="23"/>
      <c r="P51" s="21"/>
    </row>
    <row r="52" spans="1:16" x14ac:dyDescent="0.25">
      <c r="A52" s="2" t="s">
        <v>1</v>
      </c>
      <c r="B52" s="19" t="s">
        <v>2</v>
      </c>
      <c r="C52" s="4" t="s">
        <v>4</v>
      </c>
      <c r="D52" s="4" t="s">
        <v>4</v>
      </c>
      <c r="E52" s="4" t="s">
        <v>4</v>
      </c>
      <c r="F52" s="4" t="s">
        <v>4</v>
      </c>
      <c r="G52" s="4" t="s">
        <v>4</v>
      </c>
      <c r="H52" s="4" t="s">
        <v>4</v>
      </c>
      <c r="I52" s="4" t="s">
        <v>4</v>
      </c>
      <c r="J52" s="4" t="s">
        <v>4</v>
      </c>
      <c r="K52" s="25"/>
      <c r="L52" s="25"/>
      <c r="M52" s="28"/>
      <c r="N52" s="28"/>
      <c r="O52" s="23"/>
      <c r="P52" s="21"/>
    </row>
    <row r="53" spans="1:16" x14ac:dyDescent="0.25">
      <c r="A53" s="5" t="s">
        <v>5</v>
      </c>
      <c r="B53" s="20">
        <v>10.586766666666668</v>
      </c>
      <c r="C53" s="8">
        <f>(C7-AVERAGE($K7:$N7))/(ir_conc!C$7*C$49)</f>
        <v>0.23408645723784</v>
      </c>
      <c r="D53" s="8">
        <f>(D7-AVERAGE($K7:$N7))/(ir_conc!D$7*D$49)</f>
        <v>0.35352792213662926</v>
      </c>
      <c r="E53" s="8">
        <f>(E7-AVERAGE($K7:$N7))/(ir_conc!E$7*E$49)</f>
        <v>0.32158871760564595</v>
      </c>
      <c r="F53" s="8">
        <f>(F7-AVERAGE($K7:$N7))/(ir_conc!F$7*F$49)</f>
        <v>0.1505076024190716</v>
      </c>
      <c r="G53" s="8">
        <f>(G7-AVERAGE($K7:$N7))/(ir_conc!G$7*G$49)</f>
        <v>0.44314894249966785</v>
      </c>
      <c r="H53" s="8">
        <f>(H7-AVERAGE($K7:$N7))/(ir_conc!H$7*H$49)</f>
        <v>0.23745873169937126</v>
      </c>
      <c r="I53" s="8">
        <f>(I7-AVERAGE($K7:$N7))/(ir_conc!I$7*I$49)</f>
        <v>0.32017436365129825</v>
      </c>
      <c r="J53" s="8">
        <f>(J7-AVERAGE($K7:$N7))/(ir_conc!J$7*J$49)</f>
        <v>0.1066245787219115</v>
      </c>
      <c r="K53" s="26">
        <f>AVERAGE(C53:F53)</f>
        <v>0.26492767484979673</v>
      </c>
      <c r="L53" s="26">
        <f>_xlfn.STDEV.P(C53:F53)</f>
        <v>7.9220595908369107E-2</v>
      </c>
      <c r="M53" s="29">
        <f>AVERAGE(G53:J53)</f>
        <v>0.27685165414306223</v>
      </c>
      <c r="N53" s="29">
        <f>_xlfn.STDEV.P(G53:J53)</f>
        <v>0.12253642807241831</v>
      </c>
      <c r="O53" s="23"/>
      <c r="P53" s="21"/>
    </row>
    <row r="54" spans="1:16" x14ac:dyDescent="0.25">
      <c r="A54" s="5" t="s">
        <v>6</v>
      </c>
      <c r="B54" s="20">
        <v>13.167</v>
      </c>
      <c r="C54" s="8">
        <f>(C8-AVERAGE($K8:$N8))/(ir_conc!C$7*C$49)</f>
        <v>2.542272987588615E-2</v>
      </c>
      <c r="D54" s="8">
        <f>(D8-AVERAGE($K8:$N8))/(ir_conc!D$7*D$49)</f>
        <v>4.1009501541293229E-2</v>
      </c>
      <c r="E54" s="8">
        <f>(E8-AVERAGE($K8:$N8))/(ir_conc!E$7*E$49)</f>
        <v>3.9319653073528034E-2</v>
      </c>
      <c r="F54" s="8">
        <f>(F8-AVERAGE($K8:$N8))/(ir_conc!F$7*F$49)</f>
        <v>1.3327597985049984E-2</v>
      </c>
      <c r="G54" s="8">
        <f>(G8-AVERAGE($K8:$N8))/(ir_conc!G$7*G$49)</f>
        <v>5.0270905139981878E-2</v>
      </c>
      <c r="H54" s="8">
        <f>(H8-AVERAGE($K8:$N8))/(ir_conc!H$7*H$49)</f>
        <v>2.768304119182112E-2</v>
      </c>
      <c r="I54" s="8">
        <f>(I8-AVERAGE($K8:$N8))/(ir_conc!I$7*I$49)</f>
        <v>2.9942055565792113E-2</v>
      </c>
      <c r="J54" s="8">
        <f>(J8-AVERAGE($K8:$N8))/(ir_conc!J$7*J$49)</f>
        <v>4.5907702148056326E-3</v>
      </c>
      <c r="K54" s="26">
        <f t="shared" ref="K54:K89" si="0">AVERAGE(C54:F54)</f>
        <v>2.9769870618939348E-2</v>
      </c>
      <c r="L54" s="26">
        <f t="shared" ref="L54:L89" si="1">_xlfn.STDEV.P(C54:F54)</f>
        <v>1.1255816387625604E-2</v>
      </c>
      <c r="M54" s="29">
        <f t="shared" ref="M54:M89" si="2">AVERAGE(G54:J54)</f>
        <v>2.8121693028100185E-2</v>
      </c>
      <c r="N54" s="29">
        <f t="shared" ref="N54:N89" si="3">_xlfn.STDEV.P(G54:J54)</f>
        <v>1.6184854500616127E-2</v>
      </c>
      <c r="O54" s="23"/>
      <c r="P54" s="21"/>
    </row>
    <row r="55" spans="1:16" x14ac:dyDescent="0.25">
      <c r="A55" s="5" t="s">
        <v>7</v>
      </c>
      <c r="B55" s="20">
        <v>13.604883333333333</v>
      </c>
      <c r="C55" s="8">
        <f>(C9-AVERAGE($K9:$N9))/(ir_conc!C$7*C$49)</f>
        <v>5.7764908113325155E-3</v>
      </c>
      <c r="D55" s="8">
        <f>(D9-AVERAGE($K9:$N9))/(ir_conc!D$7*D$49)</f>
        <v>0.16827262147418182</v>
      </c>
      <c r="E55" s="8">
        <f>(E9-AVERAGE($K9:$N9))/(ir_conc!E$7*E$49)</f>
        <v>0.23064827651409567</v>
      </c>
      <c r="F55" s="8">
        <f>(F9-AVERAGE($K9:$N9))/(ir_conc!F$7*F$49)</f>
        <v>5.0570589957335101E-3</v>
      </c>
      <c r="G55" s="8">
        <f>(G9-AVERAGE($K9:$N9))/(ir_conc!G$7*G$49)</f>
        <v>5.1151911476939871E-3</v>
      </c>
      <c r="H55" s="8">
        <f>(H9-AVERAGE($K9:$N9))/(ir_conc!H$7*H$49)</f>
        <v>5.1865096375648271E-3</v>
      </c>
      <c r="I55" s="8">
        <f>(I9-AVERAGE($K9:$N9))/(ir_conc!I$7*I$49)</f>
        <v>0.16805341727258183</v>
      </c>
      <c r="J55" s="8">
        <f>(J9-AVERAGE($K9:$N9))/(ir_conc!J$7*J$49)</f>
        <v>3.9553227449666474E-2</v>
      </c>
      <c r="K55" s="26">
        <f t="shared" si="0"/>
        <v>0.10243861194883588</v>
      </c>
      <c r="L55" s="26">
        <f t="shared" si="1"/>
        <v>9.9496943943619465E-2</v>
      </c>
      <c r="M55" s="29">
        <f t="shared" si="2"/>
        <v>5.4477086376876781E-2</v>
      </c>
      <c r="N55" s="29">
        <f t="shared" si="3"/>
        <v>6.7060536384897756E-2</v>
      </c>
      <c r="O55" s="22"/>
    </row>
    <row r="56" spans="1:16" x14ac:dyDescent="0.25">
      <c r="A56" s="5" t="s">
        <v>8</v>
      </c>
      <c r="B56" s="20">
        <v>14.330616666666666</v>
      </c>
      <c r="C56" s="8">
        <f>(C10-AVERAGE($K10:$N10))/(ir_conc!C$7*C$49)</f>
        <v>3.2736872250289255E-2</v>
      </c>
      <c r="D56" s="8">
        <f>(D10-AVERAGE($K10:$N10))/(ir_conc!D$7*D$49)</f>
        <v>5.0063867629100499E-2</v>
      </c>
      <c r="E56" s="8">
        <f>(E10-AVERAGE($K10:$N10))/(ir_conc!E$7*E$49)</f>
        <v>5.2920190631920543E-2</v>
      </c>
      <c r="F56" s="8">
        <f>(F10-AVERAGE($K10:$N10))/(ir_conc!F$7*F$49)</f>
        <v>1.3672186149200124E-2</v>
      </c>
      <c r="G56" s="8">
        <f>(G10-AVERAGE($K10:$N10))/(ir_conc!G$7*G$49)</f>
        <v>6.2839389004523211E-2</v>
      </c>
      <c r="H56" s="8">
        <f>(H10-AVERAGE($K10:$N10))/(ir_conc!H$7*H$49)</f>
        <v>3.4762063531417142E-2</v>
      </c>
      <c r="I56" s="8">
        <f>(I10-AVERAGE($K10:$N10))/(ir_conc!I$7*I$49)</f>
        <v>3.4233065879161174E-2</v>
      </c>
      <c r="J56" s="8">
        <f>(J10-AVERAGE($K10:$N10))/(ir_conc!J$7*J$49)</f>
        <v>5.5171671003657625E-3</v>
      </c>
      <c r="K56" s="26">
        <f t="shared" si="0"/>
        <v>3.7348279165127604E-2</v>
      </c>
      <c r="L56" s="26">
        <f t="shared" si="1"/>
        <v>1.5700263301516852E-2</v>
      </c>
      <c r="M56" s="29">
        <f t="shared" si="2"/>
        <v>3.433792137886682E-2</v>
      </c>
      <c r="N56" s="29">
        <f t="shared" si="3"/>
        <v>2.0267957625519799E-2</v>
      </c>
    </row>
    <row r="57" spans="1:16" x14ac:dyDescent="0.25">
      <c r="A57" s="5" t="s">
        <v>9</v>
      </c>
      <c r="B57" s="20">
        <v>14.762133333333333</v>
      </c>
      <c r="C57" s="8">
        <f>(C11-AVERAGE($K11:$N11))/(ir_conc!C$7*C$49)</f>
        <v>1.9463498792033546E-2</v>
      </c>
      <c r="D57" s="8">
        <f>(D11-AVERAGE($K11:$N11))/(ir_conc!D$7*D$49)</f>
        <v>3.4183590983490754E-2</v>
      </c>
      <c r="E57" s="8">
        <f>(E11-AVERAGE($K11:$N11))/(ir_conc!E$7*E$49)</f>
        <v>3.5422029992466464E-2</v>
      </c>
      <c r="F57" s="8">
        <f>(F11-AVERAGE($K11:$N11))/(ir_conc!F$7*F$49)</f>
        <v>1.2432698807753415E-2</v>
      </c>
      <c r="G57" s="8">
        <f>(G11-AVERAGE($K11:$N11))/(ir_conc!G$7*G$49)</f>
        <v>3.8468351857882277E-2</v>
      </c>
      <c r="H57" s="8">
        <f>(H11-AVERAGE($K11:$N11))/(ir_conc!H$7*H$49)</f>
        <v>2.6666588158735842E-2</v>
      </c>
      <c r="I57" s="8">
        <f>(I11-AVERAGE($K11:$N11))/(ir_conc!I$7*I$49)</f>
        <v>2.2906767257649618E-2</v>
      </c>
      <c r="J57" s="8">
        <f>(J11-AVERAGE($K11:$N11))/(ir_conc!J$7*J$49)</f>
        <v>7.1707206168873643E-3</v>
      </c>
      <c r="K57" s="26">
        <f t="shared" si="0"/>
        <v>2.5375454643936042E-2</v>
      </c>
      <c r="L57" s="26">
        <f t="shared" si="1"/>
        <v>9.7593940979930714E-3</v>
      </c>
      <c r="M57" s="29">
        <f t="shared" si="2"/>
        <v>2.3803106972788778E-2</v>
      </c>
      <c r="N57" s="29">
        <f t="shared" si="3"/>
        <v>1.1188259838095295E-2</v>
      </c>
    </row>
    <row r="58" spans="1:16" x14ac:dyDescent="0.25">
      <c r="A58" s="5" t="s">
        <v>10</v>
      </c>
      <c r="B58" s="20">
        <v>14.786799999999999</v>
      </c>
      <c r="C58" s="8">
        <f>(C12-AVERAGE($K12:$N12))/(ir_conc!C$7*C$49)</f>
        <v>4.83002314595746E-2</v>
      </c>
      <c r="D58" s="8">
        <f>(D12-AVERAGE($K12:$N12))/(ir_conc!D$7*D$49)</f>
        <v>6.3562867956083346E-2</v>
      </c>
      <c r="E58" s="8">
        <f>(E12-AVERAGE($K12:$N12))/(ir_conc!E$7*E$49)</f>
        <v>6.3524752701777945E-2</v>
      </c>
      <c r="F58" s="8">
        <f>(F12-AVERAGE($K12:$N12))/(ir_conc!F$7*F$49)</f>
        <v>2.8011652123407275E-2</v>
      </c>
      <c r="G58" s="8">
        <f>(G12-AVERAGE($K12:$N12))/(ir_conc!G$7*G$49)</f>
        <v>8.6223465488012643E-2</v>
      </c>
      <c r="H58" s="8">
        <f>(H12-AVERAGE($K12:$N12))/(ir_conc!H$7*H$49)</f>
        <v>4.1533029828421747E-2</v>
      </c>
      <c r="I58" s="8">
        <f>(I12-AVERAGE($K12:$N12))/(ir_conc!I$7*I$49)</f>
        <v>4.8973265255260023E-2</v>
      </c>
      <c r="J58" s="8">
        <f>(J12-AVERAGE($K12:$N12))/(ir_conc!J$7*J$49)</f>
        <v>1.3430909259911505E-2</v>
      </c>
      <c r="K58" s="26">
        <f t="shared" si="0"/>
        <v>5.0849876060210797E-2</v>
      </c>
      <c r="L58" s="26">
        <f t="shared" si="1"/>
        <v>1.4580447704036765E-2</v>
      </c>
      <c r="M58" s="29">
        <f t="shared" si="2"/>
        <v>4.7540167457901482E-2</v>
      </c>
      <c r="N58" s="29">
        <f t="shared" si="3"/>
        <v>2.5971034409028902E-2</v>
      </c>
    </row>
    <row r="59" spans="1:16" x14ac:dyDescent="0.25">
      <c r="A59" s="5" t="s">
        <v>11</v>
      </c>
      <c r="B59" s="20">
        <v>14.993583333333333</v>
      </c>
      <c r="C59" s="8">
        <f>(C13-AVERAGE($K13:$N13))/(ir_conc!C$7*C$49)</f>
        <v>1.4353403917582551E-2</v>
      </c>
      <c r="D59" s="8">
        <f>(D13-AVERAGE($K13:$N13))/(ir_conc!D$7*D$49)</f>
        <v>1.6443464007745018E-2</v>
      </c>
      <c r="E59" s="8">
        <f>(E13-AVERAGE($K13:$N13))/(ir_conc!E$7*E$49)</f>
        <v>2.1048284180864612E-2</v>
      </c>
      <c r="F59" s="8">
        <f>(F13-AVERAGE($K13:$N13))/(ir_conc!F$7*F$49)</f>
        <v>1.2722825997068237E-2</v>
      </c>
      <c r="G59" s="8">
        <f>(G13-AVERAGE($K13:$N13))/(ir_conc!G$7*G$49)</f>
        <v>2.3377301364292679E-2</v>
      </c>
      <c r="H59" s="8">
        <f>(H13-AVERAGE($K13:$N13))/(ir_conc!H$7*H$49)</f>
        <v>1.8521679111944373E-2</v>
      </c>
      <c r="I59" s="8">
        <f>(I13-AVERAGE($K13:$N13))/(ir_conc!I$7*I$49)</f>
        <v>2.2195099878854777E-2</v>
      </c>
      <c r="J59" s="8">
        <f>(J13-AVERAGE($K13:$N13))/(ir_conc!J$7*J$49)</f>
        <v>6.2954886761873363E-3</v>
      </c>
      <c r="K59" s="26">
        <f t="shared" si="0"/>
        <v>1.6141994525815107E-2</v>
      </c>
      <c r="L59" s="26">
        <f t="shared" si="1"/>
        <v>3.1245932463126948E-3</v>
      </c>
      <c r="M59" s="29">
        <f t="shared" si="2"/>
        <v>1.759739225781979E-2</v>
      </c>
      <c r="N59" s="29">
        <f t="shared" si="3"/>
        <v>6.7663430929275877E-3</v>
      </c>
    </row>
    <row r="60" spans="1:16" x14ac:dyDescent="0.25">
      <c r="A60" s="5" t="s">
        <v>12</v>
      </c>
      <c r="B60" s="20">
        <v>14.993583333333333</v>
      </c>
      <c r="C60" s="8">
        <f>(C14-AVERAGE($K14:$N14))/(ir_conc!C$7*C$49)</f>
        <v>1.1501868245047675E-2</v>
      </c>
      <c r="D60" s="8">
        <f>(D14-AVERAGE($K14:$N14))/(ir_conc!D$7*D$49)</f>
        <v>1.3081893032071511E-2</v>
      </c>
      <c r="E60" s="8">
        <f>(E14-AVERAGE($K14:$N14))/(ir_conc!E$7*E$49)</f>
        <v>1.5092544665712476E-2</v>
      </c>
      <c r="F60" s="8">
        <f>(F14-AVERAGE($K14:$N14))/(ir_conc!F$7*F$49)</f>
        <v>9.4320047743703117E-3</v>
      </c>
      <c r="G60" s="8">
        <f>(G14-AVERAGE($K14:$N14))/(ir_conc!G$7*G$49)</f>
        <v>1.7112369851475934E-2</v>
      </c>
      <c r="H60" s="8">
        <f>(H14-AVERAGE($K14:$N14))/(ir_conc!H$7*H$49)</f>
        <v>1.4925126165704215E-2</v>
      </c>
      <c r="I60" s="8">
        <f>(I14-AVERAGE($K14:$N14))/(ir_conc!I$7*I$49)</f>
        <v>1.6907894316005E-2</v>
      </c>
      <c r="J60" s="8">
        <f>(J14-AVERAGE($K14:$N14))/(ir_conc!J$7*J$49)</f>
        <v>5.4360304932098372E-3</v>
      </c>
      <c r="K60" s="26">
        <f t="shared" si="0"/>
        <v>1.2277077679300493E-2</v>
      </c>
      <c r="L60" s="26">
        <f t="shared" si="1"/>
        <v>2.0778577673263724E-3</v>
      </c>
      <c r="M60" s="29">
        <f t="shared" si="2"/>
        <v>1.3595355206598745E-2</v>
      </c>
      <c r="N60" s="29">
        <f t="shared" si="3"/>
        <v>4.7876188743942961E-3</v>
      </c>
    </row>
    <row r="61" spans="1:16" x14ac:dyDescent="0.25">
      <c r="A61" s="5" t="s">
        <v>13</v>
      </c>
      <c r="B61" s="20">
        <v>15.725466666666666</v>
      </c>
      <c r="C61" s="8">
        <f>(C15-AVERAGE($K15:$N15))/(ir_conc!C$7*C$49)</f>
        <v>0.26438462646983929</v>
      </c>
      <c r="D61" s="8">
        <f>(D15-AVERAGE($K15:$N15))/(ir_conc!D$7*D$49)</f>
        <v>0.34458972154910383</v>
      </c>
      <c r="E61" s="8">
        <f>(E15-AVERAGE($K15:$N15))/(ir_conc!E$7*E$49)</f>
        <v>0.42300931864167429</v>
      </c>
      <c r="F61" s="8">
        <f>(F15-AVERAGE($K15:$N15))/(ir_conc!F$7*F$49)</f>
        <v>0.16665773141044554</v>
      </c>
      <c r="G61" s="8">
        <f>(G15-AVERAGE($K15:$N15))/(ir_conc!G$7*G$49)</f>
        <v>0.47834301895936066</v>
      </c>
      <c r="H61" s="8">
        <f>(H15-AVERAGE($K15:$N15))/(ir_conc!H$7*H$49)</f>
        <v>0.21193128135065925</v>
      </c>
      <c r="I61" s="8">
        <f>(I15-AVERAGE($K15:$N15))/(ir_conc!I$7*I$49)</f>
        <v>0.24169030083481619</v>
      </c>
      <c r="J61" s="8">
        <f>(J15-AVERAGE($K15:$N15))/(ir_conc!J$7*J$49)</f>
        <v>0.10285338285373338</v>
      </c>
      <c r="K61" s="26">
        <f t="shared" si="0"/>
        <v>0.29966034951776577</v>
      </c>
      <c r="L61" s="26">
        <f t="shared" si="1"/>
        <v>9.5089023702813538E-2</v>
      </c>
      <c r="M61" s="29">
        <f t="shared" si="2"/>
        <v>0.2587044959996424</v>
      </c>
      <c r="N61" s="29">
        <f t="shared" si="3"/>
        <v>0.13693782045371197</v>
      </c>
    </row>
    <row r="62" spans="1:16" x14ac:dyDescent="0.25">
      <c r="A62" s="5" t="s">
        <v>14</v>
      </c>
      <c r="B62" s="20">
        <v>16.113299999999999</v>
      </c>
      <c r="C62" s="8">
        <f>(C16-AVERAGE($K16:$N16))/(ir_conc!C$7*C$49)</f>
        <v>9.6206555336727964E-2</v>
      </c>
      <c r="D62" s="8">
        <f>(D16-AVERAGE($K16:$N16))/(ir_conc!D$7*D$49)</f>
        <v>0.12110319423182579</v>
      </c>
      <c r="E62" s="8">
        <f>(E16-AVERAGE($K16:$N16))/(ir_conc!E$7*E$49)</f>
        <v>0.1180637680750663</v>
      </c>
      <c r="F62" s="8">
        <f>(F16-AVERAGE($K16:$N16))/(ir_conc!F$7*F$49)</f>
        <v>6.2842411987164726E-2</v>
      </c>
      <c r="G62" s="8">
        <f>(G16-AVERAGE($K16:$N16))/(ir_conc!G$7*G$49)</f>
        <v>0.18508686136292174</v>
      </c>
      <c r="H62" s="8">
        <f>(H16-AVERAGE($K16:$N16))/(ir_conc!H$7*H$49)</f>
        <v>0.11224712102167304</v>
      </c>
      <c r="I62" s="8">
        <f>(I16-AVERAGE($K16:$N16))/(ir_conc!I$7*I$49)</f>
        <v>0.10230237620324775</v>
      </c>
      <c r="J62" s="8">
        <f>(J16-AVERAGE($K16:$N16))/(ir_conc!J$7*J$49)</f>
        <v>3.5698267345428379E-2</v>
      </c>
      <c r="K62" s="26">
        <f t="shared" si="0"/>
        <v>9.9553982407696195E-2</v>
      </c>
      <c r="L62" s="26">
        <f t="shared" si="1"/>
        <v>2.3269751644733345E-2</v>
      </c>
      <c r="M62" s="29">
        <f t="shared" si="2"/>
        <v>0.10883365648331772</v>
      </c>
      <c r="N62" s="29">
        <f t="shared" si="3"/>
        <v>5.295669400796469E-2</v>
      </c>
    </row>
    <row r="63" spans="1:16" x14ac:dyDescent="0.25">
      <c r="A63" s="5" t="s">
        <v>15</v>
      </c>
      <c r="B63" s="20">
        <v>16.30095</v>
      </c>
      <c r="C63" s="8">
        <f>(C17-AVERAGE($K17:$N17))/(ir_conc!C$7*C$49)</f>
        <v>5.2263610629020928E-2</v>
      </c>
      <c r="D63" s="8">
        <f>(D17-AVERAGE($K17:$N17))/(ir_conc!D$7*D$49)</f>
        <v>9.0883334143961991E-2</v>
      </c>
      <c r="E63" s="8">
        <f>(E17-AVERAGE($K17:$N17))/(ir_conc!E$7*E$49)</f>
        <v>0.10274179301450953</v>
      </c>
      <c r="F63" s="8">
        <f>(F17-AVERAGE($K17:$N17))/(ir_conc!F$7*F$49)</f>
        <v>5.0513557251306455E-2</v>
      </c>
      <c r="G63" s="8">
        <f>(G17-AVERAGE($K17:$N17))/(ir_conc!G$7*G$49)</f>
        <v>0.13015805023712743</v>
      </c>
      <c r="H63" s="8">
        <f>(H17-AVERAGE($K17:$N17))/(ir_conc!H$7*H$49)</f>
        <v>0.13449870385302129</v>
      </c>
      <c r="I63" s="8">
        <f>(I17-AVERAGE($K17:$N17))/(ir_conc!I$7*I$49)</f>
        <v>7.9797102479289866E-2</v>
      </c>
      <c r="J63" s="8">
        <f>(J17-AVERAGE($K17:$N17))/(ir_conc!J$7*J$49)</f>
        <v>4.3198314492066361E-2</v>
      </c>
      <c r="K63" s="26">
        <f t="shared" si="0"/>
        <v>7.4100573759699723E-2</v>
      </c>
      <c r="L63" s="26">
        <f t="shared" si="1"/>
        <v>2.3104008272675832E-2</v>
      </c>
      <c r="M63" s="29">
        <f t="shared" si="2"/>
        <v>9.6913042765376239E-2</v>
      </c>
      <c r="N63" s="29">
        <f t="shared" si="3"/>
        <v>3.7736387898633372E-2</v>
      </c>
    </row>
    <row r="64" spans="1:16" x14ac:dyDescent="0.25">
      <c r="A64" s="5" t="s">
        <v>16</v>
      </c>
      <c r="B64" s="20">
        <v>16.30095</v>
      </c>
      <c r="C64" s="8">
        <f>(C18-AVERAGE($K18:$N18))/(ir_conc!C$7*C$49)</f>
        <v>1.0023142333741405E-2</v>
      </c>
      <c r="D64" s="8">
        <f>(D18-AVERAGE($K18:$N18))/(ir_conc!D$7*D$49)</f>
        <v>1.1815150751837009E-2</v>
      </c>
      <c r="E64" s="8">
        <f>(E18-AVERAGE($K18:$N18))/(ir_conc!E$7*E$49)</f>
        <v>1.3233719386598203E-2</v>
      </c>
      <c r="F64" s="8">
        <f>(F18-AVERAGE($K18:$N18))/(ir_conc!F$7*F$49)</f>
        <v>9.8568084688721753E-3</v>
      </c>
      <c r="G64" s="8">
        <f>(G18-AVERAGE($K18:$N18))/(ir_conc!G$7*G$49)</f>
        <v>1.1941444756470137E-2</v>
      </c>
      <c r="H64" s="8">
        <f>(H18-AVERAGE($K18:$N18))/(ir_conc!H$7*H$49)</f>
        <v>1.5511479155594057E-2</v>
      </c>
      <c r="I64" s="8">
        <f>(I18-AVERAGE($K18:$N18))/(ir_conc!I$7*I$49)</f>
        <v>1.4541739251322534E-2</v>
      </c>
      <c r="J64" s="8">
        <f>(J18-AVERAGE($K18:$N18))/(ir_conc!J$7*J$49)</f>
        <v>6.6963423555536127E-3</v>
      </c>
      <c r="K64" s="26">
        <f t="shared" si="0"/>
        <v>1.1232205235262197E-2</v>
      </c>
      <c r="L64" s="26">
        <f t="shared" si="1"/>
        <v>1.3873926749593075E-3</v>
      </c>
      <c r="M64" s="29">
        <f t="shared" si="2"/>
        <v>1.2172751379735084E-2</v>
      </c>
      <c r="N64" s="29">
        <f t="shared" si="3"/>
        <v>3.4206638701837952E-3</v>
      </c>
    </row>
    <row r="65" spans="1:14" x14ac:dyDescent="0.25">
      <c r="A65" s="5" t="s">
        <v>17</v>
      </c>
      <c r="B65" s="20">
        <v>18.346466666666668</v>
      </c>
      <c r="C65" s="8">
        <f>(C19-AVERAGE($K19:$N19))/(ir_conc!C$7*C$49)</f>
        <v>2.0500191187367515E-2</v>
      </c>
      <c r="D65" s="8">
        <f>(D19-AVERAGE($K19:$N19))/(ir_conc!D$7*D$49)</f>
        <v>3.2526243808009336E-2</v>
      </c>
      <c r="E65" s="8">
        <f>(E19-AVERAGE($K19:$N19))/(ir_conc!E$7*E$49)</f>
        <v>5.1410452743945782E-2</v>
      </c>
      <c r="F65" s="8">
        <f>(F19-AVERAGE($K19:$N19))/(ir_conc!F$7*F$49)</f>
        <v>2.9461993461914814E-2</v>
      </c>
      <c r="G65" s="8">
        <f>(G19-AVERAGE($K19:$N19))/(ir_conc!G$7*G$49)</f>
        <v>2.8185547016925539E-2</v>
      </c>
      <c r="H65" s="8">
        <f>(H19-AVERAGE($K19:$N19))/(ir_conc!H$7*H$49)</f>
        <v>4.1139664113078539E-2</v>
      </c>
      <c r="I65" s="8">
        <f>(I19-AVERAGE($K19:$N19))/(ir_conc!I$7*I$49)</f>
        <v>2.3313786783598868E-3</v>
      </c>
      <c r="J65" s="8">
        <f>(J19-AVERAGE($K19:$N19))/(ir_conc!J$7*J$49)</f>
        <v>1.6395863781525626E-2</v>
      </c>
      <c r="K65" s="26">
        <f t="shared" si="0"/>
        <v>3.347472030030936E-2</v>
      </c>
      <c r="L65" s="26">
        <f t="shared" si="1"/>
        <v>1.1258668752657941E-2</v>
      </c>
      <c r="M65" s="29">
        <f t="shared" si="2"/>
        <v>2.2013113397472396E-2</v>
      </c>
      <c r="N65" s="29">
        <f t="shared" si="3"/>
        <v>1.4342664099327768E-2</v>
      </c>
    </row>
    <row r="66" spans="1:14" x14ac:dyDescent="0.25">
      <c r="A66" s="5" t="s">
        <v>18</v>
      </c>
      <c r="B66" s="20">
        <v>18.402766666666668</v>
      </c>
      <c r="C66" s="8">
        <f>(C20-AVERAGE($K20:$N20))/(ir_conc!C$7*C$49)</f>
        <v>0.21176920883279157</v>
      </c>
      <c r="D66" s="8">
        <f>(D20-AVERAGE($K20:$N20))/(ir_conc!D$7*D$49)</f>
        <v>0.2630583503379042</v>
      </c>
      <c r="E66" s="8">
        <f>(E20-AVERAGE($K20:$N20))/(ir_conc!E$7*E$49)</f>
        <v>0.26242118229601935</v>
      </c>
      <c r="F66" s="8">
        <f>(F20-AVERAGE($K20:$N20))/(ir_conc!F$7*F$49)</f>
        <v>0.12553292413341488</v>
      </c>
      <c r="G66" s="8">
        <f>(G20-AVERAGE($K20:$N20))/(ir_conc!G$7*G$49)</f>
        <v>0.40228322165820096</v>
      </c>
      <c r="H66" s="8">
        <f>(H20-AVERAGE($K20:$N20))/(ir_conc!H$7*H$49)</f>
        <v>0.19582152543802855</v>
      </c>
      <c r="I66" s="8">
        <f>(I20-AVERAGE($K20:$N20))/(ir_conc!I$7*I$49)</f>
        <v>0.22909566692639263</v>
      </c>
      <c r="J66" s="8">
        <f>(J20-AVERAGE($K20:$N20))/(ir_conc!J$7*J$49)</f>
        <v>7.2600022414481491E-2</v>
      </c>
      <c r="K66" s="26">
        <f t="shared" si="0"/>
        <v>0.21569541640003248</v>
      </c>
      <c r="L66" s="26">
        <f t="shared" si="1"/>
        <v>5.6060759064069834E-2</v>
      </c>
      <c r="M66" s="29">
        <f t="shared" si="2"/>
        <v>0.2249501091092759</v>
      </c>
      <c r="N66" s="29">
        <f t="shared" si="3"/>
        <v>0.117816851254934</v>
      </c>
    </row>
    <row r="67" spans="1:14" x14ac:dyDescent="0.25">
      <c r="A67" s="5" t="s">
        <v>19</v>
      </c>
      <c r="B67" s="20">
        <v>18.534133333333333</v>
      </c>
      <c r="C67" s="8">
        <f>(C21-AVERAGE($K21:$N21))/(ir_conc!C$7*C$49)</f>
        <v>1.1461654109502814E-3</v>
      </c>
      <c r="D67" s="8">
        <f>(D21-AVERAGE($K21:$N21))/(ir_conc!D$7*D$49)</f>
        <v>2.0042811907917409E-2</v>
      </c>
      <c r="E67" s="8">
        <f>(E21-AVERAGE($K21:$N21))/(ir_conc!E$7*E$49)</f>
        <v>2.435817870341981E-2</v>
      </c>
      <c r="F67" s="8">
        <f>(F21-AVERAGE($K21:$N21))/(ir_conc!F$7*F$49)</f>
        <v>7.8322530317255674E-4</v>
      </c>
      <c r="G67" s="8">
        <f>(G21-AVERAGE($K21:$N21))/(ir_conc!G$7*G$49)</f>
        <v>2.0474727742746758E-2</v>
      </c>
      <c r="H67" s="8">
        <f>(H21-AVERAGE($K21:$N21))/(ir_conc!H$7*H$49)</f>
        <v>6.3143960062143718E-3</v>
      </c>
      <c r="I67" s="8">
        <f>(I21-AVERAGE($K21:$N21))/(ir_conc!I$7*I$49)</f>
        <v>3.7814004656597693E-3</v>
      </c>
      <c r="J67" s="8">
        <f>(J21-AVERAGE($K21:$N21))/(ir_conc!J$7*J$49)</f>
        <v>2.1434695497338898E-3</v>
      </c>
      <c r="K67" s="26">
        <f t="shared" si="0"/>
        <v>1.1582595331365013E-2</v>
      </c>
      <c r="L67" s="26">
        <f t="shared" si="1"/>
        <v>1.072772410052622E-2</v>
      </c>
      <c r="M67" s="29">
        <f t="shared" si="2"/>
        <v>8.1784984410886979E-3</v>
      </c>
      <c r="N67" s="29">
        <f t="shared" si="3"/>
        <v>7.2530713710066835E-3</v>
      </c>
    </row>
    <row r="68" spans="1:14" x14ac:dyDescent="0.25">
      <c r="A68" s="5" t="s">
        <v>20</v>
      </c>
      <c r="B68" s="20">
        <v>18.834399999999999</v>
      </c>
      <c r="C68" s="8">
        <f>(C22-AVERAGE($K22:$N22))/(ir_conc!C$7*C$49)</f>
        <v>8.1706679650905001E-3</v>
      </c>
      <c r="D68" s="8">
        <f>(D22-AVERAGE($K22:$N22))/(ir_conc!D$7*D$49)</f>
        <v>1.1634572489938726E-2</v>
      </c>
      <c r="E68" s="8">
        <f>(E22-AVERAGE($K22:$N22))/(ir_conc!E$7*E$49)</f>
        <v>1.6699948940686049E-2</v>
      </c>
      <c r="F68" s="8">
        <f>(F22-AVERAGE($K22:$N22))/(ir_conc!F$7*F$49)</f>
        <v>1.6011154727073346E-2</v>
      </c>
      <c r="G68" s="8">
        <f>(G22-AVERAGE($K22:$N22))/(ir_conc!G$7*G$49)</f>
        <v>1.1074470869861158E-2</v>
      </c>
      <c r="H68" s="8">
        <f>(H22-AVERAGE($K22:$N22))/(ir_conc!H$7*H$49)</f>
        <v>2.2465437833812534E-2</v>
      </c>
      <c r="I68" s="8">
        <f>(I22-AVERAGE($K22:$N22))/(ir_conc!I$7*I$49)</f>
        <v>1.6799610002496378E-2</v>
      </c>
      <c r="J68" s="8">
        <f>(J22-AVERAGE($K22:$N22))/(ir_conc!J$7*J$49)</f>
        <v>7.8420035476549771E-3</v>
      </c>
      <c r="K68" s="26">
        <f t="shared" si="0"/>
        <v>1.3129086030697155E-2</v>
      </c>
      <c r="L68" s="26">
        <f t="shared" si="1"/>
        <v>3.4596554138169111E-3</v>
      </c>
      <c r="M68" s="29">
        <f t="shared" si="2"/>
        <v>1.4545380563456263E-2</v>
      </c>
      <c r="N68" s="29">
        <f t="shared" si="3"/>
        <v>5.585502104704273E-3</v>
      </c>
    </row>
    <row r="69" spans="1:14" x14ac:dyDescent="0.25">
      <c r="A69" s="5" t="s">
        <v>21</v>
      </c>
      <c r="B69" s="20">
        <v>18.878183333333332</v>
      </c>
      <c r="C69" s="8">
        <f>(C23-AVERAGE($K23:$N23))/(ir_conc!C$7*C$49)</f>
        <v>0.15699874584754298</v>
      </c>
      <c r="D69" s="8">
        <f>(D23-AVERAGE($K23:$N23))/(ir_conc!D$7*D$49)</f>
        <v>0.19918468353103966</v>
      </c>
      <c r="E69" s="8">
        <f>(E23-AVERAGE($K23:$N23))/(ir_conc!E$7*E$49)</f>
        <v>0.18235635196345962</v>
      </c>
      <c r="F69" s="8">
        <f>(F23-AVERAGE($K23:$N23))/(ir_conc!F$7*F$49)</f>
        <v>9.4160302071092453E-2</v>
      </c>
      <c r="G69" s="8">
        <f>(G23-AVERAGE($K23:$N23))/(ir_conc!G$7*G$49)</f>
        <v>0.32012862377790247</v>
      </c>
      <c r="H69" s="8">
        <f>(H23-AVERAGE($K23:$N23))/(ir_conc!H$7*H$49)</f>
        <v>0.13439554956069702</v>
      </c>
      <c r="I69" s="8">
        <f>(I23-AVERAGE($K23:$N23))/(ir_conc!I$7*I$49)</f>
        <v>9.3128923426543248E-2</v>
      </c>
      <c r="J69" s="8">
        <f>(J23-AVERAGE($K23:$N23))/(ir_conc!J$7*J$49)</f>
        <v>4.3927585710667655E-2</v>
      </c>
      <c r="K69" s="26">
        <f t="shared" si="0"/>
        <v>0.15817502085328369</v>
      </c>
      <c r="L69" s="26">
        <f t="shared" si="1"/>
        <v>3.9892972598113766E-2</v>
      </c>
      <c r="M69" s="29">
        <f t="shared" si="2"/>
        <v>0.1478951706189526</v>
      </c>
      <c r="N69" s="29">
        <f t="shared" si="3"/>
        <v>0.10446913742701019</v>
      </c>
    </row>
    <row r="70" spans="1:14" ht="22.5" x14ac:dyDescent="0.25">
      <c r="A70" s="5" t="s">
        <v>22</v>
      </c>
      <c r="B70" s="20">
        <v>18.928216666666668</v>
      </c>
      <c r="C70" s="8">
        <f>(C24-AVERAGE($K24:$N24))/(ir_conc!C$7*C$49)</f>
        <v>0.18177892327445305</v>
      </c>
      <c r="D70" s="8">
        <f>(D24-AVERAGE($K24:$N24))/(ir_conc!D$7*D$49)</f>
        <v>0.26822478993421922</v>
      </c>
      <c r="E70" s="8">
        <f>(E24-AVERAGE($K24:$N24))/(ir_conc!E$7*E$49)</f>
        <v>0.22640951482522104</v>
      </c>
      <c r="F70" s="8">
        <f>(F24-AVERAGE($K24:$N24))/(ir_conc!F$7*F$49)</f>
        <v>0.12899268802984618</v>
      </c>
      <c r="G70" s="8">
        <f>(G24-AVERAGE($K24:$N24))/(ir_conc!G$7*G$49)</f>
        <v>0.40800017719184123</v>
      </c>
      <c r="H70" s="8">
        <f>(H24-AVERAGE($K24:$N24))/(ir_conc!H$7*H$49)</f>
        <v>0.17232099840365264</v>
      </c>
      <c r="I70" s="8">
        <f>(I24-AVERAGE($K24:$N24))/(ir_conc!I$7*I$49)</f>
        <v>0.11588737820753051</v>
      </c>
      <c r="J70" s="8">
        <f>(J24-AVERAGE($K24:$N24))/(ir_conc!J$7*J$49)</f>
        <v>6.3618993416884165E-2</v>
      </c>
      <c r="K70" s="26">
        <f t="shared" si="0"/>
        <v>0.20135147901593486</v>
      </c>
      <c r="L70" s="26">
        <f t="shared" si="1"/>
        <v>5.1765877861326012E-2</v>
      </c>
      <c r="M70" s="29">
        <f t="shared" si="2"/>
        <v>0.18995688680497713</v>
      </c>
      <c r="N70" s="29">
        <f t="shared" si="3"/>
        <v>0.13162584895456769</v>
      </c>
    </row>
    <row r="71" spans="1:14" ht="22.5" x14ac:dyDescent="0.25">
      <c r="A71" s="5" t="s">
        <v>23</v>
      </c>
      <c r="B71" s="20">
        <v>19.009516666666666</v>
      </c>
      <c r="C71" s="8">
        <f>(C25-AVERAGE($K25:$N25))/(ir_conc!C$7*C$49)</f>
        <v>9.4617512637202958E-2</v>
      </c>
      <c r="D71" s="8">
        <f>(D25-AVERAGE($K25:$N25))/(ir_conc!D$7*D$49)</f>
        <v>0.16509026711692001</v>
      </c>
      <c r="E71" s="8">
        <f>(E25-AVERAGE($K25:$N25))/(ir_conc!E$7*E$49)</f>
        <v>0.16411044490187929</v>
      </c>
      <c r="F71" s="8">
        <f>(F25-AVERAGE($K25:$N25))/(ir_conc!F$7*F$49)</f>
        <v>6.3528058756406589E-2</v>
      </c>
      <c r="G71" s="8">
        <f>(G25-AVERAGE($K25:$N25))/(ir_conc!G$7*G$49)</f>
        <v>0.18105654583315239</v>
      </c>
      <c r="H71" s="8">
        <f>(H25-AVERAGE($K25:$N25))/(ir_conc!H$7*H$49)</f>
        <v>7.7695282682182606E-2</v>
      </c>
      <c r="I71" s="8">
        <f>(I25-AVERAGE($K25:$N25))/(ir_conc!I$7*I$49)</f>
        <v>0.13854222668892208</v>
      </c>
      <c r="J71" s="8">
        <f>(J25-AVERAGE($K25:$N25))/(ir_conc!J$7*J$49)</f>
        <v>3.943476547706274E-2</v>
      </c>
      <c r="K71" s="26">
        <f t="shared" si="0"/>
        <v>0.12183657085310222</v>
      </c>
      <c r="L71" s="26">
        <f t="shared" si="1"/>
        <v>4.4155187635954732E-2</v>
      </c>
      <c r="M71" s="29">
        <f t="shared" si="2"/>
        <v>0.10918220517032996</v>
      </c>
      <c r="N71" s="29">
        <f t="shared" si="3"/>
        <v>5.4507025558243834E-2</v>
      </c>
    </row>
    <row r="72" spans="1:14" x14ac:dyDescent="0.25">
      <c r="A72" s="5" t="s">
        <v>24</v>
      </c>
      <c r="B72" s="20">
        <v>19.466183333333333</v>
      </c>
      <c r="C72" s="8">
        <f>(C26-AVERAGE($K26:$N26))/(ir_conc!C$7*C$49)</f>
        <v>0.17046541060821274</v>
      </c>
      <c r="D72" s="8">
        <f>(D26-AVERAGE($K26:$N26))/(ir_conc!D$7*D$49)</f>
        <v>0.34851349469865822</v>
      </c>
      <c r="E72" s="8">
        <f>(E26-AVERAGE($K26:$N26))/(ir_conc!E$7*E$49)</f>
        <v>0.15208841023522374</v>
      </c>
      <c r="F72" s="8">
        <f>(F26-AVERAGE($K26:$N26))/(ir_conc!F$7*F$49)</f>
        <v>0.11907418000646183</v>
      </c>
      <c r="G72" s="8">
        <f>(G26-AVERAGE($K26:$N26))/(ir_conc!G$7*G$49)</f>
        <v>0.33527207219190402</v>
      </c>
      <c r="H72" s="8">
        <f>(H26-AVERAGE($K26:$N26))/(ir_conc!H$7*H$49)</f>
        <v>0.21717890276345889</v>
      </c>
      <c r="I72" s="8">
        <f>(I26-AVERAGE($K26:$N26))/(ir_conc!I$7*I$49)</f>
        <v>0.26150822352764286</v>
      </c>
      <c r="J72" s="8">
        <f>(J26-AVERAGE($K26:$N26))/(ir_conc!J$7*J$49)</f>
        <v>0.10233530572695834</v>
      </c>
      <c r="K72" s="26">
        <f t="shared" si="0"/>
        <v>0.19753537388713915</v>
      </c>
      <c r="L72" s="26">
        <f>_xlfn.STDEV.P(C72:F72)</f>
        <v>8.9090910487630279E-2</v>
      </c>
      <c r="M72" s="29">
        <f t="shared" si="2"/>
        <v>0.22907362605249101</v>
      </c>
      <c r="N72" s="29">
        <f t="shared" si="3"/>
        <v>8.4460344773243892E-2</v>
      </c>
    </row>
    <row r="73" spans="1:14" x14ac:dyDescent="0.25">
      <c r="A73" s="5" t="s">
        <v>25</v>
      </c>
      <c r="B73" s="20">
        <v>20.348199999999999</v>
      </c>
      <c r="C73" s="8">
        <f>(C27-AVERAGE($K27:$N27))/(ir_conc!C$7*C$49)</f>
        <v>9.4167896610239203E-4</v>
      </c>
      <c r="D73" s="8">
        <f>(D27-AVERAGE($K27:$N27))/(ir_conc!D$7*D$49)</f>
        <v>1.7965788353287767E-3</v>
      </c>
      <c r="E73" s="8">
        <f>(E27-AVERAGE($K27:$N27))/(ir_conc!E$7*E$49)</f>
        <v>1.8635319052652775E-3</v>
      </c>
      <c r="F73" s="8">
        <f>(F27-AVERAGE($K27:$N27))/(ir_conc!F$7*F$49)</f>
        <v>8.6064195289183871E-3</v>
      </c>
      <c r="G73" s="8">
        <f>(G27-AVERAGE($K27:$N27))/(ir_conc!G$7*G$49)</f>
        <v>1.065620095811665E-3</v>
      </c>
      <c r="H73" s="8">
        <f>(H27-AVERAGE($K27:$N27))/(ir_conc!H$7*H$49)</f>
        <v>1.4440935829275047E-3</v>
      </c>
      <c r="I73" s="8">
        <f>(I27-AVERAGE($K27:$N27))/(ir_conc!I$7*I$49)</f>
        <v>1.0221591520534568E-3</v>
      </c>
      <c r="J73" s="8">
        <f>(J27-AVERAGE($K27:$N27))/(ir_conc!J$7*J$49)</f>
        <v>2.9784619669980542E-4</v>
      </c>
      <c r="K73" s="26">
        <f t="shared" si="0"/>
        <v>3.3020523089037084E-3</v>
      </c>
      <c r="L73" s="26">
        <f t="shared" si="1"/>
        <v>3.0839692465025955E-3</v>
      </c>
      <c r="M73" s="29">
        <f t="shared" si="2"/>
        <v>9.5742975687310801E-4</v>
      </c>
      <c r="N73" s="29">
        <f t="shared" si="3"/>
        <v>4.1466468275006441E-4</v>
      </c>
    </row>
    <row r="74" spans="1:14" ht="22.5" x14ac:dyDescent="0.25">
      <c r="A74" s="5" t="s">
        <v>26</v>
      </c>
      <c r="B74" s="20">
        <v>20.497833333333332</v>
      </c>
      <c r="C74" s="8">
        <f>(C28-AVERAGE($K28:$N28))/(ir_conc!C$7*C$49)</f>
        <v>0.32395496334671731</v>
      </c>
      <c r="D74" s="8">
        <f>(D28-AVERAGE($K28:$N28))/(ir_conc!D$7*D$49)</f>
        <v>0.39741438371085752</v>
      </c>
      <c r="E74" s="8">
        <f>(E28-AVERAGE($K28:$N28))/(ir_conc!E$7*E$49)</f>
        <v>0.37811591435091452</v>
      </c>
      <c r="F74" s="8">
        <f>(F28-AVERAGE($K28:$N28))/(ir_conc!F$7*F$49)</f>
        <v>0.18752662523618766</v>
      </c>
      <c r="G74" s="8">
        <f>(G28-AVERAGE($K28:$N28))/(ir_conc!G$7*G$49)</f>
        <v>0.65369043348571365</v>
      </c>
      <c r="H74" s="8">
        <f>(H28-AVERAGE($K28:$N28))/(ir_conc!H$7*H$49)</f>
        <v>0.27804848090485917</v>
      </c>
      <c r="I74" s="8">
        <f>(I28-AVERAGE($K28:$N28))/(ir_conc!I$7*I$49)</f>
        <v>0.24917469579553458</v>
      </c>
      <c r="J74" s="8">
        <f>(J28-AVERAGE($K28:$N28))/(ir_conc!J$7*J$49)</f>
        <v>9.4741936829519952E-2</v>
      </c>
      <c r="K74" s="26">
        <f t="shared" si="0"/>
        <v>0.32175297166116923</v>
      </c>
      <c r="L74" s="26">
        <f t="shared" si="1"/>
        <v>8.2041135145704019E-2</v>
      </c>
      <c r="M74" s="29">
        <f t="shared" si="2"/>
        <v>0.31891388675390681</v>
      </c>
      <c r="N74" s="29">
        <f t="shared" si="3"/>
        <v>0.20546406956285029</v>
      </c>
    </row>
    <row r="75" spans="1:14" x14ac:dyDescent="0.25">
      <c r="A75" s="5" t="s">
        <v>27</v>
      </c>
      <c r="B75" s="20">
        <v>20.504583333333333</v>
      </c>
      <c r="C75" s="8">
        <f>(C29-AVERAGE($K29:$N29))/(ir_conc!C$7*C$49)</f>
        <v>3.0466304392820817E-2</v>
      </c>
      <c r="D75" s="8">
        <f>(D29-AVERAGE($K29:$N29))/(ir_conc!D$7*D$49)</f>
        <v>3.2160221889899754E-2</v>
      </c>
      <c r="E75" s="8">
        <f>(E29-AVERAGE($K29:$N29))/(ir_conc!E$7*E$49)</f>
        <v>3.1366038673782508E-2</v>
      </c>
      <c r="F75" s="8">
        <f>(F29-AVERAGE($K29:$N29))/(ir_conc!F$7*F$49)</f>
        <v>1.4641393485234114E-2</v>
      </c>
      <c r="G75" s="8">
        <f>(G29-AVERAGE($K29:$N29))/(ir_conc!G$7*G$49)</f>
        <v>5.6071327475564516E-2</v>
      </c>
      <c r="H75" s="8">
        <f>(H29-AVERAGE($K29:$N29))/(ir_conc!H$7*H$49)</f>
        <v>2.719122593555675E-2</v>
      </c>
      <c r="I75" s="8">
        <f>(I29-AVERAGE($K29:$N29))/(ir_conc!I$7*I$49)</f>
        <v>1.060523787195135E-2</v>
      </c>
      <c r="J75" s="8">
        <f>(J29-AVERAGE($K29:$N29))/(ir_conc!J$7*J$49)</f>
        <v>6.4247753235406723E-3</v>
      </c>
      <c r="K75" s="26">
        <f t="shared" si="0"/>
        <v>2.7158489610434298E-2</v>
      </c>
      <c r="L75" s="26">
        <f t="shared" si="1"/>
        <v>7.2515537810528231E-3</v>
      </c>
      <c r="M75" s="29">
        <f t="shared" si="2"/>
        <v>2.5073141651653322E-2</v>
      </c>
      <c r="N75" s="29">
        <f t="shared" si="3"/>
        <v>1.9509328614112073E-2</v>
      </c>
    </row>
    <row r="76" spans="1:14" ht="22.5" x14ac:dyDescent="0.25">
      <c r="A76" s="5" t="s">
        <v>29</v>
      </c>
      <c r="B76" s="20">
        <v>21.374083333333335</v>
      </c>
      <c r="C76" s="8">
        <f>(C30-AVERAGE($K30:$N30))/(ir_conc!C$7*C$49)</f>
        <v>0.27471320671985011</v>
      </c>
      <c r="D76" s="8">
        <f>(D30-AVERAGE($K30:$N30))/(ir_conc!D$7*D$49)</f>
        <v>0.43691027658550258</v>
      </c>
      <c r="E76" s="8">
        <f>(E30-AVERAGE($K30:$N30))/(ir_conc!E$7*E$49)</f>
        <v>0.5033265737475745</v>
      </c>
      <c r="F76" s="8">
        <f>(F30-AVERAGE($K30:$N30))/(ir_conc!F$7*F$49)</f>
        <v>0.23240760499917307</v>
      </c>
      <c r="G76" s="8">
        <f>(G30-AVERAGE($K30:$N30))/(ir_conc!G$7*G$49)</f>
        <v>0.39442360536096116</v>
      </c>
      <c r="H76" s="8">
        <f>(H30-AVERAGE($K30:$N30))/(ir_conc!H$7*H$49)</f>
        <v>0.2123734834516173</v>
      </c>
      <c r="I76" s="8">
        <f>(I30-AVERAGE($K30:$N30))/(ir_conc!I$7*I$49)</f>
        <v>0.26447990602931298</v>
      </c>
      <c r="J76" s="8">
        <f>(J30-AVERAGE($K30:$N30))/(ir_conc!J$7*J$49)</f>
        <v>0.11310132735573361</v>
      </c>
      <c r="K76" s="26">
        <f t="shared" si="0"/>
        <v>0.36183941551302506</v>
      </c>
      <c r="L76" s="26">
        <f t="shared" si="1"/>
        <v>0.11180096148850567</v>
      </c>
      <c r="M76" s="29">
        <f t="shared" si="2"/>
        <v>0.24609458054940628</v>
      </c>
      <c r="N76" s="29">
        <f t="shared" si="3"/>
        <v>0.10144436600800437</v>
      </c>
    </row>
    <row r="77" spans="1:14" ht="22.5" x14ac:dyDescent="0.25">
      <c r="A77" s="5" t="s">
        <v>30</v>
      </c>
      <c r="B77" s="20">
        <v>21.374083333333335</v>
      </c>
      <c r="C77" s="8">
        <f>(C31-AVERAGE($K31:$N31))/(ir_conc!C$7*C$49)</f>
        <v>3.7470491035207318E-2</v>
      </c>
      <c r="D77" s="8">
        <f>(D31-AVERAGE($K31:$N31))/(ir_conc!D$7*D$49)</f>
        <v>5.8113916231712241E-2</v>
      </c>
      <c r="E77" s="8">
        <f>(E31-AVERAGE($K31:$N31))/(ir_conc!E$7*E$49)</f>
        <v>6.7925305100687547E-2</v>
      </c>
      <c r="F77" s="8">
        <f>(F31-AVERAGE($K31:$N31))/(ir_conc!F$7*F$49)</f>
        <v>3.0925831032223808E-2</v>
      </c>
      <c r="G77" s="8">
        <f>(G31-AVERAGE($K31:$N31))/(ir_conc!G$7*G$49)</f>
        <v>5.2834158082764884E-2</v>
      </c>
      <c r="H77" s="8">
        <f>(H31-AVERAGE($K31:$N31))/(ir_conc!H$7*H$49)</f>
        <v>6.0782683410191191E-2</v>
      </c>
      <c r="I77" s="8">
        <f>(I31-AVERAGE($K31:$N31))/(ir_conc!I$7*I$49)</f>
        <v>7.9831904689990546E-2</v>
      </c>
      <c r="J77" s="8">
        <f>(J31-AVERAGE($K31:$N31))/(ir_conc!J$7*J$49)</f>
        <v>2.8595232992611526E-2</v>
      </c>
      <c r="K77" s="26">
        <f t="shared" si="0"/>
        <v>4.860888584995772E-2</v>
      </c>
      <c r="L77" s="26">
        <f t="shared" si="1"/>
        <v>1.5001865900316255E-2</v>
      </c>
      <c r="M77" s="29">
        <f t="shared" si="2"/>
        <v>5.5510994793889532E-2</v>
      </c>
      <c r="N77" s="29">
        <f t="shared" si="3"/>
        <v>1.8377438934483448E-2</v>
      </c>
    </row>
    <row r="78" spans="1:14" ht="22.5" x14ac:dyDescent="0.25">
      <c r="A78" s="5" t="s">
        <v>31</v>
      </c>
      <c r="B78" s="20">
        <v>22.1998</v>
      </c>
      <c r="C78" s="8">
        <f>(C32-AVERAGE($K32:$N32))/(ir_conc!C$7*C$49)</f>
        <v>2.6981302589923893E-2</v>
      </c>
      <c r="D78" s="8">
        <f>(D32-AVERAGE($K32:$N32))/(ir_conc!D$7*D$49)</f>
        <v>5.0810567016923075E-2</v>
      </c>
      <c r="E78" s="8">
        <f>(E32-AVERAGE($K32:$N32))/(ir_conc!E$7*E$49)</f>
        <v>6.1799080095615716E-2</v>
      </c>
      <c r="F78" s="8">
        <f>(F32-AVERAGE($K32:$N32))/(ir_conc!F$7*F$49)</f>
        <v>1.8732376614612734E-2</v>
      </c>
      <c r="G78" s="8">
        <f>(G32-AVERAGE($K32:$N32))/(ir_conc!G$7*G$49)</f>
        <v>3.8346261766833256E-2</v>
      </c>
      <c r="H78" s="8">
        <f>(H32-AVERAGE($K32:$N32))/(ir_conc!H$7*H$49)</f>
        <v>2.9613522677489987E-2</v>
      </c>
      <c r="I78" s="8">
        <f>(I32-AVERAGE($K32:$N32))/(ir_conc!I$7*I$49)</f>
        <v>4.1194914104905188E-2</v>
      </c>
      <c r="J78" s="8">
        <f>(J32-AVERAGE($K32:$N32))/(ir_conc!J$7*J$49)</f>
        <v>2.8953031995483055E-3</v>
      </c>
      <c r="K78" s="26">
        <f t="shared" si="0"/>
        <v>3.9580831579268859E-2</v>
      </c>
      <c r="L78" s="26">
        <f t="shared" si="1"/>
        <v>1.7415250000362429E-2</v>
      </c>
      <c r="M78" s="29">
        <f t="shared" si="2"/>
        <v>2.8012500437194186E-2</v>
      </c>
      <c r="N78" s="29">
        <f t="shared" si="3"/>
        <v>1.5116212510193525E-2</v>
      </c>
    </row>
    <row r="79" spans="1:14" ht="22.5" x14ac:dyDescent="0.25">
      <c r="A79" s="5" t="s">
        <v>32</v>
      </c>
      <c r="B79" s="20">
        <v>22.249833333333335</v>
      </c>
      <c r="C79" s="8">
        <f>(C33-AVERAGE($K33:$N33))/(ir_conc!C$7*C$49)</f>
        <v>4.2661492046800406E-2</v>
      </c>
      <c r="D79" s="8">
        <f>(D33-AVERAGE($K33:$N33))/(ir_conc!D$7*D$49)</f>
        <v>3.179398866731236E-2</v>
      </c>
      <c r="E79" s="8">
        <f>(E33-AVERAGE($K33:$N33))/(ir_conc!E$7*E$49)</f>
        <v>1.6915487403063912E-2</v>
      </c>
      <c r="F79" s="8">
        <f>(F33-AVERAGE($K33:$N33))/(ir_conc!F$7*F$49)</f>
        <v>3.2386801084573931E-2</v>
      </c>
      <c r="G79" s="8">
        <f>(G33-AVERAGE($K33:$N33))/(ir_conc!G$7*G$49)</f>
        <v>2.8021570252849928E-2</v>
      </c>
      <c r="H79" s="8">
        <f>(H33-AVERAGE($K33:$N33))/(ir_conc!H$7*H$49)</f>
        <v>7.9053119778689382E-2</v>
      </c>
      <c r="I79" s="8">
        <f>(I33-AVERAGE($K33:$N33))/(ir_conc!I$7*I$49)</f>
        <v>7.4440065942874639E-2</v>
      </c>
      <c r="J79" s="8">
        <f>(J33-AVERAGE($K33:$N33))/(ir_conc!J$7*J$49)</f>
        <v>2.9014713417482907E-2</v>
      </c>
      <c r="K79" s="26">
        <f>AVERAGE(C79:F79)</f>
        <v>3.0939442300437651E-2</v>
      </c>
      <c r="L79" s="26">
        <f t="shared" si="1"/>
        <v>9.1774568667323548E-3</v>
      </c>
      <c r="M79" s="29">
        <f t="shared" si="2"/>
        <v>5.2632367347974218E-2</v>
      </c>
      <c r="N79" s="29">
        <f t="shared" si="3"/>
        <v>2.4171867883187002E-2</v>
      </c>
    </row>
    <row r="80" spans="1:14" x14ac:dyDescent="0.25">
      <c r="A80" s="5" t="s">
        <v>33</v>
      </c>
      <c r="B80" s="20">
        <v>22.249833333333335</v>
      </c>
      <c r="C80" s="8">
        <f>(C34-AVERAGE($K34:$N34))/(ir_conc!C$7*C$49)</f>
        <v>0.16350789261576198</v>
      </c>
      <c r="D80" s="8">
        <f>(D34-AVERAGE($K34:$N34))/(ir_conc!D$7*D$49)</f>
        <v>0.27722404683298224</v>
      </c>
      <c r="E80" s="8">
        <f>(E34-AVERAGE($K34:$N34))/(ir_conc!E$7*E$49)</f>
        <v>0.35661311822193137</v>
      </c>
      <c r="F80" s="8">
        <f>(F34-AVERAGE($K34:$N34))/(ir_conc!F$7*F$49)</f>
        <v>0.13131848524764275</v>
      </c>
      <c r="G80" s="8">
        <f>(G34-AVERAGE($K34:$N34))/(ir_conc!G$7*G$49)</f>
        <v>0.19911164415200985</v>
      </c>
      <c r="H80" s="8">
        <f>(H34-AVERAGE($K34:$N34))/(ir_conc!H$7*H$49)</f>
        <v>0.18482096775851667</v>
      </c>
      <c r="I80" s="8">
        <f>(I34-AVERAGE($K34:$N34))/(ir_conc!I$7*I$49)</f>
        <v>0.19956091315693761</v>
      </c>
      <c r="J80" s="8">
        <f>(J34-AVERAGE($K34:$N34))/(ir_conc!J$7*J$49)</f>
        <v>8.115948473926142E-2</v>
      </c>
      <c r="K80" s="26">
        <f t="shared" si="0"/>
        <v>0.23216588572957958</v>
      </c>
      <c r="L80" s="26">
        <f t="shared" si="1"/>
        <v>9.0002041309359793E-2</v>
      </c>
      <c r="M80" s="29">
        <f t="shared" si="2"/>
        <v>0.16616325245168137</v>
      </c>
      <c r="N80" s="29">
        <f t="shared" si="3"/>
        <v>4.9433670514133596E-2</v>
      </c>
    </row>
    <row r="81" spans="1:14" ht="22.5" x14ac:dyDescent="0.25">
      <c r="A81" s="5" t="s">
        <v>34</v>
      </c>
      <c r="B81" s="20">
        <v>23.590316666666666</v>
      </c>
      <c r="C81" s="8">
        <f>(C35-AVERAGE($K35:$N35))/(ir_conc!C$7*C$49)</f>
        <v>0.14738002246747084</v>
      </c>
      <c r="D81" s="8">
        <f>(D35-AVERAGE($K35:$N35))/(ir_conc!D$7*D$49)</f>
        <v>0.17786182982204829</v>
      </c>
      <c r="E81" s="8">
        <f>(E35-AVERAGE($K35:$N35))/(ir_conc!E$7*E$49)</f>
        <v>0.21775098700469916</v>
      </c>
      <c r="F81" s="8">
        <f>(F35-AVERAGE($K35:$N35))/(ir_conc!F$7*F$49)</f>
        <v>0.12039528835677275</v>
      </c>
      <c r="G81" s="8">
        <f>(G35-AVERAGE($K35:$N35))/(ir_conc!G$7*G$49)</f>
        <v>0.28094582306713972</v>
      </c>
      <c r="H81" s="8">
        <f>(H35-AVERAGE($K35:$N35))/(ir_conc!H$7*H$49)</f>
        <v>0.17338390290174954</v>
      </c>
      <c r="I81" s="8">
        <f>(I35-AVERAGE($K35:$N35))/(ir_conc!I$7*I$49)</f>
        <v>0.18640769631024065</v>
      </c>
      <c r="J81" s="8">
        <f>(J35-AVERAGE($K35:$N35))/(ir_conc!J$7*J$49)</f>
        <v>7.2328416666290432E-2</v>
      </c>
      <c r="K81" s="26">
        <f t="shared" si="0"/>
        <v>0.16584703191274774</v>
      </c>
      <c r="L81" s="26">
        <f t="shared" si="1"/>
        <v>3.621210900071524E-2</v>
      </c>
      <c r="M81" s="29">
        <f t="shared" si="2"/>
        <v>0.17826645973635508</v>
      </c>
      <c r="N81" s="29">
        <f t="shared" si="3"/>
        <v>7.3918941614658756E-2</v>
      </c>
    </row>
    <row r="82" spans="1:14" ht="22.5" x14ac:dyDescent="0.25">
      <c r="A82" s="5" t="s">
        <v>35</v>
      </c>
      <c r="B82" s="20">
        <v>24.470500000000001</v>
      </c>
      <c r="C82" s="8">
        <f>(C36-AVERAGE($K36:$N36))/(ir_conc!C$7*C$49)</f>
        <v>0.97845372076282744</v>
      </c>
      <c r="D82" s="8">
        <f>(D36-AVERAGE($K36:$N36))/(ir_conc!D$7*D$49)</f>
        <v>1.4078477841905133</v>
      </c>
      <c r="E82" s="8">
        <f>(E36-AVERAGE($K36:$N36))/(ir_conc!E$7*E$49)</f>
        <v>1.3025583730600039</v>
      </c>
      <c r="F82" s="8">
        <f>(F36-AVERAGE($K36:$N36))/(ir_conc!F$7*F$49)</f>
        <v>0.64615313469123425</v>
      </c>
      <c r="G82" s="8">
        <f>(G36-AVERAGE($K36:$N36))/(ir_conc!G$7*G$49)</f>
        <v>1.8465230981207184</v>
      </c>
      <c r="H82" s="8">
        <f>(H36-AVERAGE($K36:$N36))/(ir_conc!H$7*H$49)</f>
        <v>1.3269838334426443</v>
      </c>
      <c r="I82" s="8">
        <f>(I36-AVERAGE($K36:$N36))/(ir_conc!I$7*I$49)</f>
        <v>1.5358857061161921</v>
      </c>
      <c r="J82" s="8">
        <f>(J36-AVERAGE($K36:$N36))/(ir_conc!J$7*J$49)</f>
        <v>0.77821902908269869</v>
      </c>
      <c r="K82" s="26">
        <f t="shared" si="0"/>
        <v>1.0837532531761447</v>
      </c>
      <c r="L82" s="26">
        <f t="shared" si="1"/>
        <v>0.29811692368317688</v>
      </c>
      <c r="M82" s="29">
        <f t="shared" si="2"/>
        <v>1.3719029166905634</v>
      </c>
      <c r="N82" s="29">
        <f t="shared" si="3"/>
        <v>0.38943322736177222</v>
      </c>
    </row>
    <row r="83" spans="1:14" ht="22.5" x14ac:dyDescent="0.25">
      <c r="A83" s="5" t="s">
        <v>36</v>
      </c>
      <c r="B83" s="20">
        <v>24.664416666666668</v>
      </c>
      <c r="C83" s="8">
        <f>(C37-AVERAGE($K37:$N37))/(ir_conc!C$7*C$49)</f>
        <v>0.15617315814013769</v>
      </c>
      <c r="D83" s="8">
        <f>(D37-AVERAGE($K37:$N37))/(ir_conc!D$7*D$49)</f>
        <v>0.25139386095510052</v>
      </c>
      <c r="E83" s="8">
        <f>(E37-AVERAGE($K37:$N37))/(ir_conc!E$7*E$49)</f>
        <v>0.19302743234982758</v>
      </c>
      <c r="F83" s="8">
        <f>(F37-AVERAGE($K37:$N37))/(ir_conc!F$7*F$49)</f>
        <v>0.100382136610817</v>
      </c>
      <c r="G83" s="8">
        <f>(G37-AVERAGE($K37:$N37))/(ir_conc!G$7*G$49)</f>
        <v>0.18327091719414262</v>
      </c>
      <c r="H83" s="8">
        <f>(H37-AVERAGE($K37:$N37))/(ir_conc!H$7*H$49)</f>
        <v>0.22589538513715654</v>
      </c>
      <c r="I83" s="8">
        <f>(I37-AVERAGE($K37:$N37))/(ir_conc!I$7*I$49)</f>
        <v>0.32473186435847112</v>
      </c>
      <c r="J83" s="8">
        <f>(J37-AVERAGE($K37:$N37))/(ir_conc!J$7*J$49)</f>
        <v>0.10673424036411229</v>
      </c>
      <c r="K83" s="26">
        <f t="shared" si="0"/>
        <v>0.17524414701397067</v>
      </c>
      <c r="L83" s="26">
        <f t="shared" si="1"/>
        <v>5.496145783383162E-2</v>
      </c>
      <c r="M83" s="29">
        <f t="shared" si="2"/>
        <v>0.21015810176347063</v>
      </c>
      <c r="N83" s="29">
        <f t="shared" si="3"/>
        <v>7.8730910327485165E-2</v>
      </c>
    </row>
    <row r="84" spans="1:14" ht="22.5" x14ac:dyDescent="0.25">
      <c r="A84" s="5" t="s">
        <v>37</v>
      </c>
      <c r="B84" s="20">
        <v>24.664416666666668</v>
      </c>
      <c r="C84" s="8">
        <f>(C38-AVERAGE($K38:$N38))/(ir_conc!C$7*C$49)</f>
        <v>5.5035126127461406E-2</v>
      </c>
      <c r="D84" s="8">
        <f>(D38-AVERAGE($K38:$N38))/(ir_conc!D$7*D$49)</f>
        <v>8.9648879918476462E-2</v>
      </c>
      <c r="E84" s="8">
        <f>(E38-AVERAGE($K38:$N38))/(ir_conc!E$7*E$49)</f>
        <v>6.9942581476481969E-2</v>
      </c>
      <c r="F84" s="8">
        <f>(F38-AVERAGE($K38:$N38))/(ir_conc!F$7*F$49)</f>
        <v>3.4776729933251434E-2</v>
      </c>
      <c r="G84" s="8">
        <f>(G38-AVERAGE($K38:$N38))/(ir_conc!G$7*G$49)</f>
        <v>6.5806868044453445E-2</v>
      </c>
      <c r="H84" s="8">
        <f>(H38-AVERAGE($K38:$N38))/(ir_conc!H$7*H$49)</f>
        <v>7.7647694464215447E-2</v>
      </c>
      <c r="I84" s="8">
        <f>(I38-AVERAGE($K38:$N38))/(ir_conc!I$7*I$49)</f>
        <v>0.1158848125246094</v>
      </c>
      <c r="J84" s="8">
        <f>(J38-AVERAGE($K38:$N38))/(ir_conc!J$7*J$49)</f>
        <v>3.8125322936081535E-2</v>
      </c>
      <c r="K84" s="26">
        <f t="shared" si="0"/>
        <v>6.2350829363917816E-2</v>
      </c>
      <c r="L84" s="26">
        <f t="shared" si="1"/>
        <v>2.0103909678679647E-2</v>
      </c>
      <c r="M84" s="29">
        <f t="shared" si="2"/>
        <v>7.4366174492339954E-2</v>
      </c>
      <c r="N84" s="29">
        <f t="shared" si="3"/>
        <v>2.7933970026528736E-2</v>
      </c>
    </row>
    <row r="85" spans="1:14" ht="22.5" x14ac:dyDescent="0.25">
      <c r="A85" s="5" t="s">
        <v>38</v>
      </c>
      <c r="B85" s="20">
        <v>24.739483333333332</v>
      </c>
      <c r="C85" s="8">
        <f>(C39-AVERAGE($K39:$N39))/(ir_conc!C$7*C$49)</f>
        <v>2.4232880198565513E-3</v>
      </c>
      <c r="D85" s="8">
        <f>(D39-AVERAGE($K39:$N39))/(ir_conc!D$7*D$49)</f>
        <v>1.5969536650241379E-3</v>
      </c>
      <c r="E85" s="8">
        <f>(E39-AVERAGE($K39:$N39))/(ir_conc!E$7*E$49)</f>
        <v>1.7229958305762115E-3</v>
      </c>
      <c r="F85" s="8">
        <f>(F39-AVERAGE($K39:$N39))/(ir_conc!F$7*F$49)</f>
        <v>7.5205204142495714E-3</v>
      </c>
      <c r="G85" s="8">
        <f>(G39-AVERAGE($K39:$N39))/(ir_conc!G$7*G$49)</f>
        <v>2.2033457196533233E-3</v>
      </c>
      <c r="H85" s="8">
        <f>(H39-AVERAGE($K39:$N39))/(ir_conc!H$7*H$49)</f>
        <v>1.927961561604833E-2</v>
      </c>
      <c r="I85" s="8">
        <f>(I39-AVERAGE($K39:$N39))/(ir_conc!I$7*I$49)</f>
        <v>1.1516724700412071E-2</v>
      </c>
      <c r="J85" s="8">
        <f>(J39-AVERAGE($K39:$N39))/(ir_conc!J$7*J$49)</f>
        <v>5.2451258542485987E-3</v>
      </c>
      <c r="K85" s="26">
        <f t="shared" si="0"/>
        <v>3.3159394824266181E-3</v>
      </c>
      <c r="L85" s="26">
        <f t="shared" si="1"/>
        <v>2.4478413533294508E-3</v>
      </c>
      <c r="M85" s="29">
        <f t="shared" si="2"/>
        <v>9.5612029725905805E-3</v>
      </c>
      <c r="N85" s="29">
        <f t="shared" si="3"/>
        <v>6.5390785777236634E-3</v>
      </c>
    </row>
    <row r="86" spans="1:14" x14ac:dyDescent="0.25">
      <c r="A86" s="5" t="s">
        <v>39</v>
      </c>
      <c r="B86" s="20">
        <v>24.983450000000001</v>
      </c>
      <c r="C86" s="8">
        <f>(C40-AVERAGE($K40:$N40))/(ir_conc!C$7*C$49)</f>
        <v>1.3063139377087215E-2</v>
      </c>
      <c r="D86" s="8">
        <f>(D40-AVERAGE($K40:$N40))/(ir_conc!D$7*D$49)</f>
        <v>1.715084924265467E-2</v>
      </c>
      <c r="E86" s="8">
        <f>(E40-AVERAGE($K40:$N40))/(ir_conc!E$7*E$49)</f>
        <v>1.9461411959256901E-2</v>
      </c>
      <c r="F86" s="8">
        <f>(F40-AVERAGE($K40:$N40))/(ir_conc!F$7*F$49)</f>
        <v>9.0609932029573591E-3</v>
      </c>
      <c r="G86" s="8">
        <f>(G40-AVERAGE($K40:$N40))/(ir_conc!G$7*G$49)</f>
        <v>1.9874662766938399E-2</v>
      </c>
      <c r="H86" s="8">
        <f>(H40-AVERAGE($K40:$N40))/(ir_conc!H$7*H$49)</f>
        <v>3.0105143186469688E-3</v>
      </c>
      <c r="I86" s="8">
        <f>(I40-AVERAGE($K40:$N40))/(ir_conc!I$7*I$49)</f>
        <v>2.0083000793585361E-2</v>
      </c>
      <c r="J86" s="8">
        <f>(J40-AVERAGE($K40:$N40))/(ir_conc!J$7*J$49)</f>
        <v>6.1688678424156457E-3</v>
      </c>
      <c r="K86" s="26">
        <f t="shared" si="0"/>
        <v>1.4684098445489038E-2</v>
      </c>
      <c r="L86" s="26">
        <f t="shared" si="1"/>
        <v>3.9734872836768801E-3</v>
      </c>
      <c r="M86" s="29">
        <f t="shared" si="2"/>
        <v>1.2284261430396595E-2</v>
      </c>
      <c r="N86" s="29">
        <f t="shared" si="3"/>
        <v>7.7755217241888084E-3</v>
      </c>
    </row>
    <row r="87" spans="1:14" x14ac:dyDescent="0.25">
      <c r="A87" s="5" t="s">
        <v>40</v>
      </c>
      <c r="B87" s="20">
        <v>25.114816666666666</v>
      </c>
      <c r="C87" s="8">
        <f>(C41-AVERAGE($K41:$N41))/(ir_conc!C$7*C$49)</f>
        <v>9.74365703889081E-2</v>
      </c>
      <c r="D87" s="8">
        <f>(D41-AVERAGE($K41:$N41))/(ir_conc!D$7*D$49)</f>
        <v>0.13539089332513968</v>
      </c>
      <c r="E87" s="8">
        <f>(E41-AVERAGE($K41:$N41))/(ir_conc!E$7*E$49)</f>
        <v>0.12825538772879891</v>
      </c>
      <c r="F87" s="8">
        <f>(F41-AVERAGE($K41:$N41))/(ir_conc!F$7*F$49)</f>
        <v>3.3607508592550996E-2</v>
      </c>
      <c r="G87" s="8">
        <f>(G41-AVERAGE($K41:$N41))/(ir_conc!G$7*G$49)</f>
        <v>0.1906263539376119</v>
      </c>
      <c r="H87" s="8">
        <f>(H41-AVERAGE($K41:$N41))/(ir_conc!H$7*H$49)</f>
        <v>8.6187212541124006E-2</v>
      </c>
      <c r="I87" s="8">
        <f>(I41-AVERAGE($K41:$N41))/(ir_conc!I$7*I$49)</f>
        <v>9.105737732205535E-2</v>
      </c>
      <c r="J87" s="8">
        <f>(J41-AVERAGE($K41:$N41))/(ir_conc!J$7*J$49)</f>
        <v>4.0481957677079627E-2</v>
      </c>
      <c r="K87" s="26">
        <f t="shared" si="0"/>
        <v>9.8672590008849426E-2</v>
      </c>
      <c r="L87" s="26">
        <f t="shared" si="1"/>
        <v>4.0181986895799944E-2</v>
      </c>
      <c r="M87" s="29">
        <f t="shared" si="2"/>
        <v>0.10208822536946771</v>
      </c>
      <c r="N87" s="29">
        <f t="shared" si="3"/>
        <v>5.4792458986040397E-2</v>
      </c>
    </row>
    <row r="88" spans="1:14" x14ac:dyDescent="0.25">
      <c r="A88" s="5" t="s">
        <v>41</v>
      </c>
      <c r="B88" s="20">
        <v>27.285433333333334</v>
      </c>
      <c r="C88" s="8">
        <f>(C42-AVERAGE($K42:$N42))/(ir_conc!C$7*C$49)</f>
        <v>0.1160789227583639</v>
      </c>
      <c r="D88" s="8">
        <f>(D42-AVERAGE($K42:$N42))/(ir_conc!D$7*D$49)</f>
        <v>0.14586274293839499</v>
      </c>
      <c r="E88" s="8">
        <f>(E42-AVERAGE($K42:$N42))/(ir_conc!E$7*E$49)</f>
        <v>0.15165331323013082</v>
      </c>
      <c r="F88" s="8">
        <f>(F42-AVERAGE($K42:$N42))/(ir_conc!F$7*F$49)</f>
        <v>9.3115476591080826E-2</v>
      </c>
      <c r="G88" s="8">
        <f>(G42-AVERAGE($K42:$N42))/(ir_conc!G$7*G$49)</f>
        <v>0.18109313708497743</v>
      </c>
      <c r="H88" s="8">
        <f>(H42-AVERAGE($K42:$N42))/(ir_conc!H$7*H$49)</f>
        <v>0.13225002222496451</v>
      </c>
      <c r="I88" s="8">
        <f>(I42-AVERAGE($K42:$N42))/(ir_conc!I$7*I$49)</f>
        <v>0.14568892047062776</v>
      </c>
      <c r="J88" s="8">
        <f>(J42-AVERAGE($K42:$N42))/(ir_conc!J$7*J$49)</f>
        <v>3.9610640180389296E-2</v>
      </c>
      <c r="K88" s="26">
        <f t="shared" si="0"/>
        <v>0.12667761387949264</v>
      </c>
      <c r="L88" s="26">
        <f t="shared" si="1"/>
        <v>2.3614635546136999E-2</v>
      </c>
      <c r="M88" s="29">
        <f t="shared" si="2"/>
        <v>0.12466067999023975</v>
      </c>
      <c r="N88" s="29">
        <f t="shared" si="3"/>
        <v>5.2244417162658062E-2</v>
      </c>
    </row>
    <row r="89" spans="1:14" ht="22.5" x14ac:dyDescent="0.25">
      <c r="A89" s="5" t="s">
        <v>42</v>
      </c>
      <c r="B89" s="20">
        <v>34.723100000000002</v>
      </c>
      <c r="C89" s="8">
        <f>(C43-AVERAGE($K43:$N43))/(ir_conc!C$7*C$49)</f>
        <v>2.1733890618487468E-2</v>
      </c>
      <c r="D89" s="8">
        <f>(D43-AVERAGE($K43:$N43))/(ir_conc!D$7*D$49)</f>
        <v>3.1891669931923952E-2</v>
      </c>
      <c r="E89" s="8">
        <f>(E43-AVERAGE($K43:$N43))/(ir_conc!E$7*E$49)</f>
        <v>2.3902760401091922E-2</v>
      </c>
      <c r="F89" s="8">
        <f>(F43-AVERAGE($K43:$N43))/(ir_conc!F$7*F$49)</f>
        <v>1.3624079734749793E-2</v>
      </c>
      <c r="G89" s="8">
        <f>(G43-AVERAGE($K43:$N43))/(ir_conc!G$7*G$49)</f>
        <v>2.5565187141788865E-2</v>
      </c>
      <c r="H89" s="8">
        <f>(H43-AVERAGE($K43:$N43))/(ir_conc!H$7*H$49)</f>
        <v>2.3946894369849647E-2</v>
      </c>
      <c r="I89" s="8">
        <f>(I43-AVERAGE($K43:$N43))/(ir_conc!I$7*I$49)</f>
        <v>2.1653007819211794E-2</v>
      </c>
      <c r="J89" s="8">
        <f>(J43-AVERAGE($K43:$N43))/(ir_conc!J$7*J$49)</f>
        <v>4.9331199271313566E-3</v>
      </c>
      <c r="K89" s="26">
        <f t="shared" si="0"/>
        <v>2.2788100171563283E-2</v>
      </c>
      <c r="L89" s="26">
        <f t="shared" si="1"/>
        <v>6.5040002720859781E-3</v>
      </c>
      <c r="M89" s="29">
        <f t="shared" si="2"/>
        <v>1.9024552314495416E-2</v>
      </c>
      <c r="N89" s="29">
        <f t="shared" si="3"/>
        <v>8.2535840748404529E-3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7853-41D0-4261-AA0E-DBD34510B997}">
  <dimension ref="A4:M89"/>
  <sheetViews>
    <sheetView topLeftCell="A71" zoomScale="130" zoomScaleNormal="130" workbookViewId="0">
      <selection activeCell="L81" sqref="L81"/>
    </sheetView>
  </sheetViews>
  <sheetFormatPr defaultRowHeight="15" x14ac:dyDescent="0.25"/>
  <cols>
    <col min="1" max="1" width="40.140625" customWidth="1"/>
  </cols>
  <sheetData>
    <row r="4" spans="1:13" ht="20.25" customHeight="1" x14ac:dyDescent="0.25">
      <c r="C4" t="s">
        <v>50</v>
      </c>
      <c r="D4" t="s">
        <v>52</v>
      </c>
      <c r="E4" t="s">
        <v>53</v>
      </c>
      <c r="F4" t="s">
        <v>54</v>
      </c>
      <c r="G4" t="s">
        <v>55</v>
      </c>
      <c r="H4" t="s">
        <v>56</v>
      </c>
      <c r="I4" t="s">
        <v>57</v>
      </c>
      <c r="J4" t="s">
        <v>66</v>
      </c>
      <c r="K4" t="s">
        <v>67</v>
      </c>
      <c r="L4" t="s">
        <v>68</v>
      </c>
      <c r="M4" t="s">
        <v>69</v>
      </c>
    </row>
    <row r="5" spans="1:13" ht="20.25" customHeight="1" x14ac:dyDescent="0.25">
      <c r="A5" s="1" t="s">
        <v>0</v>
      </c>
      <c r="J5" s="9"/>
      <c r="K5" s="9"/>
      <c r="L5" s="9"/>
      <c r="M5" s="9"/>
    </row>
    <row r="6" spans="1:13" ht="20.25" customHeight="1" x14ac:dyDescent="0.25">
      <c r="A6" s="2" t="s">
        <v>1</v>
      </c>
      <c r="B6" s="19" t="s">
        <v>2</v>
      </c>
      <c r="C6" s="4" t="s">
        <v>4</v>
      </c>
      <c r="D6" s="4" t="s">
        <v>4</v>
      </c>
      <c r="E6" s="4" t="s">
        <v>4</v>
      </c>
      <c r="F6" s="4" t="s">
        <v>4</v>
      </c>
      <c r="G6" s="4" t="s">
        <v>4</v>
      </c>
      <c r="H6" s="4" t="s">
        <v>4</v>
      </c>
      <c r="I6" s="4" t="s">
        <v>4</v>
      </c>
      <c r="J6" s="13" t="s">
        <v>4</v>
      </c>
      <c r="K6" s="13" t="s">
        <v>4</v>
      </c>
      <c r="L6" s="13" t="s">
        <v>4</v>
      </c>
      <c r="M6" s="13" t="s">
        <v>4</v>
      </c>
    </row>
    <row r="7" spans="1:13" ht="20.25" customHeight="1" x14ac:dyDescent="0.25">
      <c r="A7" s="5" t="s">
        <v>5</v>
      </c>
      <c r="B7" s="20">
        <v>10.586766666666668</v>
      </c>
      <c r="C7" s="8">
        <v>13191.353884421616</v>
      </c>
      <c r="D7" s="8">
        <v>14204.23192720746</v>
      </c>
      <c r="E7" s="8">
        <v>13557.424729619941</v>
      </c>
      <c r="F7" s="8">
        <v>19397.447805593896</v>
      </c>
      <c r="G7" s="8">
        <v>18641.556821906353</v>
      </c>
      <c r="H7" s="8">
        <v>16508.542232516753</v>
      </c>
      <c r="I7" s="8">
        <v>23934.401006802054</v>
      </c>
      <c r="J7" s="17">
        <v>0.12026522530574565</v>
      </c>
      <c r="K7" s="17">
        <v>8.4765515440720349E-2</v>
      </c>
      <c r="L7" s="17">
        <v>0.14376858034530562</v>
      </c>
      <c r="M7" s="17">
        <v>0.89657361019283466</v>
      </c>
    </row>
    <row r="8" spans="1:13" ht="20.25" customHeight="1" x14ac:dyDescent="0.25">
      <c r="A8" s="5" t="s">
        <v>6</v>
      </c>
      <c r="B8" s="20">
        <v>13.167</v>
      </c>
      <c r="C8" s="8">
        <v>809.29283377917625</v>
      </c>
      <c r="D8" s="8">
        <v>1204.2285690497467</v>
      </c>
      <c r="E8" s="8">
        <v>2374.6686907009866</v>
      </c>
      <c r="F8" s="8">
        <v>1312.2673919741226</v>
      </c>
      <c r="G8" s="8">
        <v>1650.6392182637278</v>
      </c>
      <c r="H8" s="8">
        <v>1814.3130326118776</v>
      </c>
      <c r="I8" s="8">
        <v>3090.3327632125947</v>
      </c>
      <c r="J8" s="17">
        <v>2.2370717273468999E-2</v>
      </c>
      <c r="K8" s="17">
        <v>1.173608889908395E-2</v>
      </c>
      <c r="L8" s="17">
        <v>4.8069749567099335E-2</v>
      </c>
      <c r="M8" s="17">
        <v>2.8349203427495112E-2</v>
      </c>
    </row>
    <row r="9" spans="1:13" ht="20.25" customHeight="1" x14ac:dyDescent="0.25">
      <c r="A9" s="5" t="s">
        <v>7</v>
      </c>
      <c r="B9" s="20">
        <v>13.604883333333333</v>
      </c>
      <c r="C9" s="8">
        <v>2304.537349923472</v>
      </c>
      <c r="D9" s="8">
        <v>2694.9859014612293</v>
      </c>
      <c r="E9" s="8">
        <v>3152.480743313542</v>
      </c>
      <c r="F9" s="8">
        <v>3336.0981191996443</v>
      </c>
      <c r="G9" s="8">
        <v>2239.0438562739</v>
      </c>
      <c r="H9" s="8">
        <v>1873.8249197171936</v>
      </c>
      <c r="I9" s="8">
        <v>3328.2148685070365</v>
      </c>
      <c r="J9" s="17">
        <v>1.1003938980435319</v>
      </c>
      <c r="K9" s="17">
        <v>0.3430080089050796</v>
      </c>
      <c r="L9" s="17">
        <v>0.19719786246424759</v>
      </c>
      <c r="M9" s="17">
        <v>0.55703823447158407</v>
      </c>
    </row>
    <row r="10" spans="1:13" ht="20.25" customHeight="1" x14ac:dyDescent="0.25">
      <c r="A10" s="5" t="s">
        <v>8</v>
      </c>
      <c r="B10" s="20">
        <v>14.330616666666666</v>
      </c>
      <c r="C10" s="8">
        <v>93.115950134331754</v>
      </c>
      <c r="D10" s="8">
        <v>456.10050432907417</v>
      </c>
      <c r="E10" s="8">
        <v>1544.6588084271466</v>
      </c>
      <c r="F10" s="8">
        <v>135.66595835339041</v>
      </c>
      <c r="G10" s="8">
        <v>702.58195079304028</v>
      </c>
      <c r="H10" s="8">
        <v>924.03915180147567</v>
      </c>
      <c r="I10" s="8">
        <v>1575.0724231558006</v>
      </c>
      <c r="J10" s="17">
        <v>5.7746152274259867E-2</v>
      </c>
      <c r="K10" s="17">
        <v>0.12382266962677821</v>
      </c>
      <c r="L10" s="17">
        <v>2.3332594373791982E-2</v>
      </c>
      <c r="M10" s="17">
        <v>6.2464922945152018E-2</v>
      </c>
    </row>
    <row r="11" spans="1:13" ht="20.25" customHeight="1" x14ac:dyDescent="0.25">
      <c r="A11" s="5" t="s">
        <v>9</v>
      </c>
      <c r="B11" s="20">
        <v>14.762133333333333</v>
      </c>
      <c r="C11" s="8">
        <v>683.68283445302279</v>
      </c>
      <c r="D11" s="8">
        <v>1205.39339129994</v>
      </c>
      <c r="E11" s="8">
        <v>2377.0318283116617</v>
      </c>
      <c r="F11" s="8">
        <v>513.03135086289228</v>
      </c>
      <c r="G11" s="8">
        <v>511.09802089109979</v>
      </c>
      <c r="H11" s="8">
        <v>1815.674693995496</v>
      </c>
      <c r="I11" s="8">
        <v>1145.3266396617898</v>
      </c>
      <c r="J11" s="9"/>
      <c r="K11" s="17">
        <v>0.12038434264862763</v>
      </c>
      <c r="L11" s="17">
        <v>2.7862882937473292E-2</v>
      </c>
      <c r="M11" s="17">
        <v>0.17297941041185949</v>
      </c>
    </row>
    <row r="12" spans="1:13" ht="20.25" customHeight="1" x14ac:dyDescent="0.25">
      <c r="A12" s="5" t="s">
        <v>10</v>
      </c>
      <c r="B12" s="20">
        <v>14.786799999999999</v>
      </c>
      <c r="C12" s="8">
        <v>1075.5361022284401</v>
      </c>
      <c r="D12" s="8">
        <v>788.65950156312329</v>
      </c>
      <c r="E12" s="8">
        <v>1117.7859810755338</v>
      </c>
      <c r="F12" s="8">
        <v>1101.4491591706656</v>
      </c>
      <c r="G12" s="8">
        <v>1257.7652380580012</v>
      </c>
      <c r="H12" s="8">
        <v>1161.3970238484171</v>
      </c>
      <c r="I12" s="8">
        <v>2453.5164592970509</v>
      </c>
      <c r="J12" s="17">
        <v>0.315982522383701</v>
      </c>
      <c r="K12" s="17">
        <v>0.37646023959742958</v>
      </c>
      <c r="L12" s="17">
        <v>0.26022776988158053</v>
      </c>
      <c r="M12" s="17">
        <v>0.38383177265456841</v>
      </c>
    </row>
    <row r="13" spans="1:13" ht="20.25" customHeight="1" x14ac:dyDescent="0.25">
      <c r="A13" s="5" t="s">
        <v>11</v>
      </c>
      <c r="B13" s="20">
        <v>14.993583333333333</v>
      </c>
      <c r="C13" s="8">
        <v>1788.6279662357776</v>
      </c>
      <c r="D13" s="8">
        <v>1463.2944008148077</v>
      </c>
      <c r="E13" s="8">
        <v>1839.5852554089431</v>
      </c>
      <c r="F13" s="8">
        <v>2630.2465511787959</v>
      </c>
      <c r="G13" s="8">
        <v>2375.9056812120039</v>
      </c>
      <c r="H13" s="8">
        <v>1190.8401127287905</v>
      </c>
      <c r="I13" s="8">
        <v>2567.5486519182141</v>
      </c>
      <c r="J13" s="17">
        <v>8.2755088350502645E-2</v>
      </c>
      <c r="K13" s="17">
        <v>0.13658784356196749</v>
      </c>
      <c r="L13" s="17">
        <v>0.10360459798422982</v>
      </c>
      <c r="M13" s="17">
        <v>0.1740133862815344</v>
      </c>
    </row>
    <row r="14" spans="1:13" ht="20.25" customHeight="1" x14ac:dyDescent="0.25">
      <c r="A14" s="5" t="s">
        <v>12</v>
      </c>
      <c r="B14" s="20">
        <v>14.993583333333333</v>
      </c>
      <c r="C14" s="8">
        <v>1653.7010031591594</v>
      </c>
      <c r="D14" s="8">
        <v>1576.0586762357539</v>
      </c>
      <c r="E14" s="8">
        <v>1861.4019285546344</v>
      </c>
      <c r="F14" s="8">
        <v>2487.123707139117</v>
      </c>
      <c r="G14" s="8">
        <v>2875.4880990278357</v>
      </c>
      <c r="H14" s="8">
        <v>1543.1351421013421</v>
      </c>
      <c r="I14" s="8">
        <v>2607.9095105524284</v>
      </c>
      <c r="J14" s="17">
        <v>4.6026196892944231</v>
      </c>
      <c r="K14" s="17">
        <v>28.134307616238349</v>
      </c>
      <c r="L14" s="17">
        <v>6.3070590018560502</v>
      </c>
      <c r="M14" s="17">
        <v>25.016055707718969</v>
      </c>
    </row>
    <row r="15" spans="1:13" ht="20.25" customHeight="1" x14ac:dyDescent="0.25">
      <c r="A15" s="5" t="s">
        <v>13</v>
      </c>
      <c r="B15" s="20">
        <v>15.725466666666666</v>
      </c>
      <c r="C15" s="8">
        <v>40112.51929077872</v>
      </c>
      <c r="D15" s="8">
        <v>29451.996794428924</v>
      </c>
      <c r="E15" s="8">
        <v>25411.10297302204</v>
      </c>
      <c r="F15" s="8">
        <v>37627.371099828371</v>
      </c>
      <c r="G15" s="8">
        <v>62646.151568466106</v>
      </c>
      <c r="H15" s="8">
        <v>27409.178995670038</v>
      </c>
      <c r="I15" s="8">
        <v>37211.026759564724</v>
      </c>
      <c r="J15" s="17">
        <v>4.1619485097949924E-2</v>
      </c>
      <c r="K15" s="9"/>
      <c r="L15" s="9"/>
      <c r="M15" s="17">
        <v>6.1225771998991284E-2</v>
      </c>
    </row>
    <row r="16" spans="1:13" ht="20.25" customHeight="1" x14ac:dyDescent="0.25">
      <c r="A16" s="5" t="s">
        <v>14</v>
      </c>
      <c r="B16" s="20">
        <v>16.113299999999999</v>
      </c>
      <c r="C16" s="8">
        <v>7575.1424860740935</v>
      </c>
      <c r="D16" s="8">
        <v>7354.7248566103153</v>
      </c>
      <c r="E16" s="8">
        <v>10877.873579614112</v>
      </c>
      <c r="F16" s="8">
        <v>13193.246720520039</v>
      </c>
      <c r="G16" s="8">
        <v>8698.5593071522417</v>
      </c>
      <c r="H16" s="8">
        <v>7506.907878786461</v>
      </c>
      <c r="I16" s="8">
        <v>13063.228203433635</v>
      </c>
      <c r="J16" s="17">
        <v>0.10178190053107201</v>
      </c>
      <c r="K16" s="17">
        <v>0.11907428479651067</v>
      </c>
      <c r="L16" s="17">
        <v>0.1841173921062676</v>
      </c>
      <c r="M16" s="17">
        <v>7.3777549304623255E-2</v>
      </c>
    </row>
    <row r="17" spans="1:13" ht="20.25" customHeight="1" x14ac:dyDescent="0.25">
      <c r="A17" s="5" t="s">
        <v>15</v>
      </c>
      <c r="B17" s="20">
        <v>16.30095</v>
      </c>
      <c r="C17" s="8">
        <v>8377.0949387968303</v>
      </c>
      <c r="D17" s="8">
        <v>3528.4978657324855</v>
      </c>
      <c r="E17" s="8">
        <v>11426.83715413475</v>
      </c>
      <c r="F17" s="8">
        <v>16394.886405622143</v>
      </c>
      <c r="G17" s="8">
        <v>8950.658881278905</v>
      </c>
      <c r="H17" s="8">
        <v>5377.1214395491888</v>
      </c>
      <c r="I17" s="8">
        <v>17262.202408135814</v>
      </c>
      <c r="J17" s="17">
        <v>0.94495902860764058</v>
      </c>
      <c r="K17" s="17">
        <v>1.2615541824693743</v>
      </c>
      <c r="L17" s="17">
        <v>2.3920330149884927</v>
      </c>
      <c r="M17" s="17">
        <v>2.954976087558713</v>
      </c>
    </row>
    <row r="18" spans="1:13" ht="20.25" customHeight="1" x14ac:dyDescent="0.25">
      <c r="A18" s="5" t="s">
        <v>16</v>
      </c>
      <c r="B18" s="20">
        <v>16.30095</v>
      </c>
      <c r="C18" s="8">
        <v>473.10750621088505</v>
      </c>
      <c r="D18" s="8">
        <v>7047.2415249199876</v>
      </c>
      <c r="E18" s="8">
        <v>1020.45398628626</v>
      </c>
      <c r="F18" s="8">
        <v>855.49910208539927</v>
      </c>
      <c r="G18" s="8">
        <v>7773.4575682185414</v>
      </c>
      <c r="H18" s="8">
        <v>6937.7098657164661</v>
      </c>
      <c r="I18" s="8">
        <v>702.27826936320662</v>
      </c>
      <c r="J18" s="17">
        <v>7.0260243884132739E-2</v>
      </c>
      <c r="K18" s="17">
        <v>0.1757773085224909</v>
      </c>
      <c r="L18" s="17">
        <v>3.9678507698063768E-2</v>
      </c>
      <c r="M18" s="17">
        <v>0.10333642291218845</v>
      </c>
    </row>
    <row r="19" spans="1:13" ht="20.25" customHeight="1" x14ac:dyDescent="0.25">
      <c r="A19" s="5" t="s">
        <v>17</v>
      </c>
      <c r="B19" s="20">
        <v>18.346466666666668</v>
      </c>
      <c r="C19" s="8">
        <v>64.742824392376221</v>
      </c>
      <c r="D19" s="8">
        <v>787.22339111893552</v>
      </c>
      <c r="E19" s="8">
        <v>626.74102443476397</v>
      </c>
      <c r="F19" s="8">
        <v>55.033556337188038</v>
      </c>
      <c r="G19" s="8">
        <v>1741.3394545636909</v>
      </c>
      <c r="H19" s="8">
        <v>248.5982881177865</v>
      </c>
      <c r="I19" s="8">
        <v>1052.299202269123</v>
      </c>
      <c r="J19" s="17">
        <v>0.21929673217840631</v>
      </c>
      <c r="K19" s="17">
        <v>0.72260997701987961</v>
      </c>
      <c r="L19" s="17">
        <v>1.663659256567968</v>
      </c>
      <c r="M19" s="17">
        <v>0.38331996880282354</v>
      </c>
    </row>
    <row r="20" spans="1:13" ht="20.25" customHeight="1" x14ac:dyDescent="0.25">
      <c r="A20" s="5" t="s">
        <v>18</v>
      </c>
      <c r="B20" s="20">
        <v>18.402766666666668</v>
      </c>
      <c r="C20" s="8">
        <v>12385.170881504504</v>
      </c>
      <c r="D20" s="8">
        <v>11091.978260034319</v>
      </c>
      <c r="E20" s="8">
        <v>17168.613345459118</v>
      </c>
      <c r="F20" s="8">
        <v>18168.378027146671</v>
      </c>
      <c r="G20" s="8">
        <v>14111.287124769357</v>
      </c>
      <c r="H20" s="8">
        <v>11426.907040920196</v>
      </c>
      <c r="I20" s="8">
        <v>15444.839857286943</v>
      </c>
      <c r="J20" s="17">
        <v>6.6626936443978255E-2</v>
      </c>
      <c r="K20" s="17">
        <v>6.5721960419885733E-2</v>
      </c>
      <c r="L20" s="9"/>
      <c r="M20" s="17">
        <v>0.2867313183193908</v>
      </c>
    </row>
    <row r="21" spans="1:13" ht="20.25" customHeight="1" x14ac:dyDescent="0.25">
      <c r="A21" s="5" t="s">
        <v>19</v>
      </c>
      <c r="B21" s="20">
        <v>18.534133333333333</v>
      </c>
      <c r="C21" s="8">
        <v>1534.7956100344484</v>
      </c>
      <c r="D21" s="8">
        <v>1664.5285212056235</v>
      </c>
      <c r="E21" s="8">
        <v>3770.3710267813299</v>
      </c>
      <c r="F21" s="8">
        <v>3511.4343848455574</v>
      </c>
      <c r="G21" s="8">
        <v>545.03776797440048</v>
      </c>
      <c r="H21" s="8">
        <v>1739.9279346319422</v>
      </c>
      <c r="I21" s="8">
        <v>3211.8289731084465</v>
      </c>
      <c r="J21" s="17">
        <v>0.77633277563967651</v>
      </c>
      <c r="K21" s="9"/>
      <c r="L21" s="17">
        <v>2.2970176143032996</v>
      </c>
      <c r="M21" s="17">
        <v>0.31723004821604256</v>
      </c>
    </row>
    <row r="22" spans="1:13" ht="20.25" customHeight="1" x14ac:dyDescent="0.25">
      <c r="A22" s="5" t="s">
        <v>20</v>
      </c>
      <c r="B22" s="20">
        <v>18.834399999999999</v>
      </c>
      <c r="C22" s="8">
        <v>916.55706680952176</v>
      </c>
      <c r="D22" s="8">
        <v>540.59391423468674</v>
      </c>
      <c r="E22" s="8">
        <v>1510.1624645265249</v>
      </c>
      <c r="F22" s="8">
        <v>3257.9792691481416</v>
      </c>
      <c r="G22" s="8">
        <v>945.43403081649683</v>
      </c>
      <c r="H22" s="8">
        <v>1064.0457256698176</v>
      </c>
      <c r="I22" s="8">
        <v>2540.3071546984947</v>
      </c>
      <c r="J22" s="17">
        <v>0.37771900757740673</v>
      </c>
      <c r="K22" s="17">
        <v>6.492279781427493E-2</v>
      </c>
      <c r="L22" s="17">
        <v>0.19744920436196281</v>
      </c>
      <c r="M22" s="17">
        <v>0.43185423642441539</v>
      </c>
    </row>
    <row r="23" spans="1:13" ht="20.25" customHeight="1" x14ac:dyDescent="0.25">
      <c r="A23" s="5" t="s">
        <v>21</v>
      </c>
      <c r="B23" s="20">
        <v>18.878183333333332</v>
      </c>
      <c r="C23" s="8">
        <v>6248.3735992752072</v>
      </c>
      <c r="D23" s="8">
        <v>6152.0540016269279</v>
      </c>
      <c r="E23" s="8">
        <v>6017.3712034273449</v>
      </c>
      <c r="F23" s="8">
        <v>11624.087733787268</v>
      </c>
      <c r="G23" s="8">
        <v>9412.6247958459389</v>
      </c>
      <c r="H23" s="8">
        <v>6201.6902681058937</v>
      </c>
      <c r="I23" s="8">
        <v>11354.482554547803</v>
      </c>
      <c r="J23" s="17">
        <v>14.440423774872386</v>
      </c>
      <c r="K23" s="17">
        <v>19.586898513921454</v>
      </c>
      <c r="L23" s="17">
        <v>30.780758946121082</v>
      </c>
      <c r="M23" s="17">
        <v>44.57483858722901</v>
      </c>
    </row>
    <row r="24" spans="1:13" ht="20.25" customHeight="1" x14ac:dyDescent="0.25">
      <c r="A24" s="5" t="s">
        <v>22</v>
      </c>
      <c r="B24" s="20">
        <v>18.928216666666668</v>
      </c>
      <c r="C24" s="8">
        <v>7351.5678424193484</v>
      </c>
      <c r="D24" s="8">
        <v>6901.4945144775093</v>
      </c>
      <c r="E24" s="8">
        <v>7302.8191168189824</v>
      </c>
      <c r="F24" s="8">
        <v>10070.733611161753</v>
      </c>
      <c r="G24" s="8">
        <v>9881.7545594790281</v>
      </c>
      <c r="H24" s="8">
        <v>6435.7875009249392</v>
      </c>
      <c r="I24" s="8">
        <v>11423.620263424153</v>
      </c>
      <c r="J24" s="17">
        <v>4.3235017630846917E-2</v>
      </c>
      <c r="K24" s="17">
        <v>2.83831317360814E-2</v>
      </c>
      <c r="L24" s="17">
        <v>0.59667750217329718</v>
      </c>
      <c r="M24" s="17">
        <v>0.28517442491044298</v>
      </c>
    </row>
    <row r="25" spans="1:13" ht="20.25" customHeight="1" x14ac:dyDescent="0.25">
      <c r="A25" s="5" t="s">
        <v>23</v>
      </c>
      <c r="B25" s="20">
        <v>19.009516666666666</v>
      </c>
      <c r="C25" s="8">
        <v>7889.3897735894643</v>
      </c>
      <c r="D25" s="8">
        <v>6846.8577005055449</v>
      </c>
      <c r="E25" s="8">
        <v>7379.7266485683904</v>
      </c>
      <c r="F25" s="8">
        <v>7758.2433755128377</v>
      </c>
      <c r="G25" s="8">
        <v>8240.4253755624231</v>
      </c>
      <c r="H25" s="8">
        <v>7025.5729867013388</v>
      </c>
      <c r="I25" s="8">
        <v>7256.7670033514187</v>
      </c>
      <c r="J25" s="9"/>
      <c r="K25" s="9"/>
      <c r="L25" s="17">
        <v>6.676918614072648E-2</v>
      </c>
      <c r="M25" s="17">
        <v>2.9935748270974019E-2</v>
      </c>
    </row>
    <row r="26" spans="1:13" ht="20.25" customHeight="1" x14ac:dyDescent="0.25">
      <c r="A26" s="5" t="s">
        <v>24</v>
      </c>
      <c r="B26" s="20">
        <v>19.466183333333333</v>
      </c>
      <c r="C26" s="8">
        <v>4791.9471688559333</v>
      </c>
      <c r="D26" s="8">
        <v>4110.8340050296738</v>
      </c>
      <c r="E26" s="8">
        <v>34663.149159759836</v>
      </c>
      <c r="F26" s="8">
        <v>34433.386545026136</v>
      </c>
      <c r="G26" s="8">
        <v>8339.6330704419979</v>
      </c>
      <c r="H26" s="8">
        <v>3366.8845475484159</v>
      </c>
      <c r="I26" s="8">
        <v>7198.2413194117917</v>
      </c>
      <c r="J26" s="17">
        <v>1.5312174871515893</v>
      </c>
      <c r="K26" s="17">
        <v>8.3054645144343677</v>
      </c>
      <c r="L26" s="17">
        <v>49.362802168078368</v>
      </c>
      <c r="M26" s="17">
        <v>81.862146075450013</v>
      </c>
    </row>
    <row r="27" spans="1:13" ht="20.25" customHeight="1" x14ac:dyDescent="0.25">
      <c r="A27" s="5" t="s">
        <v>25</v>
      </c>
      <c r="B27" s="20">
        <v>20.348199999999999</v>
      </c>
      <c r="C27" s="8">
        <v>81.50133030785824</v>
      </c>
      <c r="D27" s="8">
        <v>54.38951802140047</v>
      </c>
      <c r="E27" s="8">
        <v>142.46291089266469</v>
      </c>
      <c r="F27" s="8">
        <v>216.09996105571651</v>
      </c>
      <c r="G27" s="8">
        <v>180.22349425795824</v>
      </c>
      <c r="H27" s="8">
        <v>73.995857301689441</v>
      </c>
      <c r="I27" s="8">
        <v>112.29140092340785</v>
      </c>
      <c r="J27" s="17">
        <v>0.2028329714358689</v>
      </c>
      <c r="K27" s="17">
        <v>0.52295629171631308</v>
      </c>
      <c r="L27" s="17">
        <v>1.2424973454078019</v>
      </c>
      <c r="M27" s="17">
        <v>1.0754969224135171</v>
      </c>
    </row>
    <row r="28" spans="1:13" ht="20.25" customHeight="1" x14ac:dyDescent="0.25">
      <c r="A28" s="5" t="s">
        <v>26</v>
      </c>
      <c r="B28" s="20">
        <v>20.497833333333332</v>
      </c>
      <c r="C28" s="8">
        <v>13265.381306768597</v>
      </c>
      <c r="D28" s="8">
        <v>13912.198002072992</v>
      </c>
      <c r="E28" s="8">
        <v>17501.552724468878</v>
      </c>
      <c r="F28" s="8">
        <v>20992.955609450935</v>
      </c>
      <c r="G28" s="8">
        <v>16968.390613008341</v>
      </c>
      <c r="H28" s="8">
        <v>14521.124480008715</v>
      </c>
      <c r="I28" s="8">
        <v>21396.569945929921</v>
      </c>
      <c r="J28" s="13"/>
      <c r="K28" s="17">
        <v>0.11096957745373044</v>
      </c>
      <c r="L28" s="17">
        <v>1.5407255324259441</v>
      </c>
      <c r="M28" s="13"/>
    </row>
    <row r="29" spans="1:13" ht="20.25" customHeight="1" x14ac:dyDescent="0.25">
      <c r="A29" s="5" t="s">
        <v>27</v>
      </c>
      <c r="B29" s="20">
        <v>20.504583333333333</v>
      </c>
      <c r="C29" s="8">
        <v>517.71123225343752</v>
      </c>
      <c r="D29" s="8">
        <v>502.63134852852903</v>
      </c>
      <c r="E29" s="8">
        <v>3101.0184449228427</v>
      </c>
      <c r="F29" s="8">
        <v>913.53067787521638</v>
      </c>
      <c r="G29" s="8">
        <v>6789.619527245708</v>
      </c>
      <c r="H29" s="8">
        <v>622.23920845078987</v>
      </c>
      <c r="I29" s="8">
        <v>1342.7624519154972</v>
      </c>
      <c r="J29" s="17">
        <v>0.30272594618951287</v>
      </c>
      <c r="K29" s="17">
        <v>0.4555001535128072</v>
      </c>
      <c r="L29" s="17">
        <v>2.5689556375452458</v>
      </c>
      <c r="M29" s="17">
        <v>0.80212386046440765</v>
      </c>
    </row>
    <row r="30" spans="1:13" ht="20.25" customHeight="1" x14ac:dyDescent="0.25">
      <c r="A30" s="5" t="s">
        <v>29</v>
      </c>
      <c r="B30" s="20">
        <v>21.374083333333335</v>
      </c>
      <c r="C30" s="8">
        <v>34259.478166938818</v>
      </c>
      <c r="D30" s="8">
        <v>19249.391116610965</v>
      </c>
      <c r="E30" s="8">
        <v>17127.511379350392</v>
      </c>
      <c r="F30" s="8">
        <v>24648.303129722422</v>
      </c>
      <c r="G30" s="8">
        <v>38582.03829208923</v>
      </c>
      <c r="H30" s="8">
        <v>18545.564463537881</v>
      </c>
      <c r="I30" s="8">
        <v>34148.27779383897</v>
      </c>
      <c r="J30" s="9"/>
      <c r="K30" s="17">
        <v>0.87501838806961296</v>
      </c>
      <c r="L30" s="17">
        <v>4.9482266190747159</v>
      </c>
      <c r="M30" s="17">
        <v>3.1886434328016149</v>
      </c>
    </row>
    <row r="31" spans="1:13" ht="20.25" customHeight="1" x14ac:dyDescent="0.25">
      <c r="A31" s="5" t="s">
        <v>30</v>
      </c>
      <c r="B31" s="20">
        <v>21.374083333333335</v>
      </c>
      <c r="C31" s="8">
        <v>12551.500884591565</v>
      </c>
      <c r="D31" s="8">
        <v>6250.4647664484264</v>
      </c>
      <c r="E31" s="8">
        <v>3136.3026584600407</v>
      </c>
      <c r="F31" s="8">
        <v>3118.9961024987629</v>
      </c>
      <c r="G31" s="8">
        <v>19677.430065534401</v>
      </c>
      <c r="H31" s="8">
        <v>9452.5450069552353</v>
      </c>
      <c r="I31" s="8">
        <v>6407.2311082570895</v>
      </c>
      <c r="J31" s="9"/>
      <c r="K31" s="17">
        <v>0.1166961973469751</v>
      </c>
      <c r="L31" s="17">
        <v>0.4104751851731302</v>
      </c>
      <c r="M31" s="17">
        <v>0.50788724063700763</v>
      </c>
    </row>
    <row r="32" spans="1:13" ht="20.25" customHeight="1" x14ac:dyDescent="0.25">
      <c r="A32" s="5" t="s">
        <v>31</v>
      </c>
      <c r="B32" s="20">
        <v>22.1998</v>
      </c>
      <c r="C32" s="8">
        <v>2375.0945154544302</v>
      </c>
      <c r="D32" s="8">
        <v>1543.5660301838086</v>
      </c>
      <c r="E32" s="8">
        <v>2516.6987859237279</v>
      </c>
      <c r="F32" s="8">
        <v>2823.7550582368226</v>
      </c>
      <c r="G32" s="8">
        <v>3519.1881908215382</v>
      </c>
      <c r="H32" s="8">
        <v>1664.5741037079936</v>
      </c>
      <c r="I32" s="8">
        <v>2136.2481151945844</v>
      </c>
      <c r="J32" s="17">
        <v>7.7722198323718406E-2</v>
      </c>
      <c r="K32" s="17">
        <v>6.3929115183311458E-2</v>
      </c>
      <c r="L32" s="17">
        <v>1.6308654898091346</v>
      </c>
      <c r="M32" s="17">
        <v>0.18804339192764372</v>
      </c>
    </row>
    <row r="33" spans="1:13" ht="20.25" customHeight="1" x14ac:dyDescent="0.25">
      <c r="A33" s="5" t="s">
        <v>32</v>
      </c>
      <c r="B33" s="20">
        <v>22.249833333333335</v>
      </c>
      <c r="C33" s="8">
        <v>5066.5184868124979</v>
      </c>
      <c r="D33" s="8">
        <v>1914.89801889667</v>
      </c>
      <c r="E33" s="8">
        <v>7195.6380672064224</v>
      </c>
      <c r="F33" s="8">
        <v>6357.0964902840806</v>
      </c>
      <c r="G33" s="8">
        <v>2991.3828372814469</v>
      </c>
      <c r="H33" s="8">
        <v>3897.7767046982176</v>
      </c>
      <c r="I33" s="8">
        <v>5238.7631902719686</v>
      </c>
      <c r="J33" s="17">
        <v>0.24844741583577329</v>
      </c>
      <c r="K33" s="17">
        <v>0.291463368504219</v>
      </c>
      <c r="L33" s="17">
        <v>0.30742448670012856</v>
      </c>
      <c r="M33" s="17">
        <v>0.24482615040698297</v>
      </c>
    </row>
    <row r="34" spans="1:13" ht="20.25" customHeight="1" x14ac:dyDescent="0.25">
      <c r="A34" s="5" t="s">
        <v>33</v>
      </c>
      <c r="B34" s="20">
        <v>22.249833333333335</v>
      </c>
      <c r="C34" s="8">
        <v>16362.887467160035</v>
      </c>
      <c r="D34" s="8">
        <v>12901.704572543913</v>
      </c>
      <c r="E34" s="8">
        <v>18260.426952233258</v>
      </c>
      <c r="F34" s="8">
        <v>16712.464215807424</v>
      </c>
      <c r="G34" s="8">
        <v>152327.55679257176</v>
      </c>
      <c r="H34" s="8">
        <v>24260.441309740912</v>
      </c>
      <c r="I34" s="8">
        <v>21067.115201999539</v>
      </c>
      <c r="J34" s="17">
        <v>1.4366868325179289</v>
      </c>
      <c r="K34" s="17">
        <v>1.1964332095565438</v>
      </c>
      <c r="L34" s="17">
        <v>62.001225460903783</v>
      </c>
      <c r="M34" s="17">
        <v>54.628607367739789</v>
      </c>
    </row>
    <row r="35" spans="1:13" ht="20.25" customHeight="1" x14ac:dyDescent="0.25">
      <c r="A35" s="5" t="s">
        <v>34</v>
      </c>
      <c r="B35" s="20">
        <v>23.590316666666666</v>
      </c>
      <c r="C35" s="8">
        <v>6333.8327807630112</v>
      </c>
      <c r="D35" s="8">
        <v>2257.1347138553524</v>
      </c>
      <c r="E35" s="8">
        <v>5695.1149115810467</v>
      </c>
      <c r="F35" s="8">
        <v>12619.788932442551</v>
      </c>
      <c r="G35" s="8">
        <v>1626.6395011063892</v>
      </c>
      <c r="H35" s="8">
        <v>1552.0163324725847</v>
      </c>
      <c r="I35" s="8">
        <v>8531.4809677099875</v>
      </c>
      <c r="J35" s="9"/>
      <c r="K35" s="17">
        <v>0.53574751670308618</v>
      </c>
      <c r="L35" s="17">
        <v>0.52923218610149614</v>
      </c>
      <c r="M35" s="17">
        <v>0.32296877727538326</v>
      </c>
    </row>
    <row r="36" spans="1:13" ht="20.25" customHeight="1" x14ac:dyDescent="0.25">
      <c r="A36" s="5" t="s">
        <v>35</v>
      </c>
      <c r="B36" s="20">
        <v>24.470500000000001</v>
      </c>
      <c r="C36" s="8">
        <v>334271.3915549377</v>
      </c>
      <c r="D36" s="8">
        <v>124827.6095670994</v>
      </c>
      <c r="E36" s="8">
        <v>162814.53459840833</v>
      </c>
      <c r="F36" s="8">
        <v>71356.886813718782</v>
      </c>
      <c r="G36" s="8">
        <v>68625.849448377106</v>
      </c>
      <c r="H36" s="8">
        <v>245546.07980598378</v>
      </c>
      <c r="I36" s="8">
        <v>74188.615565243017</v>
      </c>
      <c r="J36" s="17">
        <v>21.039030607735349</v>
      </c>
      <c r="K36" s="17">
        <v>0.26455709508875852</v>
      </c>
      <c r="L36" s="17">
        <v>1.0850075526824097</v>
      </c>
      <c r="M36" s="17">
        <v>2.7907137203766896</v>
      </c>
    </row>
    <row r="37" spans="1:13" ht="20.25" customHeight="1" x14ac:dyDescent="0.25">
      <c r="A37" s="5" t="s">
        <v>36</v>
      </c>
      <c r="B37" s="20">
        <v>24.664416666666668</v>
      </c>
      <c r="C37" s="8">
        <v>14607.77393494333</v>
      </c>
      <c r="D37" s="8">
        <v>190890.32115342779</v>
      </c>
      <c r="E37" s="8">
        <v>235278.89958106491</v>
      </c>
      <c r="F37" s="8">
        <v>238144.95632596669</v>
      </c>
      <c r="G37" s="8">
        <v>59887.630304805592</v>
      </c>
      <c r="H37" s="8">
        <v>248835.71397689066</v>
      </c>
      <c r="I37" s="8">
        <v>237380.39469502951</v>
      </c>
      <c r="J37" s="17">
        <v>0.63986806051299461</v>
      </c>
      <c r="K37" s="17">
        <v>0.64057381078365916</v>
      </c>
      <c r="L37" s="17">
        <v>0.52876936164486643</v>
      </c>
      <c r="M37" s="17">
        <v>1.7610933219386269</v>
      </c>
    </row>
    <row r="38" spans="1:13" ht="20.25" customHeight="1" x14ac:dyDescent="0.25">
      <c r="A38" s="5" t="s">
        <v>37</v>
      </c>
      <c r="B38" s="20">
        <v>24.664416666666668</v>
      </c>
      <c r="C38" s="8">
        <v>5982.9559357343396</v>
      </c>
      <c r="D38" s="8">
        <v>4822.1947923705993</v>
      </c>
      <c r="E38" s="8">
        <v>85183.905231270648</v>
      </c>
      <c r="F38" s="8">
        <v>84747.322177269059</v>
      </c>
      <c r="G38" s="8">
        <v>140075.6973745093</v>
      </c>
      <c r="H38" s="8">
        <v>88736.59416549858</v>
      </c>
      <c r="I38" s="8">
        <v>83831.01305929081</v>
      </c>
      <c r="J38" s="17">
        <v>0.2327028800463686</v>
      </c>
      <c r="K38" s="17">
        <v>0.23270148349528047</v>
      </c>
      <c r="L38" s="17">
        <v>0.19676889827958682</v>
      </c>
      <c r="M38" s="17">
        <v>0.60407551815223459</v>
      </c>
    </row>
    <row r="39" spans="1:13" ht="20.25" customHeight="1" x14ac:dyDescent="0.25">
      <c r="A39" s="5" t="s">
        <v>38</v>
      </c>
      <c r="B39" s="20">
        <v>24.739483333333332</v>
      </c>
      <c r="C39" s="8">
        <v>858.72317324717358</v>
      </c>
      <c r="D39" s="8">
        <v>1744.9487974025362</v>
      </c>
      <c r="E39" s="8">
        <v>2617.4062811841059</v>
      </c>
      <c r="F39" s="8">
        <v>203.16641164660118</v>
      </c>
      <c r="G39" s="8">
        <v>2893.9624761291211</v>
      </c>
      <c r="H39" s="8">
        <v>2272.6019779207381</v>
      </c>
      <c r="I39" s="8">
        <v>1749.2513908200776</v>
      </c>
      <c r="J39" s="17">
        <v>10.419382405991895</v>
      </c>
      <c r="K39" s="17">
        <v>0.62282701841415689</v>
      </c>
      <c r="L39" s="17">
        <v>0.43757006182894231</v>
      </c>
      <c r="M39" s="17">
        <v>0.11915384814411921</v>
      </c>
    </row>
    <row r="40" spans="1:13" ht="20.25" customHeight="1" x14ac:dyDescent="0.25">
      <c r="A40" s="5" t="s">
        <v>39</v>
      </c>
      <c r="B40" s="20">
        <v>24.983450000000001</v>
      </c>
      <c r="C40" s="8">
        <v>228.36860976211705</v>
      </c>
      <c r="D40" s="8">
        <v>244.82326617992891</v>
      </c>
      <c r="E40" s="8">
        <v>233.85402442789504</v>
      </c>
      <c r="F40" s="8">
        <v>64.889974818207193</v>
      </c>
      <c r="G40" s="8">
        <v>182.31637055241151</v>
      </c>
      <c r="H40" s="8">
        <v>150.27399715584815</v>
      </c>
      <c r="I40" s="8">
        <v>70.025614533912332</v>
      </c>
      <c r="J40" s="17">
        <v>79.170476021043442</v>
      </c>
      <c r="K40" s="17">
        <v>0.39551386831775309</v>
      </c>
      <c r="L40" s="17">
        <v>0.67849030534855048</v>
      </c>
      <c r="M40" s="17">
        <v>0.21951838101694801</v>
      </c>
    </row>
    <row r="41" spans="1:13" ht="20.25" customHeight="1" x14ac:dyDescent="0.25">
      <c r="A41" s="5" t="s">
        <v>40</v>
      </c>
      <c r="B41" s="20">
        <v>25.114816666666666</v>
      </c>
      <c r="C41" s="8">
        <v>11223.179125704788</v>
      </c>
      <c r="D41" s="8">
        <v>9233.6854612074676</v>
      </c>
      <c r="E41" s="8">
        <v>8076.2711192436782</v>
      </c>
      <c r="F41" s="8">
        <v>6742.4594411988919</v>
      </c>
      <c r="G41" s="8">
        <v>65355.884871620496</v>
      </c>
      <c r="H41" s="8">
        <v>11296.425928254483</v>
      </c>
      <c r="I41" s="8">
        <v>17203.227378000342</v>
      </c>
      <c r="J41" s="17">
        <v>30.871756814490016</v>
      </c>
      <c r="K41" s="9"/>
      <c r="L41" s="17">
        <v>0.10538675868636921</v>
      </c>
      <c r="M41" s="17">
        <v>0.43672317939627942</v>
      </c>
    </row>
    <row r="42" spans="1:13" ht="20.25" customHeight="1" x14ac:dyDescent="0.25">
      <c r="A42" s="5" t="s">
        <v>41</v>
      </c>
      <c r="B42" s="20">
        <v>27.285433333333334</v>
      </c>
      <c r="C42" s="8">
        <v>5883.6620009600274</v>
      </c>
      <c r="D42" s="8">
        <v>5279.7131535819608</v>
      </c>
      <c r="E42" s="8">
        <v>5440.8425303662152</v>
      </c>
      <c r="F42" s="8">
        <v>6126.8550423447841</v>
      </c>
      <c r="G42" s="8">
        <v>7029.4215212429917</v>
      </c>
      <c r="H42" s="8">
        <v>5405.2335880092269</v>
      </c>
      <c r="I42" s="8">
        <v>7363.7459101877703</v>
      </c>
      <c r="J42" s="17"/>
      <c r="K42" s="17"/>
      <c r="L42" s="17">
        <v>0.20413268197006004</v>
      </c>
      <c r="M42" s="17">
        <v>7.6247052444634311E-2</v>
      </c>
    </row>
    <row r="43" spans="1:13" ht="20.25" customHeight="1" x14ac:dyDescent="0.25">
      <c r="A43" s="5" t="s">
        <v>42</v>
      </c>
      <c r="B43" s="20">
        <v>34.723100000000002</v>
      </c>
      <c r="C43" s="8">
        <v>3371.8278811714881</v>
      </c>
      <c r="D43" s="8">
        <v>2068.8172699123415</v>
      </c>
      <c r="E43" s="8">
        <v>4185.4843264028259</v>
      </c>
      <c r="F43" s="8">
        <v>4189.55462013744</v>
      </c>
      <c r="G43" s="8">
        <v>4638.2960941371275</v>
      </c>
      <c r="H43" s="8">
        <v>4397.0975744219022</v>
      </c>
      <c r="I43" s="8">
        <v>3804.9669446826797</v>
      </c>
      <c r="J43" s="17">
        <v>5.2379172811538165E-2</v>
      </c>
      <c r="K43" s="9"/>
      <c r="L43" s="17">
        <v>3.2760951137633949E-2</v>
      </c>
      <c r="M43" s="17">
        <v>8.8092546308695688E-2</v>
      </c>
    </row>
    <row r="44" spans="1:13" ht="20.25" customHeight="1" x14ac:dyDescent="0.25"/>
    <row r="45" spans="1:13" ht="20.25" customHeight="1" x14ac:dyDescent="0.25"/>
    <row r="46" spans="1:13" x14ac:dyDescent="0.25">
      <c r="J46" s="22"/>
      <c r="K46" s="22"/>
      <c r="L46" s="22"/>
      <c r="M46" s="22"/>
    </row>
    <row r="47" spans="1:13" x14ac:dyDescent="0.25">
      <c r="J47" s="22"/>
      <c r="K47" s="22"/>
      <c r="L47" s="22"/>
      <c r="M47" s="22"/>
    </row>
    <row r="48" spans="1:13" x14ac:dyDescent="0.25">
      <c r="J48" s="22"/>
      <c r="K48" s="22"/>
      <c r="L48" s="22"/>
      <c r="M48" s="22"/>
    </row>
    <row r="49" spans="1:13" x14ac:dyDescent="0.25">
      <c r="C49">
        <v>9.3000000000000007</v>
      </c>
      <c r="D49">
        <v>5.9</v>
      </c>
      <c r="E49">
        <v>9.8000000000000007</v>
      </c>
      <c r="F49">
        <v>12</v>
      </c>
      <c r="G49">
        <v>12.7</v>
      </c>
      <c r="H49">
        <v>6.3</v>
      </c>
      <c r="I49">
        <v>8.9</v>
      </c>
      <c r="J49" s="22"/>
      <c r="K49" s="22"/>
      <c r="L49" s="22"/>
      <c r="M49" s="22"/>
    </row>
    <row r="50" spans="1:13" x14ac:dyDescent="0.25">
      <c r="C50" t="s">
        <v>50</v>
      </c>
      <c r="D50" t="s">
        <v>52</v>
      </c>
      <c r="E50" t="s">
        <v>53</v>
      </c>
      <c r="F50" t="s">
        <v>54</v>
      </c>
      <c r="G50" t="s">
        <v>55</v>
      </c>
      <c r="H50" t="s">
        <v>56</v>
      </c>
      <c r="I50" t="s">
        <v>57</v>
      </c>
      <c r="J50" s="24" t="s">
        <v>71</v>
      </c>
      <c r="K50" s="24"/>
      <c r="L50" s="27" t="s">
        <v>72</v>
      </c>
      <c r="M50" s="27"/>
    </row>
    <row r="51" spans="1:13" x14ac:dyDescent="0.25">
      <c r="A51" s="1" t="s">
        <v>0</v>
      </c>
      <c r="J51" s="30" t="s">
        <v>73</v>
      </c>
      <c r="K51" s="30" t="s">
        <v>74</v>
      </c>
      <c r="L51" s="31" t="s">
        <v>73</v>
      </c>
      <c r="M51" s="31" t="s">
        <v>74</v>
      </c>
    </row>
    <row r="52" spans="1:13" x14ac:dyDescent="0.25">
      <c r="A52" s="2" t="s">
        <v>1</v>
      </c>
      <c r="B52" s="19" t="s">
        <v>2</v>
      </c>
      <c r="C52" s="4" t="s">
        <v>4</v>
      </c>
      <c r="D52" s="4" t="s">
        <v>4</v>
      </c>
      <c r="E52" s="4" t="s">
        <v>4</v>
      </c>
      <c r="F52" s="4" t="s">
        <v>4</v>
      </c>
      <c r="G52" s="4" t="s">
        <v>4</v>
      </c>
      <c r="H52" s="4" t="s">
        <v>4</v>
      </c>
      <c r="I52" s="4" t="s">
        <v>4</v>
      </c>
      <c r="J52" s="13"/>
      <c r="K52" s="13"/>
      <c r="L52" s="13"/>
      <c r="M52" s="13"/>
    </row>
    <row r="53" spans="1:13" x14ac:dyDescent="0.25">
      <c r="A53" s="5" t="s">
        <v>5</v>
      </c>
      <c r="B53" s="20">
        <v>10.586766666666668</v>
      </c>
      <c r="C53" s="8">
        <f>(C7-AVERAGE($J7:$M7))/(ir_conc!K$7*C$49)</f>
        <v>8.6683458157507401E-2</v>
      </c>
      <c r="D53" s="8">
        <f>(D7-AVERAGE($J7:$M7))/(ir_conc!L$7*D$49)</f>
        <v>0.18659892212216972</v>
      </c>
      <c r="E53" s="8">
        <f>(E7-AVERAGE($J7:$M7))/(ir_conc!M$7*E$49)</f>
        <v>7.5758300755891669E-2</v>
      </c>
      <c r="F53" s="8">
        <f>(F7-AVERAGE($J7:$M7))/(ir_conc!N$7*F$49)</f>
        <v>9.6719910221330321E-2</v>
      </c>
      <c r="G53" s="8">
        <f>(G7-AVERAGE($J7:$M7))/(ir_conc!O$7*G$49)</f>
        <v>9.6359098480042135E-3</v>
      </c>
      <c r="H53" s="8">
        <f>(H7-AVERAGE($J7:$M7))/(ir_conc!P$7*H$49)</f>
        <v>0.10800933404117585</v>
      </c>
      <c r="I53" s="8">
        <f>(I7-AVERAGE($J7:$M7))/(ir_conc!Q$7*I$49)</f>
        <v>0.12765029914723047</v>
      </c>
      <c r="J53" s="17">
        <f>AVERAGE(C53:E53)</f>
        <v>0.11634689367852293</v>
      </c>
      <c r="K53" s="17">
        <f>_xlfn.STDEV.P(C53:E53)</f>
        <v>4.9875514309112572E-2</v>
      </c>
      <c r="L53" s="17">
        <f>AVERAGE(F53,H53,I53)</f>
        <v>0.11079318113657888</v>
      </c>
      <c r="M53" s="17">
        <f>_xlfn.STDEV.P(F53,H53,I53)</f>
        <v>1.2779791163259856E-2</v>
      </c>
    </row>
    <row r="54" spans="1:13" x14ac:dyDescent="0.25">
      <c r="A54" s="5" t="s">
        <v>6</v>
      </c>
      <c r="B54" s="20">
        <v>13.167</v>
      </c>
      <c r="C54" s="8">
        <f>(C8-AVERAGE($J8:$M8))/(ir_conc!K$7*C$49)</f>
        <v>5.3179956084798427E-3</v>
      </c>
      <c r="D54" s="8">
        <f>(D8-AVERAGE($J8:$M8))/(ir_conc!L$7*D$49)</f>
        <v>1.5819758752385667E-2</v>
      </c>
      <c r="E54" s="8">
        <f>(E8-AVERAGE($J8:$M8))/(ir_conc!M$7*E$49)</f>
        <v>1.326969587312278E-2</v>
      </c>
      <c r="F54" s="8">
        <f>(F8-AVERAGE($J8:$M8))/(ir_conc!N$7*F$49)</f>
        <v>6.5432189990527832E-3</v>
      </c>
      <c r="G54" s="8">
        <f>(G8-AVERAGE($J8:$M8))/(ir_conc!O$7*G$49)</f>
        <v>8.5322327110078902E-4</v>
      </c>
      <c r="H54" s="8">
        <f>(H8-AVERAGE($J8:$M8))/(ir_conc!P$7*H$49)</f>
        <v>1.1870427501012774E-2</v>
      </c>
      <c r="I54" s="8">
        <f>(I8-AVERAGE($J8:$M8))/(ir_conc!Q$7*I$49)</f>
        <v>1.6481862484515827E-2</v>
      </c>
      <c r="J54" s="17">
        <f t="shared" ref="J54:J89" si="0">AVERAGE(C54:E54)</f>
        <v>1.1469150077996098E-2</v>
      </c>
      <c r="K54" s="17">
        <f t="shared" ref="K54:K89" si="1">_xlfn.STDEV.P(C54:E54)</f>
        <v>4.472376784435462E-3</v>
      </c>
      <c r="L54" s="17">
        <f t="shared" ref="L54:L89" si="2">AVERAGE(F54,H54,I54)</f>
        <v>1.1631836328193793E-2</v>
      </c>
      <c r="M54" s="17">
        <f t="shared" ref="M54:M89" si="3">_xlfn.STDEV.P(F54,H54,I54)</f>
        <v>4.0609401943880472E-3</v>
      </c>
    </row>
    <row r="55" spans="1:13" x14ac:dyDescent="0.25">
      <c r="A55" s="5" t="s">
        <v>7</v>
      </c>
      <c r="B55" s="20">
        <v>13.604883333333333</v>
      </c>
      <c r="C55" s="8">
        <f>(C9-AVERAGE($J9:$M9))/(ir_conc!K$7*C$49)</f>
        <v>1.5140398615606062E-2</v>
      </c>
      <c r="D55" s="8">
        <f>(D9-AVERAGE($J9:$M9))/(ir_conc!L$7*D$49)</f>
        <v>3.5397194890942799E-2</v>
      </c>
      <c r="E55" s="8">
        <f>(E9-AVERAGE($J9:$M9))/(ir_conc!M$7*E$49)</f>
        <v>1.7613259928080171E-2</v>
      </c>
      <c r="F55" s="8">
        <f>(F9-AVERAGE($J9:$M9))/(ir_conc!N$7*F$49)</f>
        <v>1.6632041145193881E-2</v>
      </c>
      <c r="G55" s="8">
        <f>(G9-AVERAGE($J9:$M9))/(ir_conc!O$7*G$49)</f>
        <v>1.1571078074712887E-3</v>
      </c>
      <c r="H55" s="8">
        <f>(H9-AVERAGE($J9:$M9))/(ir_conc!P$7*H$49)</f>
        <v>1.2256385417133846E-2</v>
      </c>
      <c r="I55" s="8">
        <f>(I9-AVERAGE($J9:$M9))/(ir_conc!Q$7*I$49)</f>
        <v>1.7747802288490475E-2</v>
      </c>
      <c r="J55" s="17">
        <f t="shared" si="0"/>
        <v>2.2716951144876346E-2</v>
      </c>
      <c r="K55" s="17">
        <f t="shared" si="1"/>
        <v>9.0229410158190852E-3</v>
      </c>
      <c r="L55" s="17">
        <f t="shared" si="2"/>
        <v>1.55454096169394E-2</v>
      </c>
      <c r="M55" s="17">
        <f t="shared" si="3"/>
        <v>2.3698791632208527E-3</v>
      </c>
    </row>
    <row r="56" spans="1:13" x14ac:dyDescent="0.25">
      <c r="A56" s="5" t="s">
        <v>8</v>
      </c>
      <c r="B56" s="20">
        <v>14.330616666666666</v>
      </c>
      <c r="C56" s="8">
        <f>(C10-AVERAGE($J10:$M10))/(ir_conc!K$7*C$49)</f>
        <v>6.1146179176974774E-4</v>
      </c>
      <c r="D56" s="8">
        <f>(D10-AVERAGE($J10:$M10))/(ir_conc!L$7*D$49)</f>
        <v>5.9909789988204587E-3</v>
      </c>
      <c r="E56" s="8">
        <f>(E10-AVERAGE($J10:$M10))/(ir_conc!M$7*E$49)</f>
        <v>8.631311064099631E-3</v>
      </c>
      <c r="F56" s="8">
        <f>(F10-AVERAGE($J10:$M10))/(ir_conc!N$7*F$49)</f>
        <v>6.7613765698861601E-4</v>
      </c>
      <c r="G56" s="8">
        <f>(G10-AVERAGE($J10:$M10))/(ir_conc!O$7*G$49)</f>
        <v>3.6313948372901752E-4</v>
      </c>
      <c r="H56" s="8">
        <f>(H10-AVERAGE($J10:$M10))/(ir_conc!P$7*H$49)</f>
        <v>6.0453257873786742E-3</v>
      </c>
      <c r="I56" s="8">
        <f>(I10-AVERAGE($J10:$M10))/(ir_conc!Q$7*I$49)</f>
        <v>8.4001495971714017E-3</v>
      </c>
      <c r="J56" s="17">
        <f t="shared" si="0"/>
        <v>5.0779172848966119E-3</v>
      </c>
      <c r="K56" s="17">
        <f t="shared" si="1"/>
        <v>3.3371401786357643E-3</v>
      </c>
      <c r="L56" s="17">
        <f t="shared" si="2"/>
        <v>5.0405376805128972E-3</v>
      </c>
      <c r="M56" s="17">
        <f t="shared" si="3"/>
        <v>3.2323664672389012E-3</v>
      </c>
    </row>
    <row r="57" spans="1:13" x14ac:dyDescent="0.25">
      <c r="A57" s="5" t="s">
        <v>9</v>
      </c>
      <c r="B57" s="20">
        <v>14.762133333333333</v>
      </c>
      <c r="C57" s="8">
        <f>(C11-AVERAGE($J11:$M11))/(ir_conc!K$7*C$49)</f>
        <v>4.4920415129993969E-3</v>
      </c>
      <c r="D57" s="8">
        <f>(D11-AVERAGE($J11:$M11))/(ir_conc!L$7*D$49)</f>
        <v>1.5834017519230338E-2</v>
      </c>
      <c r="E57" s="8">
        <f>(E11-AVERAGE($J11:$M11))/(ir_conc!M$7*E$49)</f>
        <v>1.3282457346340964E-2</v>
      </c>
      <c r="F57" s="8">
        <f>(F11-AVERAGE($J11:$M11))/(ir_conc!N$7*F$49)</f>
        <v>2.5575934857869536E-3</v>
      </c>
      <c r="G57" s="8">
        <f>(G11-AVERAGE($J11:$M11))/(ir_conc!O$7*G$49)</f>
        <v>2.6413807425750561E-4</v>
      </c>
      <c r="H57" s="8">
        <f>(H11-AVERAGE($J11:$M11))/(ir_conc!P$7*H$49)</f>
        <v>1.1878816736372399E-2</v>
      </c>
      <c r="I57" s="8">
        <f>(I11-AVERAGE($J11:$M11))/(ir_conc!Q$7*I$49)</f>
        <v>6.1079248053141138E-3</v>
      </c>
      <c r="J57" s="17">
        <f t="shared" si="0"/>
        <v>1.1202838792856898E-2</v>
      </c>
      <c r="K57" s="17">
        <f t="shared" si="1"/>
        <v>4.8582380158157489E-3</v>
      </c>
      <c r="L57" s="17">
        <f t="shared" si="2"/>
        <v>6.8481116758244897E-3</v>
      </c>
      <c r="M57" s="17">
        <f t="shared" si="3"/>
        <v>3.8411984392261915E-3</v>
      </c>
    </row>
    <row r="58" spans="1:13" x14ac:dyDescent="0.25">
      <c r="A58" s="5" t="s">
        <v>10</v>
      </c>
      <c r="B58" s="20">
        <v>14.786799999999999</v>
      </c>
      <c r="C58" s="8">
        <f>(C12-AVERAGE($J12:$M12))/(ir_conc!K$7*C$49)</f>
        <v>7.0655693257744828E-3</v>
      </c>
      <c r="D58" s="8">
        <f>(D12-AVERAGE($J12:$M12))/(ir_conc!L$7*D$49)</f>
        <v>1.0356342431729122E-2</v>
      </c>
      <c r="E58" s="8">
        <f>(E12-AVERAGE($J12:$M12))/(ir_conc!M$7*E$49)</f>
        <v>6.2444158528730436E-3</v>
      </c>
      <c r="F58" s="8">
        <f>(F12-AVERAGE($J12:$M12))/(ir_conc!N$7*F$49)</f>
        <v>5.4904881140201665E-3</v>
      </c>
      <c r="G58" s="8">
        <f>(G12-AVERAGE($J12:$M12))/(ir_conc!O$7*G$49)</f>
        <v>6.4998300965527238E-4</v>
      </c>
      <c r="H58" s="8">
        <f>(H12-AVERAGE($J12:$M12))/(ir_conc!P$7*H$49)</f>
        <v>7.5965517603532231E-3</v>
      </c>
      <c r="I58" s="8">
        <f>(I12-AVERAGE($J12:$M12))/(ir_conc!Q$7*I$49)</f>
        <v>1.3083825754978701E-2</v>
      </c>
      <c r="J58" s="17">
        <f t="shared" si="0"/>
        <v>7.8887758701255504E-3</v>
      </c>
      <c r="K58" s="17">
        <f t="shared" si="1"/>
        <v>1.7767454907728687E-3</v>
      </c>
      <c r="L58" s="17">
        <f t="shared" si="2"/>
        <v>8.7236218764506976E-3</v>
      </c>
      <c r="M58" s="17">
        <f t="shared" si="3"/>
        <v>3.2007717212519664E-3</v>
      </c>
    </row>
    <row r="59" spans="1:13" x14ac:dyDescent="0.25">
      <c r="A59" s="5" t="s">
        <v>11</v>
      </c>
      <c r="B59" s="20">
        <v>14.993583333333333</v>
      </c>
      <c r="C59" s="8">
        <f>(C13-AVERAGE($J13:$M13))/(ir_conc!K$7*C$49)</f>
        <v>1.1752951854545295E-2</v>
      </c>
      <c r="D59" s="8">
        <f>(D13-AVERAGE($J13:$M13))/(ir_conc!L$7*D$49)</f>
        <v>1.92218742165218E-2</v>
      </c>
      <c r="E59" s="8">
        <f>(E13-AVERAGE($J13:$M13))/(ir_conc!M$7*E$49)</f>
        <v>1.0279064343938013E-2</v>
      </c>
      <c r="F59" s="8">
        <f>(F13-AVERAGE($J13:$M13))/(ir_conc!N$7*F$49)</f>
        <v>1.3114574632178119E-2</v>
      </c>
      <c r="G59" s="8">
        <f>(G13-AVERAGE($J13:$M13))/(ir_conc!O$7*G$49)</f>
        <v>1.228073296393409E-3</v>
      </c>
      <c r="H59" s="8">
        <f>(H13-AVERAGE($J13:$M13))/(ir_conc!P$7*H$49)</f>
        <v>7.7905639485839409E-3</v>
      </c>
      <c r="I59" s="8">
        <f>(I13-AVERAGE($J13:$M13))/(ir_conc!Q$7*I$49)</f>
        <v>1.3693125529185085E-2</v>
      </c>
      <c r="J59" s="17">
        <f t="shared" si="0"/>
        <v>1.3751296805001702E-2</v>
      </c>
      <c r="K59" s="17">
        <f t="shared" si="1"/>
        <v>3.9148008897904787E-3</v>
      </c>
      <c r="L59" s="17">
        <f t="shared" si="2"/>
        <v>1.1532754703315716E-2</v>
      </c>
      <c r="M59" s="17">
        <f t="shared" si="3"/>
        <v>2.6566487684934774E-3</v>
      </c>
    </row>
    <row r="60" spans="1:13" x14ac:dyDescent="0.25">
      <c r="A60" s="5" t="s">
        <v>12</v>
      </c>
      <c r="B60" s="20">
        <v>14.993583333333333</v>
      </c>
      <c r="C60" s="8">
        <f>(C14-AVERAGE($J14:$M14))/(ir_conc!K$7*C$49)</f>
        <v>1.0761870017188585E-2</v>
      </c>
      <c r="D60" s="8">
        <f>(D14-AVERAGE($J14:$M14))/(ir_conc!L$7*D$49)</f>
        <v>2.0494515212760155E-2</v>
      </c>
      <c r="E60" s="8">
        <f>(E14-AVERAGE($J14:$M14))/(ir_conc!M$7*E$49)</f>
        <v>1.0312178792357327E-2</v>
      </c>
      <c r="F60" s="8">
        <f>(F14-AVERAGE($J14:$M14))/(ir_conc!N$7*F$49)</f>
        <v>1.2321685303884606E-2</v>
      </c>
      <c r="G60" s="8">
        <f>(G14-AVERAGE($J14:$M14))/(ir_conc!O$7*G$49)</f>
        <v>1.4780999974135125E-3</v>
      </c>
      <c r="H60" s="8">
        <f>(H14-AVERAGE($J14:$M14))/(ir_conc!P$7*H$49)</f>
        <v>9.9915750828149762E-3</v>
      </c>
      <c r="I60" s="8">
        <f>(I14-AVERAGE($J14:$M14))/(ir_conc!Q$7*I$49)</f>
        <v>1.3823634528823436E-2</v>
      </c>
      <c r="J60" s="17">
        <f t="shared" si="0"/>
        <v>1.3856188007435355E-2</v>
      </c>
      <c r="K60" s="17">
        <f t="shared" si="1"/>
        <v>4.6975948890993959E-3</v>
      </c>
      <c r="L60" s="17">
        <f t="shared" si="2"/>
        <v>1.2045631638507673E-2</v>
      </c>
      <c r="M60" s="17">
        <f t="shared" si="3"/>
        <v>1.5765625305416203E-3</v>
      </c>
    </row>
    <row r="61" spans="1:13" x14ac:dyDescent="0.25">
      <c r="A61" s="5" t="s">
        <v>13</v>
      </c>
      <c r="B61" s="20">
        <v>15.725466666666666</v>
      </c>
      <c r="C61" s="8">
        <f>(C15-AVERAGE($J15:$M15))/(ir_conc!K$7*C$49)</f>
        <v>0.26359458846304318</v>
      </c>
      <c r="D61" s="8">
        <f>(D15-AVERAGE($J15:$M15))/(ir_conc!L$7*D$49)</f>
        <v>0.38691438946648415</v>
      </c>
      <c r="E61" s="8">
        <f>(E15-AVERAGE($J15:$M15))/(ir_conc!M$7*E$49)</f>
        <v>0.14199911375021723</v>
      </c>
      <c r="F61" s="8">
        <f>(F15-AVERAGE($J15:$M15))/(ir_conc!N$7*F$49)</f>
        <v>0.18762104334884261</v>
      </c>
      <c r="G61" s="8">
        <f>(G15-AVERAGE($J15:$M15))/(ir_conc!O$7*G$49)</f>
        <v>3.2382609521715754E-2</v>
      </c>
      <c r="H61" s="8">
        <f>(H15-AVERAGE($J15:$M15))/(ir_conc!P$7*H$49)</f>
        <v>0.17933124607165313</v>
      </c>
      <c r="I61" s="8">
        <f>(I15-AVERAGE($J15:$M15))/(ir_conc!Q$7*I$49)</f>
        <v>0.1984613661972788</v>
      </c>
      <c r="J61" s="17">
        <f t="shared" si="0"/>
        <v>0.26416936389324819</v>
      </c>
      <c r="K61" s="17">
        <f t="shared" si="1"/>
        <v>9.9987068646867669E-2</v>
      </c>
      <c r="L61" s="17">
        <f t="shared" si="2"/>
        <v>0.18847121853925819</v>
      </c>
      <c r="M61" s="17">
        <f t="shared" si="3"/>
        <v>7.8329420780026086E-3</v>
      </c>
    </row>
    <row r="62" spans="1:13" x14ac:dyDescent="0.25">
      <c r="A62" s="5" t="s">
        <v>14</v>
      </c>
      <c r="B62" s="20">
        <v>16.113299999999999</v>
      </c>
      <c r="C62" s="8">
        <f>(C16-AVERAGE($J16:$M16))/(ir_conc!K$7*C$49)</f>
        <v>4.9778413626340133E-2</v>
      </c>
      <c r="D62" s="8">
        <f>(D16-AVERAGE($J16:$M16))/(ir_conc!L$7*D$49)</f>
        <v>9.6618492691792901E-2</v>
      </c>
      <c r="E62" s="8">
        <f>(E16-AVERAGE($J16:$M16))/(ir_conc!M$7*E$49)</f>
        <v>6.0785812392296003E-2</v>
      </c>
      <c r="F62" s="8">
        <f>(F16-AVERAGE($J16:$M16))/(ir_conc!N$7*F$49)</f>
        <v>6.5784868020139553E-2</v>
      </c>
      <c r="G62" s="8">
        <f>(G16-AVERAGE($J16:$M16))/(ir_conc!O$7*G$49)</f>
        <v>4.4963401231132233E-3</v>
      </c>
      <c r="H62" s="8">
        <f>(H16-AVERAGE($J16:$M16))/(ir_conc!P$7*H$49)</f>
        <v>4.9115086815566027E-2</v>
      </c>
      <c r="I62" s="8">
        <f>(I16-AVERAGE($J16:$M16))/(ir_conc!Q$7*I$49)</f>
        <v>6.9670905944414094E-2</v>
      </c>
      <c r="J62" s="17">
        <f t="shared" si="0"/>
        <v>6.9060906236809674E-2</v>
      </c>
      <c r="K62" s="17">
        <f t="shared" si="1"/>
        <v>1.9997602111521569E-2</v>
      </c>
      <c r="L62" s="17">
        <f t="shared" si="2"/>
        <v>6.15236202600399E-2</v>
      </c>
      <c r="M62" s="17">
        <f t="shared" si="3"/>
        <v>8.916430502885998E-3</v>
      </c>
    </row>
    <row r="63" spans="1:13" x14ac:dyDescent="0.25">
      <c r="A63" s="5" t="s">
        <v>15</v>
      </c>
      <c r="B63" s="20">
        <v>16.30095</v>
      </c>
      <c r="C63" s="8">
        <f>(C17-AVERAGE($J17:$M17))/(ir_conc!K$7*C$49)</f>
        <v>5.5036731553469845E-2</v>
      </c>
      <c r="D63" s="8">
        <f>(D17-AVERAGE($J17:$M17))/(ir_conc!L$7*D$49)</f>
        <v>4.6329569697680449E-2</v>
      </c>
      <c r="E63" s="8">
        <f>(E17-AVERAGE($J17:$M17))/(ir_conc!M$7*E$49)</f>
        <v>6.3843583854423777E-2</v>
      </c>
      <c r="F63" s="8">
        <f>(F17-AVERAGE($J17:$M17))/(ir_conc!N$7*F$49)</f>
        <v>8.1740379582176753E-2</v>
      </c>
      <c r="G63" s="8">
        <f>(G17-AVERAGE($J17:$M17))/(ir_conc!O$7*G$49)</f>
        <v>4.6257395136972048E-3</v>
      </c>
      <c r="H63" s="8">
        <f>(H17-AVERAGE($J17:$M17))/(ir_conc!P$7*H$49)</f>
        <v>3.5168840738253694E-2</v>
      </c>
      <c r="I63" s="8">
        <f>(I17-AVERAGE($J17:$M17))/(ir_conc!Q$7*I$49)</f>
        <v>9.2056321337615946E-2</v>
      </c>
      <c r="J63" s="17">
        <f t="shared" si="0"/>
        <v>5.5069961701858017E-2</v>
      </c>
      <c r="K63" s="17">
        <f t="shared" si="1"/>
        <v>7.1501049480746709E-3</v>
      </c>
      <c r="L63" s="17">
        <f t="shared" si="2"/>
        <v>6.9655180552682119E-2</v>
      </c>
      <c r="M63" s="17">
        <f t="shared" si="3"/>
        <v>2.4746520144895524E-2</v>
      </c>
    </row>
    <row r="64" spans="1:13" x14ac:dyDescent="0.25">
      <c r="A64" s="5" t="s">
        <v>16</v>
      </c>
      <c r="B64" s="20">
        <v>16.30095</v>
      </c>
      <c r="C64" s="8">
        <f>(C18-AVERAGE($J18:$M18))/(ir_conc!K$7*C$49)</f>
        <v>3.1083338172056708E-3</v>
      </c>
      <c r="D64" s="8">
        <f>(D18-AVERAGE($J18:$M18))/(ir_conc!L$7*D$49)</f>
        <v>9.2579335086876477E-2</v>
      </c>
      <c r="E64" s="8">
        <f>(E18-AVERAGE($J18:$M18))/(ir_conc!M$7*E$49)</f>
        <v>5.7018400089127348E-3</v>
      </c>
      <c r="F64" s="8">
        <f>(F18-AVERAGE($J18:$M18))/(ir_conc!N$7*F$49)</f>
        <v>4.265288808395106E-3</v>
      </c>
      <c r="G64" s="8">
        <f>(G18-AVERAGE($J18:$M18))/(ir_conc!O$7*G$49)</f>
        <v>4.0181542162335574E-3</v>
      </c>
      <c r="H64" s="8">
        <f>(H18-AVERAGE($J18:$M18))/(ir_conc!P$7*H$49)</f>
        <v>4.5391109566346434E-2</v>
      </c>
      <c r="I64" s="8">
        <f>(I18-AVERAGE($J18:$M18))/(ir_conc!Q$7*I$49)</f>
        <v>3.745018789613138E-3</v>
      </c>
      <c r="J64" s="17">
        <f t="shared" si="0"/>
        <v>3.3796502970998295E-2</v>
      </c>
      <c r="K64" s="17">
        <f t="shared" si="1"/>
        <v>4.1579222233099754E-2</v>
      </c>
      <c r="L64" s="17">
        <f t="shared" si="2"/>
        <v>1.7800472388118226E-2</v>
      </c>
      <c r="M64" s="17">
        <f t="shared" si="3"/>
        <v>1.9510682802823389E-2</v>
      </c>
    </row>
    <row r="65" spans="1:13" x14ac:dyDescent="0.25">
      <c r="A65" s="5" t="s">
        <v>17</v>
      </c>
      <c r="B65" s="20">
        <v>18.346466666666668</v>
      </c>
      <c r="C65" s="8">
        <f>(C19-AVERAGE($J19:$M19))/(ir_conc!K$7*C$49)</f>
        <v>4.2053993455651176E-4</v>
      </c>
      <c r="D65" s="8">
        <f>(D19-AVERAGE($J19:$M19))/(ir_conc!L$7*D$49)</f>
        <v>1.0332049145240451E-2</v>
      </c>
      <c r="E65" s="8">
        <f>(E19-AVERAGE($J19:$M19))/(ir_conc!M$7*E$49)</f>
        <v>3.4981065248679537E-3</v>
      </c>
      <c r="F65" s="8">
        <f>(F19-AVERAGE($J19:$M19))/(ir_conc!N$7*F$49)</f>
        <v>2.706878638230144E-4</v>
      </c>
      <c r="G65" s="8">
        <f>(G19-AVERAGE($J19:$M19))/(ir_conc!O$7*G$49)</f>
        <v>8.9973547418190829E-4</v>
      </c>
      <c r="H65" s="8">
        <f>(H19-AVERAGE($J19:$M19))/(ir_conc!P$7*H$49)</f>
        <v>1.6216291635420793E-3</v>
      </c>
      <c r="I65" s="8">
        <f>(I19-AVERAGE($J19:$M19))/(ir_conc!Q$7*I$49)</f>
        <v>5.6083572345116649E-3</v>
      </c>
      <c r="J65" s="17">
        <f t="shared" si="0"/>
        <v>4.7502318682216384E-3</v>
      </c>
      <c r="K65" s="17">
        <f t="shared" si="1"/>
        <v>4.1420902223369927E-3</v>
      </c>
      <c r="L65" s="17">
        <f t="shared" si="2"/>
        <v>2.5002247539589197E-3</v>
      </c>
      <c r="M65" s="17">
        <f t="shared" si="3"/>
        <v>2.2659253056712294E-3</v>
      </c>
    </row>
    <row r="66" spans="1:13" x14ac:dyDescent="0.25">
      <c r="A66" s="5" t="s">
        <v>18</v>
      </c>
      <c r="B66" s="20">
        <v>18.402766666666668</v>
      </c>
      <c r="C66" s="8">
        <f>(C20-AVERAGE($J20:$M20))/(ir_conc!K$7*C$49)</f>
        <v>8.1386844854818424E-2</v>
      </c>
      <c r="D66" s="8">
        <f>(D20-AVERAGE($J20:$M20))/(ir_conc!L$7*D$49)</f>
        <v>0.14571505864523546</v>
      </c>
      <c r="E66" s="8">
        <f>(E20-AVERAGE($J20:$M20))/(ir_conc!M$7*E$49)</f>
        <v>9.5938888565903546E-2</v>
      </c>
      <c r="F66" s="8">
        <f>(F20-AVERAGE($J20:$M20))/(ir_conc!N$7*F$49)</f>
        <v>9.0592257466921247E-2</v>
      </c>
      <c r="G66" s="8">
        <f>(G20-AVERAGE($J20:$M20))/(ir_conc!O$7*G$49)</f>
        <v>7.2942413990568907E-3</v>
      </c>
      <c r="H66" s="8">
        <f>(H20-AVERAGE($J20:$M20))/(ir_conc!P$7*H$49)</f>
        <v>7.4762555704846828E-2</v>
      </c>
      <c r="I66" s="8">
        <f>(I20-AVERAGE($J20:$M20))/(ir_conc!Q$7*I$49)</f>
        <v>8.237290926338052E-2</v>
      </c>
      <c r="J66" s="17">
        <f t="shared" si="0"/>
        <v>0.10768026402198581</v>
      </c>
      <c r="K66" s="17">
        <f t="shared" si="1"/>
        <v>2.7542993005686189E-2</v>
      </c>
      <c r="L66" s="17">
        <f t="shared" si="2"/>
        <v>8.2575907478382879E-2</v>
      </c>
      <c r="M66" s="17">
        <f t="shared" si="3"/>
        <v>6.4640426295792166E-3</v>
      </c>
    </row>
    <row r="67" spans="1:13" x14ac:dyDescent="0.25">
      <c r="A67" s="5" t="s">
        <v>19</v>
      </c>
      <c r="B67" s="20">
        <v>18.534133333333333</v>
      </c>
      <c r="C67" s="8">
        <f>(C21-AVERAGE($J21:$M21))/(ir_conc!K$7*C$49)</f>
        <v>1.0078310455633314E-2</v>
      </c>
      <c r="D67" s="8">
        <f>(D21-AVERAGE($J21:$M21))/(ir_conc!L$7*D$49)</f>
        <v>2.1852300087042618E-2</v>
      </c>
      <c r="E67" s="8">
        <f>(E21-AVERAGE($J21:$M21))/(ir_conc!M$7*E$49)</f>
        <v>2.1062837827807965E-2</v>
      </c>
      <c r="F67" s="8">
        <f>(F21-AVERAGE($J21:$M21))/(ir_conc!N$7*F$49)</f>
        <v>1.7503424121251384E-2</v>
      </c>
      <c r="G67" s="8">
        <f>(G21-AVERAGE($J21:$M21))/(ir_conc!O$7*G$49)</f>
        <v>2.8115312141973535E-4</v>
      </c>
      <c r="H67" s="8">
        <f>(H21-AVERAGE($J21:$M21))/(ir_conc!P$7*H$49)</f>
        <v>1.1376530126925962E-2</v>
      </c>
      <c r="I67" s="8">
        <f>(I21-AVERAGE($J21:$M21))/(ir_conc!Q$7*I$49)</f>
        <v>1.7123971099478948E-2</v>
      </c>
      <c r="J67" s="17">
        <f t="shared" si="0"/>
        <v>1.7664482790161296E-2</v>
      </c>
      <c r="K67" s="17">
        <f t="shared" si="1"/>
        <v>5.3739073730733038E-3</v>
      </c>
      <c r="L67" s="17">
        <f t="shared" si="2"/>
        <v>1.5334641782552097E-2</v>
      </c>
      <c r="M67" s="17">
        <f t="shared" si="3"/>
        <v>2.8030913955530905E-3</v>
      </c>
    </row>
    <row r="68" spans="1:13" x14ac:dyDescent="0.25">
      <c r="A68" s="5" t="s">
        <v>20</v>
      </c>
      <c r="B68" s="20">
        <v>18.834399999999999</v>
      </c>
      <c r="C68" s="8">
        <f>(C22-AVERAGE($J22:$M22))/(ir_conc!K$7*C$49)</f>
        <v>6.0212910330262083E-3</v>
      </c>
      <c r="D68" s="8">
        <f>(D22-AVERAGE($J22:$M22))/(ir_conc!L$7*D$49)</f>
        <v>7.0983384586698504E-3</v>
      </c>
      <c r="E68" s="8">
        <f>(E22-AVERAGE($J22:$M22))/(ir_conc!M$7*E$49)</f>
        <v>8.4374185514394361E-3</v>
      </c>
      <c r="F68" s="8">
        <f>(F22-AVERAGE($J22:$M22))/(ir_conc!N$7*F$49)</f>
        <v>1.6243920509317146E-2</v>
      </c>
      <c r="G68" s="8">
        <f>(G22-AVERAGE($J22:$M22))/(ir_conc!O$7*G$49)</f>
        <v>4.885690071869881E-4</v>
      </c>
      <c r="H68" s="8">
        <f>(H22-AVERAGE($J22:$M22))/(ir_conc!P$7*H$49)</f>
        <v>6.9600386598965523E-3</v>
      </c>
      <c r="I68" s="8">
        <f>(I22-AVERAGE($J22:$M22))/(ir_conc!Q$7*I$49)</f>
        <v>1.3547068814729429E-2</v>
      </c>
      <c r="J68" s="17">
        <f t="shared" si="0"/>
        <v>7.1856826810451661E-3</v>
      </c>
      <c r="K68" s="17">
        <f t="shared" si="1"/>
        <v>9.8831162635920904E-4</v>
      </c>
      <c r="L68" s="17">
        <f t="shared" si="2"/>
        <v>1.2250342661314376E-2</v>
      </c>
      <c r="M68" s="17">
        <f t="shared" si="3"/>
        <v>3.899464885187302E-3</v>
      </c>
    </row>
    <row r="69" spans="1:13" x14ac:dyDescent="0.25">
      <c r="A69" s="5" t="s">
        <v>21</v>
      </c>
      <c r="B69" s="20">
        <v>18.878183333333332</v>
      </c>
      <c r="C69" s="8">
        <f>(C23-AVERAGE($J23:$M23))/(ir_conc!K$7*C$49)</f>
        <v>4.0880787649878986E-2</v>
      </c>
      <c r="D69" s="8">
        <f>(D23-AVERAGE($J23:$M23))/(ir_conc!L$7*D$49)</f>
        <v>8.0461162469187414E-2</v>
      </c>
      <c r="E69" s="8">
        <f>(E23-AVERAGE($J23:$M23))/(ir_conc!M$7*E$49)</f>
        <v>3.3472770966892593E-2</v>
      </c>
      <c r="F69" s="8">
        <f>(F23-AVERAGE($J23:$M23))/(ir_conc!N$7*F$49)</f>
        <v>5.7824815928216998E-2</v>
      </c>
      <c r="G69" s="8">
        <f>(G23-AVERAGE($J23:$M23))/(ir_conc!O$7*G$49)</f>
        <v>4.851376646519882E-3</v>
      </c>
      <c r="H69" s="8">
        <f>(H23-AVERAGE($J23:$M23))/(ir_conc!P$7*H$49)</f>
        <v>4.0397232518675948E-2</v>
      </c>
      <c r="I69" s="8">
        <f>(I23-AVERAGE($J23:$M23))/(ir_conc!Q$7*I$49)</f>
        <v>6.0412258183426056E-2</v>
      </c>
      <c r="J69" s="17">
        <f t="shared" si="0"/>
        <v>5.1604907028653002E-2</v>
      </c>
      <c r="K69" s="17">
        <f t="shared" si="1"/>
        <v>2.0627365098025818E-2</v>
      </c>
      <c r="L69" s="17">
        <f t="shared" si="2"/>
        <v>5.2878102210106331E-2</v>
      </c>
      <c r="M69" s="17">
        <f t="shared" si="3"/>
        <v>8.8882992578955527E-3</v>
      </c>
    </row>
    <row r="70" spans="1:13" ht="22.5" x14ac:dyDescent="0.25">
      <c r="A70" s="5" t="s">
        <v>22</v>
      </c>
      <c r="B70" s="20">
        <v>18.928216666666668</v>
      </c>
      <c r="C70" s="8">
        <f>(C24-AVERAGE($J24:$M24))/(ir_conc!K$7*C$49)</f>
        <v>4.8308438013887012E-2</v>
      </c>
      <c r="D70" s="8">
        <f>(D24-AVERAGE($J24:$M24))/(ir_conc!L$7*D$49)</f>
        <v>9.0662782201439418E-2</v>
      </c>
      <c r="E70" s="8">
        <f>(E24-AVERAGE($J24:$M24))/(ir_conc!M$7*E$49)</f>
        <v>4.0807441299056411E-2</v>
      </c>
      <c r="F70" s="8">
        <f>(F24-AVERAGE($J24:$M24))/(ir_conc!N$7*F$49)</f>
        <v>5.0214494172347031E-2</v>
      </c>
      <c r="G70" s="8">
        <f>(G24-AVERAGE($J24:$M24))/(ir_conc!O$7*G$49)</f>
        <v>5.1078882736806854E-3</v>
      </c>
      <c r="H70" s="8">
        <f>(H24-AVERAGE($J24:$M24))/(ir_conc!P$7*H$49)</f>
        <v>4.2106230567664459E-2</v>
      </c>
      <c r="I70" s="8">
        <f>(I24-AVERAGE($J24:$M24))/(ir_conc!Q$7*I$49)</f>
        <v>6.0925572552897246E-2</v>
      </c>
      <c r="J70" s="17">
        <f t="shared" si="0"/>
        <v>5.9926220504794285E-2</v>
      </c>
      <c r="K70" s="17">
        <f t="shared" si="1"/>
        <v>2.1948703934822351E-2</v>
      </c>
      <c r="L70" s="17">
        <f t="shared" si="2"/>
        <v>5.1082099097636245E-2</v>
      </c>
      <c r="M70" s="17">
        <f t="shared" si="3"/>
        <v>7.7074190197530057E-3</v>
      </c>
    </row>
    <row r="71" spans="1:13" ht="22.5" x14ac:dyDescent="0.25">
      <c r="A71" s="5" t="s">
        <v>23</v>
      </c>
      <c r="B71" s="20">
        <v>19.009516666666666</v>
      </c>
      <c r="C71" s="8">
        <f>(C25-AVERAGE($J25:$M25))/(ir_conc!K$7*C$49)</f>
        <v>5.1843923240543925E-2</v>
      </c>
      <c r="D71" s="8">
        <f>(D25-AVERAGE($J25:$M25))/(ir_conc!L$7*D$49)</f>
        <v>8.994750687084177E-2</v>
      </c>
      <c r="E71" s="8">
        <f>(E25-AVERAGE($J25:$M25))/(ir_conc!M$7*E$49)</f>
        <v>4.1238268937038719E-2</v>
      </c>
      <c r="F71" s="8">
        <f>(F25-AVERAGE($J25:$M25))/(ir_conc!N$7*F$49)</f>
        <v>3.8684675316101161E-2</v>
      </c>
      <c r="G71" s="8">
        <f>(G25-AVERAGE($J25:$M25))/(ir_conc!O$7*G$49)</f>
        <v>4.259561422489299E-3</v>
      </c>
      <c r="H71" s="8">
        <f>(H25-AVERAGE($J25:$M25))/(ir_conc!P$7*H$49)</f>
        <v>4.5966296577913887E-2</v>
      </c>
      <c r="I71" s="8">
        <f>(I25-AVERAGE($J25:$M25))/(ir_conc!Q$7*I$49)</f>
        <v>3.8703051573448333E-2</v>
      </c>
      <c r="J71" s="17">
        <f t="shared" si="0"/>
        <v>6.1009899682808143E-2</v>
      </c>
      <c r="K71" s="17">
        <f t="shared" si="1"/>
        <v>2.0915047344405194E-2</v>
      </c>
      <c r="L71" s="17">
        <f t="shared" si="2"/>
        <v>4.1118007822487791E-2</v>
      </c>
      <c r="M71" s="17">
        <f t="shared" si="3"/>
        <v>3.4282660645192876E-3</v>
      </c>
    </row>
    <row r="72" spans="1:13" x14ac:dyDescent="0.25">
      <c r="A72" s="5" t="s">
        <v>24</v>
      </c>
      <c r="B72" s="20">
        <v>19.466183333333333</v>
      </c>
      <c r="C72" s="8">
        <f>(C26-AVERAGE($J26:$M26))/(ir_conc!K$7*C$49)</f>
        <v>3.1258001263833733E-2</v>
      </c>
      <c r="D72" s="8">
        <f>(D26-AVERAGE($J26:$M26))/(ir_conc!L$7*D$49)</f>
        <v>5.3541323525885136E-2</v>
      </c>
      <c r="E72" s="8">
        <f>(E26-AVERAGE($J26:$M26))/(ir_conc!M$7*E$49)</f>
        <v>0.19350355470754219</v>
      </c>
      <c r="F72" s="8">
        <f>(F26-AVERAGE($J26:$M26))/(ir_conc!N$7*F$49)</f>
        <v>0.17151929588441303</v>
      </c>
      <c r="G72" s="8">
        <f>(G26-AVERAGE($J26:$M26))/(ir_conc!O$7*G$49)</f>
        <v>4.2926390425868741E-3</v>
      </c>
      <c r="H72" s="8">
        <f>(H26-AVERAGE($J26:$M26))/(ir_conc!P$7*H$49)</f>
        <v>2.179797259937976E-2</v>
      </c>
      <c r="I72" s="8">
        <f>(I26-AVERAGE($J26:$M26))/(ir_conc!Q$7*I$49)</f>
        <v>3.8203083166513399E-2</v>
      </c>
      <c r="J72" s="17">
        <f>AVERAGE(C72:E72)</f>
        <v>9.2767626499087028E-2</v>
      </c>
      <c r="K72" s="17">
        <f t="shared" si="1"/>
        <v>7.1809618839321174E-2</v>
      </c>
      <c r="L72" s="17">
        <f t="shared" si="2"/>
        <v>7.7173450550102066E-2</v>
      </c>
      <c r="M72" s="17">
        <f t="shared" si="3"/>
        <v>6.7047922225148118E-2</v>
      </c>
    </row>
    <row r="73" spans="1:13" x14ac:dyDescent="0.25">
      <c r="A73" s="5" t="s">
        <v>25</v>
      </c>
      <c r="B73" s="20">
        <v>20.348199999999999</v>
      </c>
      <c r="C73" s="8">
        <f>(C27-AVERAGE($J27:$M27))/(ir_conc!K$7*C$49)</f>
        <v>5.3057639023463882E-4</v>
      </c>
      <c r="D73" s="8">
        <f>(D27-AVERAGE($J27:$M27))/(ir_conc!L$7*D$49)</f>
        <v>7.0452616915605128E-4</v>
      </c>
      <c r="E73" s="8">
        <f>(E27-AVERAGE($J27:$M27))/(ir_conc!M$7*E$49)</f>
        <v>7.9184261258017621E-4</v>
      </c>
      <c r="F73" s="8">
        <f>(F27-AVERAGE($J27:$M27))/(ir_conc!N$7*F$49)</f>
        <v>1.0737445836448199E-3</v>
      </c>
      <c r="G73" s="8">
        <f>(G27-AVERAGE($J27:$M27))/(ir_conc!O$7*G$49)</f>
        <v>9.2766598627492411E-5</v>
      </c>
      <c r="H73" s="8">
        <f>(H27-AVERAGE($J27:$M27))/(ir_conc!P$7*H$49)</f>
        <v>4.7915818866209109E-4</v>
      </c>
      <c r="I73" s="8">
        <f>(I27-AVERAGE($J27:$M27))/(ir_conc!Q$7*I$49)</f>
        <v>5.948375789549226E-4</v>
      </c>
      <c r="J73" s="17">
        <f t="shared" si="0"/>
        <v>6.7564839065695551E-4</v>
      </c>
      <c r="K73" s="17">
        <f t="shared" si="1"/>
        <v>1.0859850920695329E-4</v>
      </c>
      <c r="L73" s="17">
        <f t="shared" si="2"/>
        <v>7.1591345042061117E-4</v>
      </c>
      <c r="M73" s="17">
        <f t="shared" si="3"/>
        <v>2.5739434112274933E-4</v>
      </c>
    </row>
    <row r="74" spans="1:13" ht="22.5" x14ac:dyDescent="0.25">
      <c r="A74" s="5" t="s">
        <v>26</v>
      </c>
      <c r="B74" s="20">
        <v>20.497833333333332</v>
      </c>
      <c r="C74" s="8">
        <f>(C28-AVERAGE($J28:$M28))/(ir_conc!K$7*C$49)</f>
        <v>8.71665400620458E-2</v>
      </c>
      <c r="D74" s="8">
        <f>(D28-AVERAGE($J28:$M28))/(ir_conc!L$7*D$49)</f>
        <v>0.18275567185317551</v>
      </c>
      <c r="E74" s="8">
        <f>(E28-AVERAGE($J28:$M28))/(ir_conc!M$7*E$49)</f>
        <v>9.7795547798489452E-2</v>
      </c>
      <c r="F74" s="8">
        <f>(F28-AVERAGE($J28:$M28))/(ir_conc!N$7*F$49)</f>
        <v>0.10467302273533399</v>
      </c>
      <c r="G74" s="8">
        <f>(G28-AVERAGE($J28:$M28))/(ir_conc!O$7*G$49)</f>
        <v>8.7707618360120341E-3</v>
      </c>
      <c r="H74" s="8">
        <f>(H28-AVERAGE($J28:$M28))/(ir_conc!P$7*H$49)</f>
        <v>9.5002777456207319E-2</v>
      </c>
      <c r="I74" s="8">
        <f>(I28-AVERAGE($J28:$M28))/(ir_conc!Q$7*I$49)</f>
        <v>0.11411226301171398</v>
      </c>
      <c r="J74" s="17">
        <f t="shared" si="0"/>
        <v>0.12257258657123693</v>
      </c>
      <c r="K74" s="17">
        <f t="shared" si="1"/>
        <v>4.277652601528991E-2</v>
      </c>
      <c r="L74" s="17">
        <f>AVERAGE(F74,H74,I74)</f>
        <v>0.10459602106775175</v>
      </c>
      <c r="M74" s="17">
        <f t="shared" si="3"/>
        <v>7.801604813183728E-3</v>
      </c>
    </row>
    <row r="75" spans="1:13" x14ac:dyDescent="0.25">
      <c r="A75" s="5" t="s">
        <v>27</v>
      </c>
      <c r="B75" s="20">
        <v>20.504583333333333</v>
      </c>
      <c r="C75" s="8">
        <f>(C29-AVERAGE($J29:$M29))/(ir_conc!K$7*C$49)</f>
        <v>3.3952975419959813E-3</v>
      </c>
      <c r="D75" s="8">
        <f>(D29-AVERAGE($J29:$M29))/(ir_conc!L$7*D$49)</f>
        <v>6.5895775967957024E-3</v>
      </c>
      <c r="E75" s="8">
        <f>(E29-AVERAGE($J29:$M29))/(ir_conc!M$7*E$49)</f>
        <v>1.7322985654306164E-2</v>
      </c>
      <c r="F75" s="8">
        <f>(F29-AVERAGE($J29:$M29))/(ir_conc!N$7*F$49)</f>
        <v>4.5499890565345496E-3</v>
      </c>
      <c r="G75" s="8">
        <f>(G29-AVERAGE($J29:$M29))/(ir_conc!O$7*G$49)</f>
        <v>3.5091117885608547E-3</v>
      </c>
      <c r="H75" s="8">
        <f>(H29-AVERAGE($J29:$M29))/(ir_conc!P$7*H$49)</f>
        <v>4.064405331022921E-3</v>
      </c>
      <c r="I75" s="8">
        <f>(I29-AVERAGE($J29:$M29))/(ir_conc!Q$7*I$49)</f>
        <v>7.1559960835976873E-3</v>
      </c>
      <c r="J75" s="17">
        <f t="shared" si="0"/>
        <v>9.1026202643659498E-3</v>
      </c>
      <c r="K75" s="17">
        <f t="shared" si="1"/>
        <v>5.9571616074110345E-3</v>
      </c>
      <c r="L75" s="17">
        <f t="shared" si="2"/>
        <v>5.2567968237183862E-3</v>
      </c>
      <c r="M75" s="17">
        <f t="shared" si="3"/>
        <v>1.3574894131361277E-3</v>
      </c>
    </row>
    <row r="76" spans="1:13" ht="22.5" x14ac:dyDescent="0.25">
      <c r="A76" s="5" t="s">
        <v>29</v>
      </c>
      <c r="B76" s="20">
        <v>21.374083333333335</v>
      </c>
      <c r="C76" s="8">
        <f>(C30-AVERAGE($J30:$M30))/(ir_conc!K$7*C$49)</f>
        <v>0.22511258219545033</v>
      </c>
      <c r="D76" s="8">
        <f>(D30-AVERAGE($J30:$M30))/(ir_conc!L$7*D$49)</f>
        <v>0.25284252164127891</v>
      </c>
      <c r="E76" s="8">
        <f>(E30-AVERAGE($J30:$M30))/(ir_conc!M$7*E$49)</f>
        <v>9.569320150860236E-2</v>
      </c>
      <c r="F76" s="8">
        <f>(F30-AVERAGE($J30:$M30))/(ir_conc!N$7*F$49)</f>
        <v>0.12288881544070583</v>
      </c>
      <c r="G76" s="8">
        <f>(G30-AVERAGE($J30:$M30))/(ir_conc!O$7*G$49)</f>
        <v>1.994202035723714E-2</v>
      </c>
      <c r="H76" s="8">
        <f>(H30-AVERAGE($J30:$M30))/(ir_conc!P$7*H$49)</f>
        <v>0.12131945721703832</v>
      </c>
      <c r="I76" s="8">
        <f>(I30-AVERAGE($J30:$M30))/(ir_conc!Q$7*I$49)</f>
        <v>0.18211072492257596</v>
      </c>
      <c r="J76" s="17">
        <f t="shared" si="0"/>
        <v>0.1912161017817772</v>
      </c>
      <c r="K76" s="17">
        <f t="shared" si="1"/>
        <v>6.8487009682452443E-2</v>
      </c>
      <c r="L76" s="17">
        <f t="shared" si="2"/>
        <v>0.14210633252677338</v>
      </c>
      <c r="M76" s="17">
        <f t="shared" si="3"/>
        <v>2.8294631758534E-2</v>
      </c>
    </row>
    <row r="77" spans="1:13" ht="22.5" x14ac:dyDescent="0.25">
      <c r="A77" s="5" t="s">
        <v>30</v>
      </c>
      <c r="B77" s="20">
        <v>21.374083333333335</v>
      </c>
      <c r="C77" s="8">
        <f>(C31-AVERAGE($J31:$M31))/(ir_conc!K$7*C$49)</f>
        <v>8.2478514557076832E-2</v>
      </c>
      <c r="D77" s="8">
        <f>(D31-AVERAGE($J31:$M31))/(ir_conc!L$7*D$49)</f>
        <v>8.2108710831798506E-2</v>
      </c>
      <c r="E77" s="8">
        <f>(E31-AVERAGE($J31:$M31))/(ir_conc!M$7*E$49)</f>
        <v>1.7523997564666879E-2</v>
      </c>
      <c r="F77" s="8">
        <f>(F31-AVERAGE($J31:$M31))/(ir_conc!N$7*F$49)</f>
        <v>1.5550524859204315E-2</v>
      </c>
      <c r="G77" s="8">
        <f>(G31-AVERAGE($J31:$M31))/(ir_conc!O$7*G$49)</f>
        <v>1.0171349215460024E-2</v>
      </c>
      <c r="H77" s="8">
        <f>(H31-AVERAGE($J31:$M31))/(ir_conc!P$7*H$49)</f>
        <v>6.1843442384085817E-2</v>
      </c>
      <c r="I77" s="8">
        <f>(I31-AVERAGE($J31:$M31))/(ir_conc!Q$7*I$49)</f>
        <v>3.4170546585345622E-2</v>
      </c>
      <c r="J77" s="17">
        <f t="shared" si="0"/>
        <v>6.0703740984514067E-2</v>
      </c>
      <c r="K77" s="17">
        <f>_xlfn.STDEV.P(C77:E77)</f>
        <v>3.0533062626729571E-2</v>
      </c>
      <c r="L77" s="17">
        <f t="shared" si="2"/>
        <v>3.7188171276211913E-2</v>
      </c>
      <c r="M77" s="17">
        <f t="shared" si="3"/>
        <v>1.9019079846697189E-2</v>
      </c>
    </row>
    <row r="78" spans="1:13" ht="22.5" x14ac:dyDescent="0.25">
      <c r="A78" s="5" t="s">
        <v>31</v>
      </c>
      <c r="B78" s="20">
        <v>22.1998</v>
      </c>
      <c r="C78" s="8">
        <f>(C32-AVERAGE($J32:$M32))/(ir_conc!K$7*C$49)</f>
        <v>1.5604446606352655E-2</v>
      </c>
      <c r="D78" s="8">
        <f>(D32-AVERAGE($J32:$M32))/(ir_conc!L$7*D$49)</f>
        <v>2.0271607134776434E-2</v>
      </c>
      <c r="E78" s="8">
        <f>(E32-AVERAGE($J32:$M32))/(ir_conc!M$7*E$49)</f>
        <v>1.4060787567814745E-2</v>
      </c>
      <c r="F78" s="8">
        <f>(F32-AVERAGE($J32:$M32))/(ir_conc!N$7*F$49)</f>
        <v>1.4077641302779061E-2</v>
      </c>
      <c r="G78" s="8">
        <f>(G32-AVERAGE($J32:$M32))/(ir_conc!O$7*G$49)</f>
        <v>1.8188622234702105E-3</v>
      </c>
      <c r="H78" s="8">
        <f>(H32-AVERAGE($J32:$M32))/(ir_conc!P$7*H$49)</f>
        <v>1.0887696077724591E-2</v>
      </c>
      <c r="I78" s="8">
        <f>(I32-AVERAGE($J32:$M32))/(ir_conc!Q$7*I$49)</f>
        <v>1.1390871692455444E-2</v>
      </c>
      <c r="J78" s="17">
        <f t="shared" si="0"/>
        <v>1.6645613769647943E-2</v>
      </c>
      <c r="K78" s="17">
        <f t="shared" si="1"/>
        <v>2.6402767177932714E-3</v>
      </c>
      <c r="L78" s="17">
        <f t="shared" si="2"/>
        <v>1.2118736357653032E-2</v>
      </c>
      <c r="M78" s="17">
        <f t="shared" si="3"/>
        <v>1.4003042200046746E-3</v>
      </c>
    </row>
    <row r="79" spans="1:13" ht="22.5" x14ac:dyDescent="0.25">
      <c r="A79" s="5" t="s">
        <v>32</v>
      </c>
      <c r="B79" s="20">
        <v>22.249833333333335</v>
      </c>
      <c r="C79" s="8">
        <f>(C33-AVERAGE($J33:$M33))/(ir_conc!K$7*C$49)</f>
        <v>3.3292264337891515E-2</v>
      </c>
      <c r="D79" s="8">
        <f>(D33-AVERAGE($J33:$M33))/(ir_conc!L$7*D$49)</f>
        <v>2.5152700281010552E-2</v>
      </c>
      <c r="E79" s="8">
        <f>(E33-AVERAGE($J33:$M33))/(ir_conc!M$7*E$49)</f>
        <v>4.0208310738181048E-2</v>
      </c>
      <c r="F79" s="8">
        <f>(F33-AVERAGE($J33:$M33))/(ir_conc!N$7*F$49)</f>
        <v>3.1697018503890749E-2</v>
      </c>
      <c r="G79" s="8">
        <f>(G33-AVERAGE($J33:$M33))/(ir_conc!O$7*G$49)</f>
        <v>1.5461447778065982E-3</v>
      </c>
      <c r="H79" s="8">
        <f>(H33-AVERAGE($J33:$M33))/(ir_conc!P$7*H$49)</f>
        <v>2.5500417218054457E-2</v>
      </c>
      <c r="I79" s="8">
        <f>(I33-AVERAGE($J33:$M33))/(ir_conc!Q$7*I$49)</f>
        <v>2.7939012685095552E-2</v>
      </c>
      <c r="J79" s="17">
        <f t="shared" si="0"/>
        <v>3.2884425119027706E-2</v>
      </c>
      <c r="K79" s="17">
        <f t="shared" si="1"/>
        <v>6.1531889391245754E-3</v>
      </c>
      <c r="L79" s="17">
        <f t="shared" si="2"/>
        <v>2.8378816135680249E-2</v>
      </c>
      <c r="M79" s="17">
        <f t="shared" si="3"/>
        <v>2.5487954253289469E-3</v>
      </c>
    </row>
    <row r="80" spans="1:13" x14ac:dyDescent="0.25">
      <c r="A80" s="5" t="s">
        <v>33</v>
      </c>
      <c r="B80" s="20">
        <v>22.249833333333335</v>
      </c>
      <c r="C80" s="8">
        <f>(C34-AVERAGE($J34:$M34))/(ir_conc!K$7*C$49)</f>
        <v>0.10733095093723709</v>
      </c>
      <c r="D80" s="8">
        <f>(D34-AVERAGE($J34:$M34))/(ir_conc!L$7*D$49)</f>
        <v>0.16909983183597579</v>
      </c>
      <c r="E80" s="8">
        <f>(E34-AVERAGE($J34:$M34))/(ir_conc!M$7*E$49)</f>
        <v>0.10187420344967571</v>
      </c>
      <c r="F80" s="8">
        <f>(F34-AVERAGE($J34:$M34))/(ir_conc!N$7*F$49)</f>
        <v>8.3184663166002593E-2</v>
      </c>
      <c r="G80" s="8">
        <f>(G34-AVERAGE($J34:$M34))/(ir_conc!O$7*G$49)</f>
        <v>7.8724745325271683E-2</v>
      </c>
      <c r="H80" s="8">
        <f>(H34-AVERAGE($J34:$M34))/(ir_conc!P$7*H$49)</f>
        <v>0.15853508161678204</v>
      </c>
      <c r="I80" s="8">
        <f>(I34-AVERAGE($J34:$M34))/(ir_conc!Q$7*I$49)</f>
        <v>0.11220053102287726</v>
      </c>
      <c r="J80" s="17">
        <f t="shared" si="0"/>
        <v>0.12610166207429618</v>
      </c>
      <c r="K80" s="17">
        <f t="shared" si="1"/>
        <v>3.0485799704413414E-2</v>
      </c>
      <c r="L80" s="17">
        <f t="shared" si="2"/>
        <v>0.11797342526855396</v>
      </c>
      <c r="M80" s="17">
        <f t="shared" si="3"/>
        <v>3.1031340299292252E-2</v>
      </c>
    </row>
    <row r="81" spans="1:13" ht="22.5" x14ac:dyDescent="0.25">
      <c r="A81" s="5" t="s">
        <v>34</v>
      </c>
      <c r="B81" s="20">
        <v>23.590316666666666</v>
      </c>
      <c r="C81" s="8">
        <f>(C35-AVERAGE($J35:$M35))/(ir_conc!K$7*C$49)</f>
        <v>4.1619032237647798E-2</v>
      </c>
      <c r="D81" s="8">
        <f>(D35-AVERAGE($J35:$M35))/(ir_conc!L$7*D$49)</f>
        <v>2.9646221429050424E-2</v>
      </c>
      <c r="E81" s="8">
        <f>(E35-AVERAGE($J35:$M35))/(ir_conc!M$7*E$49)</f>
        <v>3.1822200381140843E-2</v>
      </c>
      <c r="F81" s="8">
        <f>(F35-AVERAGE($J35:$M35))/(ir_conc!N$7*F$49)</f>
        <v>6.292372626799328E-2</v>
      </c>
      <c r="G81" s="8">
        <f>(G35-AVERAGE($J35:$M35))/(ir_conc!O$7*G$49)</f>
        <v>8.405926286943297E-4</v>
      </c>
      <c r="H81" s="8">
        <f>(H35-AVERAGE($J35:$M35))/(ir_conc!P$7*H$49)</f>
        <v>1.015143785858382E-2</v>
      </c>
      <c r="I81" s="8">
        <f>(I35-AVERAGE($J35:$M35))/(ir_conc!Q$7*I$49)</f>
        <v>4.5499413416522548E-2</v>
      </c>
      <c r="J81" s="17">
        <f t="shared" si="0"/>
        <v>3.436248468261302E-2</v>
      </c>
      <c r="K81" s="17">
        <f t="shared" si="1"/>
        <v>5.2074839038858947E-3</v>
      </c>
      <c r="L81" s="17">
        <f t="shared" si="2"/>
        <v>3.9524859181033212E-2</v>
      </c>
      <c r="M81" s="17">
        <f t="shared" si="3"/>
        <v>2.1954499610574541E-2</v>
      </c>
    </row>
    <row r="82" spans="1:13" ht="22.5" x14ac:dyDescent="0.25">
      <c r="A82" s="5" t="s">
        <v>35</v>
      </c>
      <c r="B82" s="20">
        <v>24.470500000000001</v>
      </c>
      <c r="C82" s="8">
        <f>(C36-AVERAGE($J36:$M36))/(ir_conc!K$7*C$49)</f>
        <v>2.196585632654545</v>
      </c>
      <c r="D82" s="8">
        <f>(D36-AVERAGE($J36:$M36))/(ir_conc!L$7*D$49)</f>
        <v>1.6397953403518342</v>
      </c>
      <c r="E82" s="8">
        <f>(E36-AVERAGE($J36:$M36))/(ir_conc!M$7*E$49)</f>
        <v>0.90978626810822449</v>
      </c>
      <c r="F82" s="8">
        <f>(F36-AVERAGE($J36:$M36))/(ir_conc!N$7*F$49)</f>
        <v>0.35577534161094426</v>
      </c>
      <c r="G82" s="8">
        <f>(G36-AVERAGE($J36:$M36))/(ir_conc!O$7*G$49)</f>
        <v>3.5470368269968737E-2</v>
      </c>
      <c r="H82" s="8">
        <f>(H36-AVERAGE($J36:$M36))/(ir_conc!P$7*H$49)</f>
        <v>1.6065070105957047</v>
      </c>
      <c r="I82" s="8">
        <f>(I36-AVERAGE($J36:$M36))/(ir_conc!Q$7*I$49)</f>
        <v>0.3956446878384941</v>
      </c>
      <c r="J82" s="17">
        <f t="shared" si="0"/>
        <v>1.5820557470382013</v>
      </c>
      <c r="K82" s="17">
        <f t="shared" si="1"/>
        <v>0.52691779664145078</v>
      </c>
      <c r="L82" s="17">
        <f t="shared" si="2"/>
        <v>0.78597568001504758</v>
      </c>
      <c r="M82" s="17">
        <f t="shared" si="3"/>
        <v>0.58043152885906113</v>
      </c>
    </row>
    <row r="83" spans="1:13" ht="22.5" x14ac:dyDescent="0.25">
      <c r="A83" s="5" t="s">
        <v>36</v>
      </c>
      <c r="B83" s="20">
        <v>24.664416666666668</v>
      </c>
      <c r="C83" s="8">
        <f>(C37-AVERAGE($J37:$M37))/(ir_conc!K$7*C$49)</f>
        <v>9.5987484319302707E-2</v>
      </c>
      <c r="D83" s="8">
        <f>(D37-AVERAGE($J37:$M37))/(ir_conc!L$7*D$49)</f>
        <v>2.5077415356170398</v>
      </c>
      <c r="E83" s="8">
        <f>(E37-AVERAGE($J37:$M37))/(ir_conc!M$7*E$49)</f>
        <v>1.3147534809160457</v>
      </c>
      <c r="F83" s="8">
        <f>(F37-AVERAGE($J37:$M37))/(ir_conc!N$7*F$49)</f>
        <v>1.1874573605398273</v>
      </c>
      <c r="G83" s="8">
        <f>(G37-AVERAGE($J37:$M37))/(ir_conc!O$7*G$49)</f>
        <v>3.0956258073243773E-2</v>
      </c>
      <c r="H83" s="8">
        <f>(H37-AVERAGE($J37:$M37))/(ir_conc!P$7*H$49)</f>
        <v>1.6280656313812893</v>
      </c>
      <c r="I83" s="8">
        <f>(I37-AVERAGE($J37:$M37))/(ir_conc!Q$7*I$49)</f>
        <v>1.2660420714901861</v>
      </c>
      <c r="J83" s="17">
        <f t="shared" si="0"/>
        <v>1.3061608336174628</v>
      </c>
      <c r="K83" s="17">
        <f t="shared" si="1"/>
        <v>0.98461321549071912</v>
      </c>
      <c r="L83" s="17">
        <f t="shared" si="2"/>
        <v>1.3605216878037674</v>
      </c>
      <c r="M83" s="17">
        <f t="shared" si="3"/>
        <v>0.19188314240277859</v>
      </c>
    </row>
    <row r="84" spans="1:13" ht="22.5" x14ac:dyDescent="0.25">
      <c r="A84" s="5" t="s">
        <v>37</v>
      </c>
      <c r="B84" s="20">
        <v>24.664416666666668</v>
      </c>
      <c r="C84" s="8">
        <f>(C38-AVERAGE($J38:$M38))/(ir_conc!K$7*C$49)</f>
        <v>3.9314244358499173E-2</v>
      </c>
      <c r="D84" s="8">
        <f>(D38-AVERAGE($J38:$M38))/(ir_conc!L$7*D$49)</f>
        <v>6.3345699170569925E-2</v>
      </c>
      <c r="E84" s="8">
        <f>(E38-AVERAGE($J38:$M38))/(ir_conc!M$7*E$49)</f>
        <v>0.47601312653605959</v>
      </c>
      <c r="F84" s="8">
        <f>(F38-AVERAGE($J38:$M38))/(ir_conc!N$7*F$49)</f>
        <v>0.42257385725577412</v>
      </c>
      <c r="G84" s="8">
        <f>(G38-AVERAGE($J38:$M38))/(ir_conc!O$7*G$49)</f>
        <v>7.2406843361217568E-2</v>
      </c>
      <c r="H84" s="8">
        <f>(H38-AVERAGE($J38:$M38))/(ir_conc!P$7*H$49)</f>
        <v>0.58057985216618591</v>
      </c>
      <c r="I84" s="8">
        <f>(I38-AVERAGE($J38:$M38))/(ir_conc!Q$7*I$49)</f>
        <v>0.4471034259499449</v>
      </c>
      <c r="J84" s="17">
        <f t="shared" si="0"/>
        <v>0.19289102335504291</v>
      </c>
      <c r="K84" s="17">
        <f t="shared" si="1"/>
        <v>0.20043780695821475</v>
      </c>
      <c r="L84" s="17">
        <f t="shared" si="2"/>
        <v>0.48341904512396833</v>
      </c>
      <c r="M84" s="17">
        <f t="shared" si="3"/>
        <v>6.942906093705431E-2</v>
      </c>
    </row>
    <row r="85" spans="1:13" ht="22.5" x14ac:dyDescent="0.25">
      <c r="A85" s="5" t="s">
        <v>38</v>
      </c>
      <c r="B85" s="20">
        <v>24.739483333333332</v>
      </c>
      <c r="C85" s="8">
        <f>(C39-AVERAGE($J39:$M39))/(ir_conc!K$7*C$49)</f>
        <v>5.6239478503931073E-3</v>
      </c>
      <c r="D85" s="8">
        <f>(D39-AVERAGE($J39:$M39))/(ir_conc!L$7*D$49)</f>
        <v>2.2885545981293939E-2</v>
      </c>
      <c r="E85" s="8">
        <f>(E39-AVERAGE($J39:$M39))/(ir_conc!M$7*E$49)</f>
        <v>1.461008459066164E-2</v>
      </c>
      <c r="F85" s="8">
        <f>(F39-AVERAGE($J39:$M39))/(ir_conc!N$7*F$49)</f>
        <v>9.9858941469756885E-4</v>
      </c>
      <c r="G85" s="8">
        <f>(G39-AVERAGE($J39:$M39))/(ir_conc!O$7*G$49)</f>
        <v>1.4944291134609208E-3</v>
      </c>
      <c r="H85" s="8">
        <f>(H39-AVERAGE($J39:$M39))/(ir_conc!P$7*H$49)</f>
        <v>1.4850108988283789E-2</v>
      </c>
      <c r="I85" s="8">
        <f>(I39-AVERAGE($J39:$M39))/(ir_conc!Q$7*I$49)</f>
        <v>9.3140083716544194E-3</v>
      </c>
      <c r="J85" s="17">
        <f t="shared" si="0"/>
        <v>1.4373192807449564E-2</v>
      </c>
      <c r="K85" s="17">
        <f t="shared" si="1"/>
        <v>7.0490084785448034E-3</v>
      </c>
      <c r="L85" s="17">
        <f t="shared" si="2"/>
        <v>8.3875689248785936E-3</v>
      </c>
      <c r="M85" s="17">
        <f>_xlfn.STDEV.P(F85,H85,I85)</f>
        <v>5.6926775282384922E-3</v>
      </c>
    </row>
    <row r="86" spans="1:13" x14ac:dyDescent="0.25">
      <c r="A86" s="5" t="s">
        <v>39</v>
      </c>
      <c r="B86" s="20">
        <v>24.983450000000001</v>
      </c>
      <c r="C86" s="8">
        <f>(C40-AVERAGE($J40:$M40))/(ir_conc!K$7*C$49)</f>
        <v>1.3685086951243013E-3</v>
      </c>
      <c r="D86" s="8">
        <f>(D40-AVERAGE($J40:$M40))/(ir_conc!L$7*D$49)</f>
        <v>2.9520112760939559E-3</v>
      </c>
      <c r="E86" s="8">
        <f>(E40-AVERAGE($J40:$M40))/(ir_conc!M$7*E$49)</f>
        <v>1.1943862312763986E-3</v>
      </c>
      <c r="F86" s="8">
        <f>(F40-AVERAGE($J40:$M40))/(ir_conc!N$7*F$49)</f>
        <v>2.2325640011406486E-4</v>
      </c>
      <c r="G86" s="8">
        <f>(G40-AVERAGE($J40:$M40))/(ir_conc!O$7*G$49)</f>
        <v>8.384354753415181E-5</v>
      </c>
      <c r="H86" s="8">
        <f>(H40-AVERAGE($J40:$M40))/(ir_conc!P$7*H$49)</f>
        <v>8.5159207704811309E-4</v>
      </c>
      <c r="I86" s="8">
        <f>(I40-AVERAGE($J40:$M40))/(ir_conc!Q$7*I$49)</f>
        <v>2.6618840994510639E-4</v>
      </c>
      <c r="J86" s="17">
        <f t="shared" si="0"/>
        <v>1.8383020674982186E-3</v>
      </c>
      <c r="K86" s="17">
        <f t="shared" si="1"/>
        <v>7.907130997133004E-4</v>
      </c>
      <c r="L86" s="17">
        <f t="shared" si="2"/>
        <v>4.4701229570242814E-4</v>
      </c>
      <c r="M86" s="17">
        <f t="shared" si="3"/>
        <v>2.8661750234104086E-4</v>
      </c>
    </row>
    <row r="87" spans="1:13" x14ac:dyDescent="0.25">
      <c r="A87" s="5" t="s">
        <v>40</v>
      </c>
      <c r="B87" s="20">
        <v>25.114816666666666</v>
      </c>
      <c r="C87" s="8">
        <f>(C41-AVERAGE($J41:$M41))/(ir_conc!K$7*C$49)</f>
        <v>7.3683053296779835E-2</v>
      </c>
      <c r="D87" s="8">
        <f>(D41-AVERAGE($J41:$M41))/(ir_conc!L$7*D$49)</f>
        <v>0.12116667457243901</v>
      </c>
      <c r="E87" s="8">
        <f>(E41-AVERAGE($J41:$M41))/(ir_conc!M$7*E$49)</f>
        <v>4.5072374329791588E-2</v>
      </c>
      <c r="F87" s="8">
        <f>(F41-AVERAGE($J41:$M41))/(ir_conc!N$7*F$49)</f>
        <v>3.3567701653445879E-2</v>
      </c>
      <c r="G87" s="8">
        <f>(G41-AVERAGE($J41:$M41))/(ir_conc!O$7*G$49)</f>
        <v>3.3777920846750263E-2</v>
      </c>
      <c r="H87" s="8">
        <f>(H41-AVERAGE($J41:$M41))/(ir_conc!P$7*H$49)</f>
        <v>7.3841252450920811E-2</v>
      </c>
      <c r="I87" s="8">
        <f>(I41-AVERAGE($J41:$M41))/(ir_conc!Q$7*I$49)</f>
        <v>9.1696007192508602E-2</v>
      </c>
      <c r="J87" s="17">
        <f t="shared" si="0"/>
        <v>7.997403406633681E-2</v>
      </c>
      <c r="K87" s="17">
        <f t="shared" si="1"/>
        <v>3.1382245103845442E-2</v>
      </c>
      <c r="L87" s="17">
        <f t="shared" si="2"/>
        <v>6.6368320432291752E-2</v>
      </c>
      <c r="M87" s="17">
        <f t="shared" si="3"/>
        <v>2.4311979364460737E-2</v>
      </c>
    </row>
    <row r="88" spans="1:13" x14ac:dyDescent="0.25">
      <c r="A88" s="5" t="s">
        <v>41</v>
      </c>
      <c r="B88" s="20">
        <v>27.285433333333334</v>
      </c>
      <c r="C88" s="8">
        <f>(C42-AVERAGE($J42:$M42))/(ir_conc!K$7*C$49)</f>
        <v>3.8662904401844521E-2</v>
      </c>
      <c r="D88" s="8">
        <f>(D42-AVERAGE($J42:$M42))/(ir_conc!L$7*D$49)</f>
        <v>6.9358499892347825E-2</v>
      </c>
      <c r="E88" s="8">
        <f>(E42-AVERAGE($J42:$M42))/(ir_conc!M$7*E$49)</f>
        <v>3.0403106656073365E-2</v>
      </c>
      <c r="F88" s="8">
        <f>(F42-AVERAGE($J42:$M42))/(ir_conc!N$7*F$49)</f>
        <v>3.0549628375981033E-2</v>
      </c>
      <c r="G88" s="8">
        <f>(G42-AVERAGE($J42:$M42))/(ir_conc!O$7*G$49)</f>
        <v>3.6335298133854006E-3</v>
      </c>
      <c r="H88" s="8">
        <f>(H42-AVERAGE($J42:$M42))/(ir_conc!P$7*H$49)</f>
        <v>3.5364209664806724E-2</v>
      </c>
      <c r="I88" s="8">
        <f>(I42-AVERAGE($J42:$M42))/(ir_conc!Q$7*I$49)</f>
        <v>3.9273124075904484E-2</v>
      </c>
      <c r="J88" s="17">
        <f t="shared" si="0"/>
        <v>4.6141503650088574E-2</v>
      </c>
      <c r="K88" s="17">
        <f t="shared" si="1"/>
        <v>1.6759629084699749E-2</v>
      </c>
      <c r="L88" s="17">
        <f t="shared" si="2"/>
        <v>3.506232070556408E-2</v>
      </c>
      <c r="M88" s="17">
        <f t="shared" si="3"/>
        <v>3.567744106521672E-3</v>
      </c>
    </row>
    <row r="89" spans="1:13" ht="22.5" x14ac:dyDescent="0.25">
      <c r="A89" s="5" t="s">
        <v>42</v>
      </c>
      <c r="B89" s="20">
        <v>34.723100000000002</v>
      </c>
      <c r="C89" s="8">
        <f>(C43-AVERAGE($J43:$M43))/(ir_conc!K$7*C$49)</f>
        <v>2.2157209687577169E-2</v>
      </c>
      <c r="D89" s="8">
        <f>(D43-AVERAGE($J43:$M43))/(ir_conc!L$7*D$49)</f>
        <v>2.7177587718918577E-2</v>
      </c>
      <c r="E89" s="8">
        <f>(E43-AVERAGE($J43:$M43))/(ir_conc!M$7*E$49)</f>
        <v>2.3388519131427813E-2</v>
      </c>
      <c r="F89" s="8">
        <f>(F43-AVERAGE($J43:$M43))/(ir_conc!N$7*F$49)</f>
        <v>2.0890081507506441E-2</v>
      </c>
      <c r="G89" s="8">
        <f>(G43-AVERAGE($J43:$M43))/(ir_conc!O$7*G$49)</f>
        <v>2.3975676219947836E-3</v>
      </c>
      <c r="H89" s="8">
        <f>(H43-AVERAGE($J43:$M43))/(ir_conc!P$7*H$49)</f>
        <v>2.8768760686558554E-2</v>
      </c>
      <c r="I89" s="8">
        <f>(I43-AVERAGE($J43:$M43))/(ir_conc!Q$7*I$49)</f>
        <v>2.0293138552328928E-2</v>
      </c>
      <c r="J89" s="17">
        <f t="shared" si="0"/>
        <v>2.4241105512641189E-2</v>
      </c>
      <c r="K89" s="17">
        <f t="shared" si="1"/>
        <v>2.1363873786475374E-3</v>
      </c>
      <c r="L89" s="17">
        <f t="shared" si="2"/>
        <v>2.3317326915464637E-2</v>
      </c>
      <c r="M89" s="17">
        <f t="shared" si="3"/>
        <v>3.8624416149547528E-3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38FA-4492-4A64-949E-D493B580E71B}">
  <dimension ref="A4:O89"/>
  <sheetViews>
    <sheetView topLeftCell="A70" zoomScale="145" zoomScaleNormal="145" workbookViewId="0">
      <selection activeCell="R90" sqref="R90"/>
    </sheetView>
  </sheetViews>
  <sheetFormatPr defaultRowHeight="15" x14ac:dyDescent="0.25"/>
  <cols>
    <col min="1" max="1" width="40.140625" customWidth="1"/>
  </cols>
  <sheetData>
    <row r="4" spans="1:14" ht="20.25" customHeight="1" x14ac:dyDescent="0.25">
      <c r="C4" t="s">
        <v>58</v>
      </c>
      <c r="D4" t="s">
        <v>59</v>
      </c>
      <c r="E4" t="s">
        <v>60</v>
      </c>
      <c r="F4" t="s">
        <v>61</v>
      </c>
      <c r="G4" t="s">
        <v>62</v>
      </c>
      <c r="H4" t="s">
        <v>63</v>
      </c>
      <c r="I4" t="s">
        <v>64</v>
      </c>
      <c r="J4" t="s">
        <v>65</v>
      </c>
      <c r="K4" t="s">
        <v>66</v>
      </c>
      <c r="L4" t="s">
        <v>67</v>
      </c>
      <c r="M4" t="s">
        <v>68</v>
      </c>
      <c r="N4" t="s">
        <v>69</v>
      </c>
    </row>
    <row r="5" spans="1:14" ht="20.25" customHeight="1" x14ac:dyDescent="0.25">
      <c r="A5" s="1" t="s">
        <v>0</v>
      </c>
      <c r="K5" s="9"/>
      <c r="L5" s="9"/>
      <c r="M5" s="9"/>
      <c r="N5" s="9"/>
    </row>
    <row r="6" spans="1:14" ht="20.25" customHeight="1" x14ac:dyDescent="0.25">
      <c r="A6" s="2" t="s">
        <v>1</v>
      </c>
      <c r="B6" s="19" t="s">
        <v>2</v>
      </c>
      <c r="C6" s="4" t="s">
        <v>4</v>
      </c>
      <c r="D6" s="4" t="s">
        <v>4</v>
      </c>
      <c r="E6" s="4" t="s">
        <v>4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13" t="s">
        <v>4</v>
      </c>
      <c r="L6" s="13" t="s">
        <v>4</v>
      </c>
      <c r="M6" s="13" t="s">
        <v>4</v>
      </c>
      <c r="N6" s="13" t="s">
        <v>4</v>
      </c>
    </row>
    <row r="7" spans="1:14" ht="20.25" customHeight="1" x14ac:dyDescent="0.25">
      <c r="A7" s="5" t="s">
        <v>5</v>
      </c>
      <c r="B7" s="20">
        <v>10.586766666666668</v>
      </c>
      <c r="C7" s="8">
        <v>15061.827081080546</v>
      </c>
      <c r="D7" s="8">
        <v>15367.941760789601</v>
      </c>
      <c r="E7" s="8">
        <v>14681.244973635045</v>
      </c>
      <c r="F7" s="8">
        <v>56.56887014778264</v>
      </c>
      <c r="G7" s="8">
        <v>23588.904707875212</v>
      </c>
      <c r="H7" s="8">
        <v>16494.352589390208</v>
      </c>
      <c r="I7" s="8">
        <v>20581.731392558842</v>
      </c>
      <c r="J7" s="8">
        <v>21748.687870894202</v>
      </c>
      <c r="K7" s="17">
        <v>0.12026522530574565</v>
      </c>
      <c r="L7" s="17">
        <v>8.4765515440720349E-2</v>
      </c>
      <c r="M7" s="17">
        <v>0.14376858034530562</v>
      </c>
      <c r="N7" s="17">
        <v>0.89657361019283466</v>
      </c>
    </row>
    <row r="8" spans="1:14" ht="20.25" customHeight="1" x14ac:dyDescent="0.25">
      <c r="A8" s="5" t="s">
        <v>6</v>
      </c>
      <c r="B8" s="20">
        <v>13.167</v>
      </c>
      <c r="C8" s="8">
        <v>1694.9964811131913</v>
      </c>
      <c r="D8" s="8">
        <v>1477.7721493568822</v>
      </c>
      <c r="E8" s="8">
        <v>1823.6970892702263</v>
      </c>
      <c r="F8" s="8">
        <v>6.7740554148110474</v>
      </c>
      <c r="G8" s="8">
        <v>1797.0770685924178</v>
      </c>
      <c r="H8" s="8">
        <v>1867.1251407152095</v>
      </c>
      <c r="I8" s="8">
        <v>657.6424430156876</v>
      </c>
      <c r="J8" s="8">
        <v>844.34300326721279</v>
      </c>
      <c r="K8" s="17">
        <v>2.2370717273468999E-2</v>
      </c>
      <c r="L8" s="17">
        <v>1.173608889908395E-2</v>
      </c>
      <c r="M8" s="17">
        <v>4.8069749567099335E-2</v>
      </c>
      <c r="N8" s="17">
        <v>2.8349203427495112E-2</v>
      </c>
    </row>
    <row r="9" spans="1:14" ht="20.25" customHeight="1" x14ac:dyDescent="0.25">
      <c r="A9" s="5" t="s">
        <v>7</v>
      </c>
      <c r="B9" s="20">
        <v>13.604883333333333</v>
      </c>
      <c r="C9" s="8">
        <v>1753.0933045859856</v>
      </c>
      <c r="D9" s="8">
        <v>2012.1473095030112</v>
      </c>
      <c r="E9" s="8">
        <v>925.4334113057763</v>
      </c>
      <c r="F9" s="8">
        <v>73.236563500963612</v>
      </c>
      <c r="G9" s="8">
        <v>3481.9705729198495</v>
      </c>
      <c r="H9" s="8">
        <v>1225.3409970977336</v>
      </c>
      <c r="I9" s="8">
        <v>1582.4109527749563</v>
      </c>
      <c r="J9" s="8">
        <v>2669.8582049193451</v>
      </c>
      <c r="K9" s="17">
        <v>1.1003938980435319</v>
      </c>
      <c r="L9" s="17">
        <v>0.3430080089050796</v>
      </c>
      <c r="M9" s="17">
        <v>0.19719786246424759</v>
      </c>
      <c r="N9" s="17">
        <v>0.55703823447158407</v>
      </c>
    </row>
    <row r="10" spans="1:14" ht="20.25" customHeight="1" x14ac:dyDescent="0.25">
      <c r="A10" s="5" t="s">
        <v>8</v>
      </c>
      <c r="B10" s="20">
        <v>14.330616666666666</v>
      </c>
      <c r="C10" s="8">
        <v>1515.1068234502691</v>
      </c>
      <c r="D10" s="8">
        <v>1322.3077636800256</v>
      </c>
      <c r="E10" s="8">
        <v>2010.1624444852062</v>
      </c>
      <c r="F10" s="8">
        <v>1.5674551645011467</v>
      </c>
      <c r="G10" s="8">
        <v>152.74427138730863</v>
      </c>
      <c r="H10" s="8">
        <v>1870.9132087057449</v>
      </c>
      <c r="I10" s="8">
        <v>143.0209568157596</v>
      </c>
      <c r="J10" s="8">
        <v>132.72787968438925</v>
      </c>
      <c r="K10" s="17">
        <v>5.7746152274259867E-2</v>
      </c>
      <c r="L10" s="17">
        <v>0.12382266962677821</v>
      </c>
      <c r="M10" s="17">
        <v>2.3332594373791982E-2</v>
      </c>
      <c r="N10" s="17">
        <v>6.2464922945152018E-2</v>
      </c>
    </row>
    <row r="11" spans="1:14" ht="20.25" customHeight="1" x14ac:dyDescent="0.25">
      <c r="A11" s="5" t="s">
        <v>9</v>
      </c>
      <c r="B11" s="20">
        <v>14.762133333333333</v>
      </c>
      <c r="C11" s="8">
        <v>1298.478016440688</v>
      </c>
      <c r="D11" s="8">
        <v>1201.7913685134215</v>
      </c>
      <c r="E11" s="8">
        <v>1238.1022354437901</v>
      </c>
      <c r="F11" s="8">
        <v>2.7050626735428014</v>
      </c>
      <c r="G11" s="8">
        <v>1273.4921426282144</v>
      </c>
      <c r="H11" s="8">
        <v>1469.196183609238</v>
      </c>
      <c r="I11" s="8">
        <v>480.47323454497217</v>
      </c>
      <c r="J11" s="8">
        <v>483.78477885213402</v>
      </c>
      <c r="K11" s="9"/>
      <c r="L11" s="17">
        <v>0.12038434264862763</v>
      </c>
      <c r="M11" s="17">
        <v>2.7862882937473292E-2</v>
      </c>
      <c r="N11" s="17">
        <v>0.17297941041185949</v>
      </c>
    </row>
    <row r="12" spans="1:14" ht="20.25" customHeight="1" x14ac:dyDescent="0.25">
      <c r="A12" s="5" t="s">
        <v>10</v>
      </c>
      <c r="B12" s="20">
        <v>14.786799999999999</v>
      </c>
      <c r="C12" s="8">
        <v>1086.3450999383624</v>
      </c>
      <c r="D12" s="8">
        <v>778.71743471247089</v>
      </c>
      <c r="E12" s="8">
        <v>1684.8864491261224</v>
      </c>
      <c r="F12" s="8">
        <v>3.8043326034269906</v>
      </c>
      <c r="G12" s="8">
        <v>1548.9040749875865</v>
      </c>
      <c r="H12" s="8">
        <v>1305.9039219297169</v>
      </c>
      <c r="I12" s="8">
        <v>24.102583872677737</v>
      </c>
      <c r="J12" s="8">
        <v>828.45290135227071</v>
      </c>
      <c r="K12" s="17">
        <v>0.315982522383701</v>
      </c>
      <c r="L12" s="17">
        <v>0.37646023959742958</v>
      </c>
      <c r="M12" s="17">
        <v>0.26022776988158053</v>
      </c>
      <c r="N12" s="17">
        <v>0.38383177265456841</v>
      </c>
    </row>
    <row r="13" spans="1:14" ht="20.25" customHeight="1" x14ac:dyDescent="0.25">
      <c r="A13" s="5" t="s">
        <v>11</v>
      </c>
      <c r="B13" s="20">
        <v>14.993583333333333</v>
      </c>
      <c r="C13" s="8">
        <v>1352.3751543983417</v>
      </c>
      <c r="D13" s="8">
        <v>1011.2495858308522</v>
      </c>
      <c r="E13" s="8">
        <v>43.134474186620118</v>
      </c>
      <c r="F13" s="8">
        <v>1.1527773448229652</v>
      </c>
      <c r="G13" s="8">
        <v>2616.5610213186474</v>
      </c>
      <c r="H13" s="8">
        <v>1024.3124770976199</v>
      </c>
      <c r="I13" s="8">
        <v>2006.1525845044755</v>
      </c>
      <c r="J13" s="8">
        <v>1761.1154401263004</v>
      </c>
      <c r="K13" s="17">
        <v>8.2755088350502645E-2</v>
      </c>
      <c r="L13" s="17">
        <v>0.13658784356196749</v>
      </c>
      <c r="M13" s="17">
        <v>0.10360459798422982</v>
      </c>
      <c r="N13" s="17">
        <v>0.1740133862815344</v>
      </c>
    </row>
    <row r="14" spans="1:14" ht="20.25" customHeight="1" x14ac:dyDescent="0.25">
      <c r="A14" s="5" t="s">
        <v>12</v>
      </c>
      <c r="B14" s="20">
        <v>14.993583333333333</v>
      </c>
      <c r="C14" s="8">
        <v>1089.8001103547631</v>
      </c>
      <c r="D14" s="8">
        <v>889.30094712176879</v>
      </c>
      <c r="E14" s="8">
        <v>702.18968938568457</v>
      </c>
      <c r="F14" s="8">
        <v>17.986653101491068</v>
      </c>
      <c r="G14" s="8">
        <v>1965.3661525993755</v>
      </c>
      <c r="H14" s="8">
        <v>1007.8760198683801</v>
      </c>
      <c r="I14" s="8">
        <v>1628.7500757199273</v>
      </c>
      <c r="J14" s="8">
        <v>1623.4114210416158</v>
      </c>
      <c r="K14" s="17">
        <v>4.6026196892944231</v>
      </c>
      <c r="L14" s="17">
        <v>28.134307616238349</v>
      </c>
      <c r="M14" s="17">
        <v>6.3070590018560502</v>
      </c>
      <c r="N14" s="17">
        <v>25.016055707718969</v>
      </c>
    </row>
    <row r="15" spans="1:14" ht="20.25" customHeight="1" x14ac:dyDescent="0.25">
      <c r="A15" s="5" t="s">
        <v>13</v>
      </c>
      <c r="B15" s="20">
        <v>15.725466666666666</v>
      </c>
      <c r="C15" s="8">
        <v>11021.352415480649</v>
      </c>
      <c r="D15" s="8">
        <v>7183.3412213063511</v>
      </c>
      <c r="E15" s="8">
        <v>11061.222528657032</v>
      </c>
      <c r="F15" s="8">
        <v>2.9105917337092815</v>
      </c>
      <c r="G15" s="8">
        <v>12038.289621501497</v>
      </c>
      <c r="H15" s="8">
        <v>9197.317818342739</v>
      </c>
      <c r="I15" s="8">
        <v>10181.740656041062</v>
      </c>
      <c r="J15" s="8">
        <v>11192.971298951743</v>
      </c>
      <c r="K15" s="17">
        <v>4.1619485097949924E-2</v>
      </c>
      <c r="L15" s="9"/>
      <c r="M15" s="9"/>
      <c r="N15" s="17">
        <v>6.1225771998991284E-2</v>
      </c>
    </row>
    <row r="16" spans="1:14" ht="20.25" customHeight="1" x14ac:dyDescent="0.25">
      <c r="A16" s="5" t="s">
        <v>14</v>
      </c>
      <c r="B16" s="20">
        <v>16.113299999999999</v>
      </c>
      <c r="C16" s="8">
        <v>6684.4459812716777</v>
      </c>
      <c r="D16" s="8">
        <v>6291.0489820152861</v>
      </c>
      <c r="E16" s="8">
        <v>6034.0551089958844</v>
      </c>
      <c r="F16" s="8">
        <v>3.6413256846857864</v>
      </c>
      <c r="G16" s="8">
        <v>9136.3335739498161</v>
      </c>
      <c r="H16" s="8">
        <v>5906.5973645023651</v>
      </c>
      <c r="I16" s="8">
        <v>7438.7335684711516</v>
      </c>
      <c r="J16" s="8">
        <v>7682.2707938319336</v>
      </c>
      <c r="K16" s="17">
        <v>0.10178190053107201</v>
      </c>
      <c r="L16" s="17">
        <v>0.11907428479651067</v>
      </c>
      <c r="M16" s="17">
        <v>0.1841173921062676</v>
      </c>
      <c r="N16" s="17">
        <v>7.3777549304623255E-2</v>
      </c>
    </row>
    <row r="17" spans="1:14" ht="20.25" customHeight="1" x14ac:dyDescent="0.25">
      <c r="A17" s="5" t="s">
        <v>15</v>
      </c>
      <c r="B17" s="20">
        <v>16.30095</v>
      </c>
      <c r="C17" s="8">
        <v>1921.526758816678</v>
      </c>
      <c r="D17" s="8">
        <v>3161.4451987968664</v>
      </c>
      <c r="E17" s="8">
        <v>1745.1279632745648</v>
      </c>
      <c r="F17" s="8">
        <v>1515.4435610827638</v>
      </c>
      <c r="G17" s="8">
        <v>10688.661836209802</v>
      </c>
      <c r="H17" s="8">
        <v>2568.0814658681406</v>
      </c>
      <c r="I17" s="8">
        <v>2748.899975545793</v>
      </c>
      <c r="J17" s="8">
        <v>3656.2628448872215</v>
      </c>
      <c r="K17" s="17">
        <v>0.94495902860764058</v>
      </c>
      <c r="L17" s="17">
        <v>1.2615541824693743</v>
      </c>
      <c r="M17" s="17">
        <v>2.3920330149884927</v>
      </c>
      <c r="N17" s="17">
        <v>2.954976087558713</v>
      </c>
    </row>
    <row r="18" spans="1:14" ht="20.25" customHeight="1" x14ac:dyDescent="0.25">
      <c r="A18" s="5" t="s">
        <v>16</v>
      </c>
      <c r="B18" s="20">
        <v>16.30095</v>
      </c>
      <c r="C18" s="8">
        <v>3647.1405211848255</v>
      </c>
      <c r="D18" s="8">
        <v>3017.1128055144545</v>
      </c>
      <c r="E18" s="8">
        <v>2236.2639490252695</v>
      </c>
      <c r="F18" s="8">
        <v>139.78536659194214</v>
      </c>
      <c r="G18" s="8">
        <v>333.71443038969971</v>
      </c>
      <c r="H18" s="8">
        <v>2155.4677948667149</v>
      </c>
      <c r="I18" s="8">
        <v>4495.6467157035013</v>
      </c>
      <c r="J18" s="8">
        <v>6327.8819136202619</v>
      </c>
      <c r="K18" s="17">
        <v>7.0260243884132739E-2</v>
      </c>
      <c r="L18" s="17">
        <v>0.1757773085224909</v>
      </c>
      <c r="M18" s="17">
        <v>3.9678507698063768E-2</v>
      </c>
      <c r="N18" s="17">
        <v>0.10333642291218845</v>
      </c>
    </row>
    <row r="19" spans="1:14" ht="20.25" customHeight="1" x14ac:dyDescent="0.25">
      <c r="A19" s="5" t="s">
        <v>17</v>
      </c>
      <c r="B19" s="20">
        <v>18.346466666666668</v>
      </c>
      <c r="C19" s="8">
        <v>1039.5666438651826</v>
      </c>
      <c r="D19" s="8">
        <v>140.47742379379565</v>
      </c>
      <c r="E19" s="8">
        <v>78.735423843068446</v>
      </c>
      <c r="F19" s="8">
        <v>26.594356022060705</v>
      </c>
      <c r="G19" s="8">
        <v>1311.2149944507748</v>
      </c>
      <c r="H19" s="8">
        <v>1813.7721188873995</v>
      </c>
      <c r="I19" s="8">
        <v>651.63745575047244</v>
      </c>
      <c r="J19" s="8">
        <v>848.58373906656391</v>
      </c>
      <c r="K19" s="17">
        <v>0.21929673217840631</v>
      </c>
      <c r="L19" s="17">
        <v>0.72260997701987961</v>
      </c>
      <c r="M19" s="17">
        <v>1.663659256567968</v>
      </c>
      <c r="N19" s="17">
        <v>0.38331996880282354</v>
      </c>
    </row>
    <row r="20" spans="1:14" ht="20.25" customHeight="1" x14ac:dyDescent="0.25">
      <c r="A20" s="5" t="s">
        <v>18</v>
      </c>
      <c r="B20" s="20">
        <v>18.402766666666668</v>
      </c>
      <c r="C20" s="8">
        <v>23174.874699194253</v>
      </c>
      <c r="D20" s="8">
        <v>16324.210304709564</v>
      </c>
      <c r="E20" s="8">
        <v>17866.205904268983</v>
      </c>
      <c r="F20" s="8">
        <v>1.2259002576401927</v>
      </c>
      <c r="G20" s="8">
        <v>25709.967274104281</v>
      </c>
      <c r="H20" s="8">
        <v>19181.564334607971</v>
      </c>
      <c r="I20" s="8">
        <v>22673.667736254796</v>
      </c>
      <c r="J20" s="8">
        <v>26261.010281479175</v>
      </c>
      <c r="K20" s="17">
        <v>6.6626936443978255E-2</v>
      </c>
      <c r="L20" s="17">
        <v>6.5721960419885733E-2</v>
      </c>
      <c r="M20" s="9"/>
      <c r="N20" s="17">
        <v>0.2867313183193908</v>
      </c>
    </row>
    <row r="21" spans="1:14" ht="20.25" customHeight="1" x14ac:dyDescent="0.25">
      <c r="A21" s="5" t="s">
        <v>19</v>
      </c>
      <c r="B21" s="20">
        <v>18.534133333333333</v>
      </c>
      <c r="C21" s="8">
        <v>952.59618637457629</v>
      </c>
      <c r="D21" s="8">
        <v>638.11444386698599</v>
      </c>
      <c r="E21" s="8">
        <v>335.2593313182004</v>
      </c>
      <c r="F21" s="8">
        <v>94.607320722092084</v>
      </c>
      <c r="G21" s="8">
        <v>604.06493893488107</v>
      </c>
      <c r="H21" s="8">
        <v>400.45485032929605</v>
      </c>
      <c r="I21" s="8">
        <v>459.79932008021797</v>
      </c>
      <c r="J21" s="8">
        <v>1052.4022129206719</v>
      </c>
      <c r="K21" s="17">
        <v>0.77633277563967651</v>
      </c>
      <c r="L21" s="9"/>
      <c r="M21" s="17">
        <v>2.2970176143032996</v>
      </c>
      <c r="N21" s="17">
        <v>0.31723004821604256</v>
      </c>
    </row>
    <row r="22" spans="1:14" ht="20.25" customHeight="1" x14ac:dyDescent="0.25">
      <c r="A22" s="5" t="s">
        <v>20</v>
      </c>
      <c r="B22" s="20">
        <v>18.834399999999999</v>
      </c>
      <c r="C22" s="8">
        <v>386.23117924188114</v>
      </c>
      <c r="D22" s="8">
        <v>299.42564781591818</v>
      </c>
      <c r="E22" s="8">
        <v>212.89712367743789</v>
      </c>
      <c r="F22" s="8">
        <v>54.527280604882385</v>
      </c>
      <c r="G22" s="8">
        <v>700.06800133933518</v>
      </c>
      <c r="H22" s="8">
        <v>111.12445378435558</v>
      </c>
      <c r="I22" s="8">
        <v>432.07142214118176</v>
      </c>
      <c r="J22" s="8">
        <v>898.3503891711913</v>
      </c>
      <c r="K22" s="17">
        <v>0.37771900757740673</v>
      </c>
      <c r="L22" s="17">
        <v>6.492279781427493E-2</v>
      </c>
      <c r="M22" s="17">
        <v>0.19744920436196281</v>
      </c>
      <c r="N22" s="17">
        <v>0.43185423642441539</v>
      </c>
    </row>
    <row r="23" spans="1:14" ht="20.25" customHeight="1" x14ac:dyDescent="0.25">
      <c r="A23" s="5" t="s">
        <v>21</v>
      </c>
      <c r="B23" s="20">
        <v>18.878183333333332</v>
      </c>
      <c r="C23" s="8">
        <v>6164.0639901720342</v>
      </c>
      <c r="D23" s="8">
        <v>5483.5160204773247</v>
      </c>
      <c r="E23" s="8">
        <v>5569.0429703889822</v>
      </c>
      <c r="F23" s="8">
        <v>170.09848467318787</v>
      </c>
      <c r="G23" s="8">
        <v>8920.018819398827</v>
      </c>
      <c r="H23" s="8">
        <v>4946.010118197707</v>
      </c>
      <c r="I23" s="8">
        <v>6167.8896003839764</v>
      </c>
      <c r="J23" s="8">
        <v>6907.1755599719063</v>
      </c>
      <c r="K23" s="17">
        <v>14.440423774872386</v>
      </c>
      <c r="L23" s="17">
        <v>19.586898513921454</v>
      </c>
      <c r="M23" s="17">
        <v>30.780758946121082</v>
      </c>
      <c r="N23" s="17">
        <v>44.57483858722901</v>
      </c>
    </row>
    <row r="24" spans="1:14" ht="20.25" customHeight="1" x14ac:dyDescent="0.25">
      <c r="A24" s="5" t="s">
        <v>22</v>
      </c>
      <c r="B24" s="20">
        <v>18.928216666666668</v>
      </c>
      <c r="C24" s="8">
        <v>7340.9929196802459</v>
      </c>
      <c r="D24" s="8">
        <v>5773.9887824255475</v>
      </c>
      <c r="E24" s="8">
        <v>6479.6087802401098</v>
      </c>
      <c r="F24" s="8">
        <v>5.3456516632323359</v>
      </c>
      <c r="G24" s="8">
        <v>12429.926017401631</v>
      </c>
      <c r="H24" s="8">
        <v>6384.952120691024</v>
      </c>
      <c r="I24" s="8">
        <v>7342.0660143761252</v>
      </c>
      <c r="J24" s="8">
        <v>7621.5743235631498</v>
      </c>
      <c r="K24" s="17">
        <v>4.3235017630846917E-2</v>
      </c>
      <c r="L24" s="17">
        <v>2.83831317360814E-2</v>
      </c>
      <c r="M24" s="17">
        <v>0.59667750217329718</v>
      </c>
      <c r="N24" s="17">
        <v>0.28517442491044298</v>
      </c>
    </row>
    <row r="25" spans="1:14" ht="20.25" customHeight="1" x14ac:dyDescent="0.25">
      <c r="A25" s="5" t="s">
        <v>23</v>
      </c>
      <c r="B25" s="20">
        <v>19.009516666666666</v>
      </c>
      <c r="C25" s="8">
        <v>6153.1187000454829</v>
      </c>
      <c r="D25" s="8">
        <v>6315.4050570992658</v>
      </c>
      <c r="E25" s="8">
        <v>6342.6316063734648</v>
      </c>
      <c r="F25" s="8">
        <v>0.10237036284539228</v>
      </c>
      <c r="G25" s="8">
        <v>8175.6346187353529</v>
      </c>
      <c r="H25" s="8">
        <v>6096.1275996050827</v>
      </c>
      <c r="I25" s="8">
        <v>7270.441604409134</v>
      </c>
      <c r="J25" s="8">
        <v>7690.7953446697857</v>
      </c>
      <c r="K25" s="9"/>
      <c r="L25" s="9"/>
      <c r="M25" s="17">
        <v>6.676918614072648E-2</v>
      </c>
      <c r="N25" s="17">
        <v>2.9935748270974019E-2</v>
      </c>
    </row>
    <row r="26" spans="1:14" ht="20.25" customHeight="1" x14ac:dyDescent="0.25">
      <c r="A26" s="5" t="s">
        <v>24</v>
      </c>
      <c r="B26" s="20">
        <v>19.466183333333333</v>
      </c>
      <c r="C26" s="8">
        <v>8075.2397614104675</v>
      </c>
      <c r="D26" s="8">
        <v>5244.5492362732202</v>
      </c>
      <c r="E26" s="8">
        <v>5456.4751850054745</v>
      </c>
      <c r="F26" s="8">
        <v>77.852263422574666</v>
      </c>
      <c r="G26" s="8">
        <v>8207.3135236752769</v>
      </c>
      <c r="H26" s="8">
        <v>4316.7722818151233</v>
      </c>
      <c r="I26" s="8">
        <v>9911.9565407107712</v>
      </c>
      <c r="J26" s="8">
        <v>10037.003349127248</v>
      </c>
      <c r="K26" s="17">
        <v>1.5312174871515893</v>
      </c>
      <c r="L26" s="17">
        <v>8.3054645144343677</v>
      </c>
      <c r="M26" s="17">
        <v>49.362802168078368</v>
      </c>
      <c r="N26" s="17">
        <v>81.862146075450013</v>
      </c>
    </row>
    <row r="27" spans="1:14" ht="20.25" customHeight="1" x14ac:dyDescent="0.25">
      <c r="A27" s="5" t="s">
        <v>25</v>
      </c>
      <c r="B27" s="20">
        <v>20.348199999999999</v>
      </c>
      <c r="C27" s="8">
        <v>63.511375076937213</v>
      </c>
      <c r="D27" s="8">
        <v>1162.1224777814607</v>
      </c>
      <c r="E27" s="8">
        <v>58.172397425708098</v>
      </c>
      <c r="F27" s="8">
        <v>30.961281395007553</v>
      </c>
      <c r="G27" s="8">
        <v>236.67203107603021</v>
      </c>
      <c r="H27" s="8">
        <v>42.875811772423695</v>
      </c>
      <c r="I27" s="8">
        <v>76.243103288889529</v>
      </c>
      <c r="J27" s="8">
        <v>178.21797648099465</v>
      </c>
      <c r="K27" s="17">
        <v>0.2028329714358689</v>
      </c>
      <c r="L27" s="17">
        <v>0.52295629171631308</v>
      </c>
      <c r="M27" s="17">
        <v>1.2424973454078019</v>
      </c>
      <c r="N27" s="17">
        <v>1.0754969224135171</v>
      </c>
    </row>
    <row r="28" spans="1:14" ht="20.25" customHeight="1" x14ac:dyDescent="0.25">
      <c r="A28" s="5" t="s">
        <v>26</v>
      </c>
      <c r="B28" s="20">
        <v>20.497833333333332</v>
      </c>
      <c r="C28" s="8">
        <v>16837.899743351336</v>
      </c>
      <c r="D28" s="8">
        <v>12916.144163530897</v>
      </c>
      <c r="E28" s="8">
        <v>13725.719639529994</v>
      </c>
      <c r="F28" s="8">
        <v>4.0771698337840414</v>
      </c>
      <c r="G28" s="8">
        <v>19589.178451232619</v>
      </c>
      <c r="H28" s="8">
        <v>10349.224920115061</v>
      </c>
      <c r="I28" s="8">
        <v>17126.779259160954</v>
      </c>
      <c r="J28" s="8">
        <v>17772.064480669509</v>
      </c>
      <c r="K28" s="13"/>
      <c r="L28" s="17">
        <v>0.11096957745373044</v>
      </c>
      <c r="M28" s="17">
        <v>1.5407255324259441</v>
      </c>
      <c r="N28" s="13"/>
    </row>
    <row r="29" spans="1:14" ht="20.25" customHeight="1" x14ac:dyDescent="0.25">
      <c r="A29" s="5" t="s">
        <v>27</v>
      </c>
      <c r="B29" s="20">
        <v>20.504583333333333</v>
      </c>
      <c r="C29" s="8">
        <v>718.77827780410701</v>
      </c>
      <c r="D29" s="8">
        <v>327.88455511817142</v>
      </c>
      <c r="E29" s="8">
        <v>383.02585509542456</v>
      </c>
      <c r="F29" s="8">
        <v>8.7937505769536077</v>
      </c>
      <c r="G29" s="8">
        <v>1182.8040448005609</v>
      </c>
      <c r="H29" s="8">
        <v>972.30996272426773</v>
      </c>
      <c r="I29" s="8">
        <v>656.86248567693519</v>
      </c>
      <c r="J29" s="8">
        <v>774.04681949357723</v>
      </c>
      <c r="K29" s="17">
        <v>0.30272594618951287</v>
      </c>
      <c r="L29" s="17">
        <v>0.4555001535128072</v>
      </c>
      <c r="M29" s="17">
        <v>2.5689556375452458</v>
      </c>
      <c r="N29" s="17">
        <v>0.80212386046440765</v>
      </c>
    </row>
    <row r="30" spans="1:14" ht="20.25" customHeight="1" x14ac:dyDescent="0.25">
      <c r="A30" s="5" t="s">
        <v>29</v>
      </c>
      <c r="B30" s="20">
        <v>21.374083333333335</v>
      </c>
      <c r="C30" s="8">
        <v>31488.42374130711</v>
      </c>
      <c r="D30" s="8">
        <v>32610.915215636465</v>
      </c>
      <c r="E30" s="8">
        <v>22707.725606218373</v>
      </c>
      <c r="F30" s="8">
        <v>23.22413829905863</v>
      </c>
      <c r="G30" s="8">
        <v>39569.344366349265</v>
      </c>
      <c r="H30" s="8">
        <v>30078.934834232616</v>
      </c>
      <c r="I30" s="8">
        <v>38518.521718371405</v>
      </c>
      <c r="J30" s="8">
        <v>19317.860905733003</v>
      </c>
      <c r="K30" s="9"/>
      <c r="L30" s="17">
        <v>0.87501838806961296</v>
      </c>
      <c r="M30" s="17">
        <v>4.9482266190747159</v>
      </c>
      <c r="N30" s="17">
        <v>3.1886434328016149</v>
      </c>
    </row>
    <row r="31" spans="1:14" ht="20.25" customHeight="1" x14ac:dyDescent="0.25">
      <c r="A31" s="5" t="s">
        <v>30</v>
      </c>
      <c r="B31" s="20">
        <v>21.374083333333335</v>
      </c>
      <c r="C31" s="8">
        <v>4170.5600025251924</v>
      </c>
      <c r="D31" s="8">
        <v>4359.6573456358437</v>
      </c>
      <c r="E31" s="8">
        <v>3053.2145801721317</v>
      </c>
      <c r="F31" s="8">
        <v>2.4925984188159975</v>
      </c>
      <c r="G31" s="8">
        <v>5278.4889523608254</v>
      </c>
      <c r="H31" s="8">
        <v>4011.2412393312356</v>
      </c>
      <c r="I31" s="8">
        <v>5136.9949171893459</v>
      </c>
      <c r="J31" s="8">
        <v>8983.2064335895029</v>
      </c>
      <c r="K31" s="9"/>
      <c r="L31" s="17">
        <v>0.1166961973469751</v>
      </c>
      <c r="M31" s="17">
        <v>0.4104751851731302</v>
      </c>
      <c r="N31" s="17">
        <v>0.50788724063700763</v>
      </c>
    </row>
    <row r="32" spans="1:14" ht="20.25" customHeight="1" x14ac:dyDescent="0.25">
      <c r="A32" s="5" t="s">
        <v>31</v>
      </c>
      <c r="B32" s="20">
        <v>22.1998</v>
      </c>
      <c r="C32" s="8">
        <v>1482.3335200232991</v>
      </c>
      <c r="D32" s="8">
        <v>1005.6911345404076</v>
      </c>
      <c r="E32" s="8">
        <v>709.23089254230888</v>
      </c>
      <c r="F32" s="8">
        <v>403.19353778256595</v>
      </c>
      <c r="G32" s="8">
        <v>1781.2582467935704</v>
      </c>
      <c r="H32" s="8">
        <v>1125.0240124434797</v>
      </c>
      <c r="I32" s="8">
        <v>1202.2261741712064</v>
      </c>
      <c r="J32" s="8">
        <v>2119.4952784806633</v>
      </c>
      <c r="K32" s="17">
        <v>7.7722198323718406E-2</v>
      </c>
      <c r="L32" s="17">
        <v>6.3929115183311458E-2</v>
      </c>
      <c r="M32" s="17">
        <v>1.6308654898091346</v>
      </c>
      <c r="N32" s="17">
        <v>0.18804339192764372</v>
      </c>
    </row>
    <row r="33" spans="1:15" ht="20.25" customHeight="1" x14ac:dyDescent="0.25">
      <c r="A33" s="5" t="s">
        <v>32</v>
      </c>
      <c r="B33" s="20">
        <v>22.249833333333335</v>
      </c>
      <c r="C33" s="8">
        <v>8377.5025307300348</v>
      </c>
      <c r="D33" s="8">
        <v>4193.897313214613</v>
      </c>
      <c r="E33" s="8">
        <v>6922.0899659691131</v>
      </c>
      <c r="F33" s="8">
        <v>2222.121995901251</v>
      </c>
      <c r="G33" s="8">
        <v>8477.4428197972557</v>
      </c>
      <c r="H33" s="8">
        <v>5660.3532027929805</v>
      </c>
      <c r="I33" s="8">
        <v>9110.1021325795045</v>
      </c>
      <c r="J33" s="8">
        <v>6092.7383866604105</v>
      </c>
      <c r="K33" s="17">
        <v>0.24844741583577329</v>
      </c>
      <c r="L33" s="17">
        <v>0.291463368504219</v>
      </c>
      <c r="M33" s="17">
        <v>0.30742448670012856</v>
      </c>
      <c r="N33" s="17">
        <v>0.24482615040698297</v>
      </c>
    </row>
    <row r="34" spans="1:15" ht="20.25" customHeight="1" x14ac:dyDescent="0.25">
      <c r="A34" s="5" t="s">
        <v>33</v>
      </c>
      <c r="B34" s="20">
        <v>22.249833333333335</v>
      </c>
      <c r="C34" s="8">
        <v>11405.068165432116</v>
      </c>
      <c r="D34" s="8">
        <v>10385.854452772854</v>
      </c>
      <c r="E34" s="8">
        <v>7507.7008639202295</v>
      </c>
      <c r="F34" s="8">
        <v>4026.8549653702808</v>
      </c>
      <c r="G34" s="8">
        <v>11068.354156249652</v>
      </c>
      <c r="H34" s="8">
        <v>12636.831944454361</v>
      </c>
      <c r="I34" s="8">
        <v>12336.943995710479</v>
      </c>
      <c r="J34" s="8">
        <v>21192.18570293341</v>
      </c>
      <c r="K34" s="17">
        <v>1.4366868325179289</v>
      </c>
      <c r="L34" s="17">
        <v>1.1964332095565438</v>
      </c>
      <c r="M34" s="17">
        <v>62.001225460903783</v>
      </c>
      <c r="N34" s="17">
        <v>54.628607367739789</v>
      </c>
    </row>
    <row r="35" spans="1:15" ht="20.25" customHeight="1" x14ac:dyDescent="0.25">
      <c r="A35" s="5" t="s">
        <v>34</v>
      </c>
      <c r="B35" s="20">
        <v>23.590316666666666</v>
      </c>
      <c r="C35" s="8">
        <v>6932.9633941181937</v>
      </c>
      <c r="D35" s="8">
        <v>6103.9786995158829</v>
      </c>
      <c r="E35" s="8">
        <v>5050.920223127232</v>
      </c>
      <c r="F35" s="8">
        <v>66.153157524070565</v>
      </c>
      <c r="G35" s="8">
        <v>10204.768939460626</v>
      </c>
      <c r="H35" s="8">
        <v>6864.7392683843182</v>
      </c>
      <c r="I35" s="8">
        <v>8200.2030979659357</v>
      </c>
      <c r="J35" s="8">
        <v>9477.7116891584556</v>
      </c>
      <c r="K35" s="9"/>
      <c r="L35" s="17">
        <v>0.53574751670308618</v>
      </c>
      <c r="M35" s="17">
        <v>0.52923218610149614</v>
      </c>
      <c r="N35" s="17">
        <v>0.32296877727538326</v>
      </c>
    </row>
    <row r="36" spans="1:15" ht="20.25" customHeight="1" x14ac:dyDescent="0.25">
      <c r="A36" s="5" t="s">
        <v>35</v>
      </c>
      <c r="B36" s="20">
        <v>24.470500000000001</v>
      </c>
      <c r="C36" s="8">
        <v>142748.86458582329</v>
      </c>
      <c r="D36" s="8">
        <v>161574.94657968247</v>
      </c>
      <c r="E36" s="8">
        <v>137881.89241577961</v>
      </c>
      <c r="F36" s="8">
        <v>26.270550834533882</v>
      </c>
      <c r="G36" s="8">
        <v>131783.72328236778</v>
      </c>
      <c r="H36" s="8">
        <v>164143.68891049369</v>
      </c>
      <c r="I36" s="8">
        <v>166497.61030155819</v>
      </c>
      <c r="J36" s="8">
        <v>210793.74399800631</v>
      </c>
      <c r="K36" s="17">
        <v>21.039030607735349</v>
      </c>
      <c r="L36" s="17">
        <v>0.26455709508875852</v>
      </c>
      <c r="M36" s="17">
        <v>1.0850075526824097</v>
      </c>
      <c r="N36" s="17">
        <v>2.7907137203766896</v>
      </c>
    </row>
    <row r="37" spans="1:15" ht="20.25" customHeight="1" x14ac:dyDescent="0.25">
      <c r="A37" s="5" t="s">
        <v>36</v>
      </c>
      <c r="B37" s="20">
        <v>24.664416666666668</v>
      </c>
      <c r="C37" s="8">
        <v>23178.451435684052</v>
      </c>
      <c r="D37" s="8">
        <v>25093.844904541747</v>
      </c>
      <c r="E37" s="8">
        <v>19645.501400711593</v>
      </c>
      <c r="F37" s="8">
        <v>52.041071219973034</v>
      </c>
      <c r="G37" s="8">
        <v>21288.877711800127</v>
      </c>
      <c r="H37" s="8">
        <v>21992.572131115696</v>
      </c>
      <c r="I37" s="8">
        <v>26139.783543820551</v>
      </c>
      <c r="J37" s="8">
        <v>32497.327824601893</v>
      </c>
      <c r="K37" s="17">
        <v>0.63986806051299461</v>
      </c>
      <c r="L37" s="17">
        <v>0.64057381078365916</v>
      </c>
      <c r="M37" s="17">
        <v>0.52876936164486643</v>
      </c>
      <c r="N37" s="17">
        <v>1.7610933219386269</v>
      </c>
    </row>
    <row r="38" spans="1:15" ht="20.25" customHeight="1" x14ac:dyDescent="0.25">
      <c r="A38" s="5" t="s">
        <v>37</v>
      </c>
      <c r="B38" s="20">
        <v>24.664416666666668</v>
      </c>
      <c r="C38" s="8">
        <v>8314.8412233185372</v>
      </c>
      <c r="D38" s="8">
        <v>8957.8070717416049</v>
      </c>
      <c r="E38" s="8">
        <v>7005.7262163524338</v>
      </c>
      <c r="F38" s="8">
        <v>17.437668312175294</v>
      </c>
      <c r="G38" s="8">
        <v>7591.7659549721093</v>
      </c>
      <c r="H38" s="8">
        <v>7842.7084145787348</v>
      </c>
      <c r="I38" s="8">
        <v>9390.2825740474927</v>
      </c>
      <c r="J38" s="8">
        <v>11588.77937795807</v>
      </c>
      <c r="K38" s="17">
        <v>0.2327028800463686</v>
      </c>
      <c r="L38" s="17">
        <v>0.23270148349528047</v>
      </c>
      <c r="M38" s="17">
        <v>0.19676889827958682</v>
      </c>
      <c r="N38" s="17">
        <v>0.60407551815223459</v>
      </c>
    </row>
    <row r="39" spans="1:15" ht="20.25" customHeight="1" x14ac:dyDescent="0.25">
      <c r="A39" s="5" t="s">
        <v>38</v>
      </c>
      <c r="B39" s="20">
        <v>24.739483333333332</v>
      </c>
      <c r="C39" s="8">
        <v>2732.4797563238526</v>
      </c>
      <c r="D39" s="8">
        <v>2300.1447955098611</v>
      </c>
      <c r="E39" s="8">
        <v>98.972008087087346</v>
      </c>
      <c r="F39" s="8">
        <v>10.423669067658812</v>
      </c>
      <c r="G39" s="8">
        <v>461.16281657513554</v>
      </c>
      <c r="H39" s="8">
        <v>347.06061713927676</v>
      </c>
      <c r="I39" s="8">
        <v>161.06744926264952</v>
      </c>
      <c r="J39" s="8">
        <v>2430.6420538998168</v>
      </c>
      <c r="K39" s="17">
        <v>10.419382405991895</v>
      </c>
      <c r="L39" s="17">
        <v>0.62282701841415689</v>
      </c>
      <c r="M39" s="17">
        <v>0.43757006182894231</v>
      </c>
      <c r="N39" s="17">
        <v>0.11915384814411921</v>
      </c>
    </row>
    <row r="40" spans="1:15" ht="20.25" customHeight="1" x14ac:dyDescent="0.25">
      <c r="A40" s="5" t="s">
        <v>39</v>
      </c>
      <c r="B40" s="20">
        <v>24.983450000000001</v>
      </c>
      <c r="C40" s="8">
        <v>378.51423335453427</v>
      </c>
      <c r="D40" s="8">
        <v>385.94716262361408</v>
      </c>
      <c r="E40" s="8">
        <v>301.31872692375612</v>
      </c>
      <c r="F40" s="8">
        <v>7.3989145149274771</v>
      </c>
      <c r="G40" s="8">
        <v>480.10840539179372</v>
      </c>
      <c r="H40" s="8">
        <v>453.64790320365188</v>
      </c>
      <c r="I40" s="8">
        <v>225.35472268292699</v>
      </c>
      <c r="J40" s="8">
        <v>268.88382651731399</v>
      </c>
      <c r="K40" s="17">
        <v>79.170476021043442</v>
      </c>
      <c r="L40" s="17">
        <v>0.39551386831775309</v>
      </c>
      <c r="M40" s="17">
        <v>0.67849030534855048</v>
      </c>
      <c r="N40" s="17">
        <v>0.21951838101694801</v>
      </c>
    </row>
    <row r="41" spans="1:15" ht="20.25" customHeight="1" x14ac:dyDescent="0.25">
      <c r="A41" s="5" t="s">
        <v>40</v>
      </c>
      <c r="B41" s="20">
        <v>25.114816666666666</v>
      </c>
      <c r="C41" s="8">
        <v>4061.4457144897751</v>
      </c>
      <c r="D41" s="8">
        <v>4224.6927291908059</v>
      </c>
      <c r="E41" s="8">
        <v>4046.2021865105949</v>
      </c>
      <c r="F41" s="8">
        <v>296.35944611087371</v>
      </c>
      <c r="G41" s="8">
        <v>5002.5470974901582</v>
      </c>
      <c r="H41" s="8">
        <v>8328.8445484607309</v>
      </c>
      <c r="I41" s="8">
        <v>4555.398126162595</v>
      </c>
      <c r="J41" s="8">
        <v>8063.5241891036658</v>
      </c>
      <c r="K41" s="17">
        <v>30.871756814490016</v>
      </c>
      <c r="L41" s="9"/>
      <c r="M41" s="17">
        <v>0.10538675868636921</v>
      </c>
      <c r="N41" s="17">
        <v>0.43672317939627942</v>
      </c>
    </row>
    <row r="42" spans="1:15" ht="20.25" customHeight="1" x14ac:dyDescent="0.25">
      <c r="A42" s="5" t="s">
        <v>41</v>
      </c>
      <c r="B42" s="20">
        <v>27.285433333333334</v>
      </c>
      <c r="C42" s="8">
        <v>8680.677921241886</v>
      </c>
      <c r="D42" s="8">
        <v>5218.618498521545</v>
      </c>
      <c r="E42" s="8">
        <v>5769.261235352169</v>
      </c>
      <c r="F42" s="8">
        <v>77.720254790400233</v>
      </c>
      <c r="G42" s="8">
        <v>10278.102948005842</v>
      </c>
      <c r="H42" s="8">
        <v>5325.556045804783</v>
      </c>
      <c r="I42" s="8">
        <v>9769.2242542397144</v>
      </c>
      <c r="J42" s="8">
        <v>8143.7944683735814</v>
      </c>
      <c r="K42" s="17"/>
      <c r="L42" s="17"/>
      <c r="M42" s="17">
        <v>0.20413268197006004</v>
      </c>
      <c r="N42" s="17">
        <v>7.6247052444634311E-2</v>
      </c>
    </row>
    <row r="43" spans="1:15" ht="20.25" customHeight="1" x14ac:dyDescent="0.25">
      <c r="A43" s="5" t="s">
        <v>42</v>
      </c>
      <c r="B43" s="20">
        <v>34.723100000000002</v>
      </c>
      <c r="C43" s="8">
        <v>2168.3539772186518</v>
      </c>
      <c r="D43" s="8">
        <v>2092.1772001839117</v>
      </c>
      <c r="E43" s="8">
        <v>1514.6637996255456</v>
      </c>
      <c r="F43" s="8">
        <v>1.2952237206665287</v>
      </c>
      <c r="G43" s="8">
        <v>2927.4782275495127</v>
      </c>
      <c r="H43" s="8">
        <v>2070.7873923564321</v>
      </c>
      <c r="I43" s="8">
        <v>2700.7915189301739</v>
      </c>
      <c r="J43" s="8">
        <v>3347.4314118728194</v>
      </c>
      <c r="K43" s="17">
        <v>5.2379172811538165E-2</v>
      </c>
      <c r="L43" s="9"/>
      <c r="M43" s="17">
        <v>3.2760951137633949E-2</v>
      </c>
      <c r="N43" s="17">
        <v>8.8092546308695688E-2</v>
      </c>
    </row>
    <row r="44" spans="1:15" ht="20.25" customHeight="1" x14ac:dyDescent="0.25"/>
    <row r="45" spans="1:15" ht="20.25" customHeight="1" x14ac:dyDescent="0.25">
      <c r="I45" s="22"/>
      <c r="J45" s="22"/>
      <c r="K45" s="22"/>
      <c r="L45" s="22"/>
      <c r="M45" s="22"/>
      <c r="N45" s="22"/>
      <c r="O45" s="22"/>
    </row>
    <row r="46" spans="1:15" x14ac:dyDescent="0.25">
      <c r="I46" s="22"/>
      <c r="J46" s="22"/>
      <c r="K46" s="22"/>
      <c r="L46" s="22"/>
      <c r="M46" s="22"/>
      <c r="N46" s="22"/>
      <c r="O46" s="22"/>
    </row>
    <row r="47" spans="1:15" x14ac:dyDescent="0.25">
      <c r="I47" s="22"/>
      <c r="J47" s="22"/>
      <c r="K47" s="22"/>
      <c r="L47" s="22"/>
      <c r="M47" s="22"/>
      <c r="N47" s="22"/>
      <c r="O47" s="22"/>
    </row>
    <row r="48" spans="1:15" x14ac:dyDescent="0.25">
      <c r="I48" s="22"/>
      <c r="J48" s="22"/>
      <c r="K48" s="22"/>
      <c r="L48" s="22"/>
      <c r="M48" s="22"/>
      <c r="N48" s="22"/>
      <c r="O48" s="22"/>
    </row>
    <row r="49" spans="1:15" x14ac:dyDescent="0.25">
      <c r="C49">
        <v>8.6999999999999993</v>
      </c>
      <c r="D49">
        <v>8.8000000000000007</v>
      </c>
      <c r="E49">
        <v>5</v>
      </c>
      <c r="F49">
        <v>10.1</v>
      </c>
      <c r="G49">
        <v>13.6</v>
      </c>
      <c r="H49">
        <v>7.9</v>
      </c>
      <c r="I49" s="22">
        <v>9.8000000000000007</v>
      </c>
      <c r="J49" s="22">
        <v>17.600000000000001</v>
      </c>
      <c r="K49" s="22"/>
      <c r="L49" s="22"/>
      <c r="M49" s="22"/>
      <c r="N49" s="22"/>
      <c r="O49" s="22"/>
    </row>
    <row r="50" spans="1:15" x14ac:dyDescent="0.25">
      <c r="C50" t="s">
        <v>58</v>
      </c>
      <c r="D50" t="s">
        <v>59</v>
      </c>
      <c r="E50" t="s">
        <v>60</v>
      </c>
      <c r="F50" t="s">
        <v>61</v>
      </c>
      <c r="G50" t="s">
        <v>62</v>
      </c>
      <c r="H50" t="s">
        <v>63</v>
      </c>
      <c r="I50" t="s">
        <v>64</v>
      </c>
      <c r="J50" t="s">
        <v>65</v>
      </c>
      <c r="K50" s="24" t="s">
        <v>71</v>
      </c>
      <c r="L50" s="24"/>
      <c r="M50" s="27" t="s">
        <v>72</v>
      </c>
      <c r="N50" s="27"/>
      <c r="O50" s="22"/>
    </row>
    <row r="51" spans="1:15" x14ac:dyDescent="0.25">
      <c r="A51" s="1" t="s">
        <v>0</v>
      </c>
      <c r="K51" s="30" t="s">
        <v>73</v>
      </c>
      <c r="L51" s="30" t="s">
        <v>74</v>
      </c>
      <c r="M51" s="31" t="s">
        <v>73</v>
      </c>
      <c r="N51" s="31" t="s">
        <v>74</v>
      </c>
      <c r="O51" s="22"/>
    </row>
    <row r="52" spans="1:15" x14ac:dyDescent="0.25">
      <c r="A52" s="2" t="s">
        <v>1</v>
      </c>
      <c r="B52" s="19" t="s">
        <v>2</v>
      </c>
      <c r="C52" s="4" t="s">
        <v>4</v>
      </c>
      <c r="D52" s="4" t="s">
        <v>4</v>
      </c>
      <c r="E52" s="4" t="s">
        <v>4</v>
      </c>
      <c r="F52" s="4" t="s">
        <v>4</v>
      </c>
      <c r="G52" s="4" t="s">
        <v>4</v>
      </c>
      <c r="H52" s="4" t="s">
        <v>4</v>
      </c>
      <c r="I52" s="4" t="s">
        <v>4</v>
      </c>
      <c r="J52" s="4" t="s">
        <v>4</v>
      </c>
      <c r="K52" s="13"/>
      <c r="L52" s="13"/>
      <c r="M52" s="13"/>
      <c r="N52" s="13"/>
      <c r="O52" s="22"/>
    </row>
    <row r="53" spans="1:15" x14ac:dyDescent="0.25">
      <c r="A53" s="5" t="s">
        <v>5</v>
      </c>
      <c r="B53" s="20">
        <v>10.586766666666668</v>
      </c>
      <c r="C53" s="8">
        <f>(C7-AVERAGE($K7:$N7))/(ir_conc!R$7*C$49)</f>
        <v>0.15179292928269372</v>
      </c>
      <c r="D53" s="8">
        <f>(D7-AVERAGE($K7:$N7))/(ir_conc!S$7*D$49)</f>
        <v>0.16814424333594291</v>
      </c>
      <c r="E53" s="8">
        <f>(E7-AVERAGE($K7:$N7))/(ir_conc!T$7*E$49)</f>
        <v>0.39108999936197275</v>
      </c>
      <c r="F53" s="8">
        <f>(F7-AVERAGE($K7:$N7))/(ir_conc!U$7*F$49)</f>
        <v>1.383226418060474E-3</v>
      </c>
      <c r="G53" s="8">
        <f>(G7-AVERAGE($K7:$N7))/(ir_conc!V$7*G$49)</f>
        <v>0.15670400223683245</v>
      </c>
      <c r="H53" s="8">
        <f>(H7-AVERAGE($K7:$N7))/(ir_conc!W$7*H$49)</f>
        <v>0.16521967938448781</v>
      </c>
      <c r="I53" s="8">
        <f>(I7-AVERAGE($K7:$N7))/(ir_conc!X$7*I$49)</f>
        <v>0.17023218259908332</v>
      </c>
      <c r="J53" s="8">
        <f>(J7-AVERAGE($K7:$N7))/(ir_conc!Y$7*J$49)</f>
        <v>5.830938012344318E-2</v>
      </c>
      <c r="K53" s="17">
        <f>AVERAGE(C53:F53)</f>
        <v>0.17810259959966745</v>
      </c>
      <c r="L53" s="17">
        <f>_xlfn.STDEV.P(C53:F53)</f>
        <v>0.13909056126034511</v>
      </c>
      <c r="M53" s="17">
        <f>AVERAGE(G53:J53)</f>
        <v>0.1376163110859617</v>
      </c>
      <c r="N53" s="17">
        <f>_xlfn.STDEV.P(G53:J53)</f>
        <v>4.6042562559411353E-2</v>
      </c>
      <c r="O53" s="22"/>
    </row>
    <row r="54" spans="1:15" x14ac:dyDescent="0.25">
      <c r="A54" s="5" t="s">
        <v>6</v>
      </c>
      <c r="B54" s="20">
        <v>13.167</v>
      </c>
      <c r="C54" s="8">
        <f>(C8-AVERAGE($K8:$N8))/(ir_conc!R$7*C$49)</f>
        <v>1.7082230713892858E-2</v>
      </c>
      <c r="D54" s="8">
        <f>(D8-AVERAGE($K8:$N8))/(ir_conc!S$7*D$49)</f>
        <v>1.616867578524904E-2</v>
      </c>
      <c r="E54" s="8">
        <f>(E8-AVERAGE($K8:$N8))/(ir_conc!T$7*E$49)</f>
        <v>4.8581303141536872E-2</v>
      </c>
      <c r="F54" s="8">
        <f>(F8-AVERAGE($K8:$N8))/(ir_conc!U$7*F$49)</f>
        <v>1.658770369303495E-4</v>
      </c>
      <c r="G54" s="8">
        <f>(G8-AVERAGE($K8:$N8))/(ir_conc!V$7*G$49)</f>
        <v>1.1938178536807925E-2</v>
      </c>
      <c r="H54" s="8">
        <f>(H8-AVERAGE($K8:$N8))/(ir_conc!W$7*H$49)</f>
        <v>1.8702587635030139E-2</v>
      </c>
      <c r="I54" s="8">
        <f>(I8-AVERAGE($K8:$N8))/(ir_conc!X$7*I$49)</f>
        <v>5.4392361856350924E-3</v>
      </c>
      <c r="J54" s="8">
        <f>(J8-AVERAGE($K8:$N8))/(ir_conc!Y$7*J$49)</f>
        <v>2.2636864824063839E-3</v>
      </c>
      <c r="K54" s="17">
        <f t="shared" ref="K54:K89" si="0">AVERAGE(C54:F54)</f>
        <v>2.0499521669402283E-2</v>
      </c>
      <c r="L54" s="17">
        <f t="shared" ref="L54:L89" si="1">_xlfn.STDEV.P(C54:F54)</f>
        <v>1.7553330583077887E-2</v>
      </c>
      <c r="M54" s="17">
        <f t="shared" ref="M54:M89" si="2">AVERAGE(G54:J54)</f>
        <v>9.5859222099698854E-3</v>
      </c>
      <c r="N54" s="17">
        <f t="shared" ref="N54:N89" si="3">_xlfn.STDEV.P(G54:J54)</f>
        <v>6.3138110387875E-3</v>
      </c>
    </row>
    <row r="55" spans="1:15" x14ac:dyDescent="0.25">
      <c r="A55" s="5" t="s">
        <v>7</v>
      </c>
      <c r="B55" s="20">
        <v>13.604883333333333</v>
      </c>
      <c r="C55" s="8">
        <f>(C9-AVERAGE($K9:$N9))/(ir_conc!R$7*C$49)</f>
        <v>1.7662483388904308E-2</v>
      </c>
      <c r="D55" s="8">
        <f>(D9-AVERAGE($K9:$N9))/(ir_conc!S$7*D$49)</f>
        <v>2.200980877348491E-2</v>
      </c>
      <c r="E55" s="8">
        <f>(E9-AVERAGE($K9:$N9))/(ir_conc!T$7*E$49)</f>
        <v>2.4638275247473477E-2</v>
      </c>
      <c r="F55" s="8">
        <f>(F9-AVERAGE($K9:$N9))/(ir_conc!U$7*F$49)</f>
        <v>1.7871882604864504E-3</v>
      </c>
      <c r="G55" s="8">
        <f>(G9-AVERAGE($K9:$N9))/(ir_conc!V$7*G$49)</f>
        <v>2.3127815268437837E-2</v>
      </c>
      <c r="H55" s="8">
        <f>(H9-AVERAGE($K9:$N9))/(ir_conc!W$7*H$49)</f>
        <v>1.2268653290939152E-2</v>
      </c>
      <c r="I55" s="8">
        <f>(I9-AVERAGE($K9:$N9))/(ir_conc!X$7*I$49)</f>
        <v>1.3083827181783943E-2</v>
      </c>
      <c r="J55" s="8">
        <f>(J9-AVERAGE($K9:$N9))/(ir_conc!Y$7*J$49)</f>
        <v>7.1566602233935515E-3</v>
      </c>
      <c r="K55" s="17">
        <f t="shared" si="0"/>
        <v>1.6524438917587286E-2</v>
      </c>
      <c r="L55" s="17">
        <f t="shared" si="1"/>
        <v>8.8657391766435029E-3</v>
      </c>
      <c r="M55" s="17">
        <f t="shared" si="2"/>
        <v>1.390923899113862E-2</v>
      </c>
      <c r="N55" s="17">
        <f t="shared" si="3"/>
        <v>5.7868880818991711E-3</v>
      </c>
    </row>
    <row r="56" spans="1:15" x14ac:dyDescent="0.25">
      <c r="A56" s="5" t="s">
        <v>8</v>
      </c>
      <c r="B56" s="20">
        <v>14.330616666666666</v>
      </c>
      <c r="C56" s="8">
        <f>(C10-AVERAGE($K10:$N10))/(ir_conc!R$7*C$49)</f>
        <v>1.5268872059793152E-2</v>
      </c>
      <c r="D56" s="8">
        <f>(D10-AVERAGE($K10:$N10))/(ir_conc!S$7*D$49)</f>
        <v>1.4467240121777147E-2</v>
      </c>
      <c r="E56" s="8">
        <f>(E10-AVERAGE($K10:$N10))/(ir_conc!T$7*E$49)</f>
        <v>5.3547567739687683E-2</v>
      </c>
      <c r="F56" s="8">
        <f>(F10-AVERAGE($K10:$N10))/(ir_conc!U$7*F$49)</f>
        <v>3.6896189017935507E-5</v>
      </c>
      <c r="G56" s="8">
        <f>(G10-AVERAGE($K10:$N10))/(ir_conc!V$7*G$49)</f>
        <v>1.0142683767293843E-3</v>
      </c>
      <c r="H56" s="8">
        <f>(H10-AVERAGE($K10:$N10))/(ir_conc!W$7*H$49)</f>
        <v>1.8740139686831848E-2</v>
      </c>
      <c r="I56" s="8">
        <f>(I10-AVERAGE($K10:$N10))/(ir_conc!X$7*I$49)</f>
        <v>1.1823961120740634E-3</v>
      </c>
      <c r="J56" s="8">
        <f>(J10-AVERAGE($K10:$N10))/(ir_conc!Y$7*J$49)</f>
        <v>3.5567633695695575E-4</v>
      </c>
      <c r="K56" s="17">
        <f t="shared" si="0"/>
        <v>2.083014402756898E-2</v>
      </c>
      <c r="L56" s="17">
        <f t="shared" si="1"/>
        <v>1.983811522075387E-2</v>
      </c>
      <c r="M56" s="17">
        <f t="shared" si="2"/>
        <v>5.3231201281480631E-3</v>
      </c>
      <c r="N56" s="17">
        <f t="shared" si="3"/>
        <v>7.7524788043847968E-3</v>
      </c>
    </row>
    <row r="57" spans="1:15" x14ac:dyDescent="0.25">
      <c r="A57" s="5" t="s">
        <v>9</v>
      </c>
      <c r="B57" s="20">
        <v>14.762133333333333</v>
      </c>
      <c r="C57" s="8">
        <f>(C11-AVERAGE($K11:$N11))/(ir_conc!R$7*C$49)</f>
        <v>1.3085238686753596E-2</v>
      </c>
      <c r="D57" s="8">
        <f>(D11-AVERAGE($K11:$N11))/(ir_conc!S$7*D$49)</f>
        <v>1.3148175136940256E-2</v>
      </c>
      <c r="E57" s="8">
        <f>(E11-AVERAGE($K11:$N11))/(ir_conc!T$7*E$49)</f>
        <v>3.2979341674303858E-2</v>
      </c>
      <c r="F57" s="8">
        <f>(F11-AVERAGE($K11:$N11))/(ir_conc!U$7*F$49)</f>
        <v>6.3877753370734014E-5</v>
      </c>
      <c r="G57" s="8">
        <f>(G11-AVERAGE($K11:$N11))/(ir_conc!V$7*G$49)</f>
        <v>8.4593656482971086E-3</v>
      </c>
      <c r="H57" s="8">
        <f>(H11-AVERAGE($K11:$N11))/(ir_conc!W$7*H$49)</f>
        <v>1.4715764790397174E-2</v>
      </c>
      <c r="I57" s="8">
        <f>(I11-AVERAGE($K11:$N11))/(ir_conc!X$7*I$49)</f>
        <v>3.973184527465333E-3</v>
      </c>
      <c r="J57" s="8">
        <f>(J11-AVERAGE($K11:$N11))/(ir_conc!Y$7*J$49)</f>
        <v>1.2967840161990673E-3</v>
      </c>
      <c r="K57" s="17">
        <f t="shared" si="0"/>
        <v>1.4819158312842111E-2</v>
      </c>
      <c r="L57" s="17">
        <f t="shared" si="1"/>
        <v>1.1761262965286807E-2</v>
      </c>
      <c r="M57" s="17">
        <f t="shared" si="2"/>
        <v>7.1112747455896715E-3</v>
      </c>
      <c r="N57" s="17">
        <f t="shared" si="3"/>
        <v>5.0818680271824219E-3</v>
      </c>
    </row>
    <row r="58" spans="1:15" x14ac:dyDescent="0.25">
      <c r="A58" s="5" t="s">
        <v>10</v>
      </c>
      <c r="B58" s="20">
        <v>14.786799999999999</v>
      </c>
      <c r="C58" s="8">
        <f>(C12-AVERAGE($K12:$N12))/(ir_conc!R$7*C$49)</f>
        <v>1.0945033016653906E-2</v>
      </c>
      <c r="D58" s="8">
        <f>(D12-AVERAGE($K12:$N12))/(ir_conc!S$7*D$49)</f>
        <v>8.5166462872852938E-3</v>
      </c>
      <c r="E58" s="8">
        <f>(E12-AVERAGE($K12:$N12))/(ir_conc!T$7*E$49)</f>
        <v>4.4875318132224715E-2</v>
      </c>
      <c r="F58" s="8">
        <f>(F12-AVERAGE($K12:$N12))/(ir_conc!U$7*F$49)</f>
        <v>8.5323374480236489E-5</v>
      </c>
      <c r="G58" s="8">
        <f>(G12-AVERAGE($K12:$N12))/(ir_conc!V$7*G$49)</f>
        <v>1.0287476877710101E-2</v>
      </c>
      <c r="H58" s="8">
        <f>(H12-AVERAGE($K12:$N12))/(ir_conc!W$7*H$49)</f>
        <v>1.3077803065265388E-2</v>
      </c>
      <c r="I58" s="8">
        <f>(I12-AVERAGE($K12:$N12))/(ir_conc!X$7*I$49)</f>
        <v>1.9659268034662294E-4</v>
      </c>
      <c r="J58" s="8">
        <f>(J12-AVERAGE($K12:$N12))/(ir_conc!Y$7*J$49)</f>
        <v>2.2202619318584965E-3</v>
      </c>
      <c r="K58" s="17">
        <f t="shared" si="0"/>
        <v>1.6105580202661039E-2</v>
      </c>
      <c r="L58" s="17">
        <f t="shared" si="1"/>
        <v>1.7092173754437983E-2</v>
      </c>
      <c r="M58" s="17">
        <f t="shared" si="2"/>
        <v>6.445533638795152E-3</v>
      </c>
      <c r="N58" s="17">
        <f t="shared" si="3"/>
        <v>5.377027749973751E-3</v>
      </c>
    </row>
    <row r="59" spans="1:15" x14ac:dyDescent="0.25">
      <c r="A59" s="5" t="s">
        <v>11</v>
      </c>
      <c r="B59" s="20">
        <v>14.993583333333333</v>
      </c>
      <c r="C59" s="8">
        <f>(C13-AVERAGE($K13:$N13))/(ir_conc!R$7*C$49)</f>
        <v>1.362825169522346E-2</v>
      </c>
      <c r="D59" s="8">
        <f>(D13-AVERAGE($K13:$N13))/(ir_conc!S$7*D$49)</f>
        <v>1.1063182906830962E-2</v>
      </c>
      <c r="E59" s="8">
        <f>(E13-AVERAGE($K13:$N13))/(ir_conc!T$7*E$49)</f>
        <v>1.1457631234155828E-3</v>
      </c>
      <c r="F59" s="8">
        <f>(F13-AVERAGE($K13:$N13))/(ir_conc!U$7*F$49)</f>
        <v>2.5289055323227419E-5</v>
      </c>
      <c r="G59" s="8">
        <f>(G13-AVERAGE($K13:$N13))/(ir_conc!V$7*G$49)</f>
        <v>1.7381541529770297E-2</v>
      </c>
      <c r="H59" s="8">
        <f>(H13-AVERAGE($K13:$N13))/(ir_conc!W$7*H$49)</f>
        <v>1.0259223291575805E-2</v>
      </c>
      <c r="I59" s="8">
        <f>(I13-AVERAGE($K13:$N13))/(ir_conc!X$7*I$49)</f>
        <v>1.6592177924711019E-2</v>
      </c>
      <c r="J59" s="8">
        <f>(J13-AVERAGE($K13:$N13))/(ir_conc!Y$7*J$49)</f>
        <v>4.7213779446133629E-3</v>
      </c>
      <c r="K59" s="17">
        <f t="shared" si="0"/>
        <v>6.4656216951983082E-3</v>
      </c>
      <c r="L59" s="17">
        <f t="shared" si="1"/>
        <v>5.9627933334130386E-3</v>
      </c>
      <c r="M59" s="17">
        <f t="shared" si="2"/>
        <v>1.223858017266762E-2</v>
      </c>
      <c r="N59" s="17">
        <f t="shared" si="3"/>
        <v>5.1436866133989494E-3</v>
      </c>
    </row>
    <row r="60" spans="1:15" x14ac:dyDescent="0.25">
      <c r="A60" s="5" t="s">
        <v>12</v>
      </c>
      <c r="B60" s="20">
        <v>14.993583333333333</v>
      </c>
      <c r="C60" s="8">
        <f>(C14-AVERAGE($K14:$N14))/(ir_conc!R$7*C$49)</f>
        <v>1.0821818239508906E-2</v>
      </c>
      <c r="D60" s="8">
        <f>(D14-AVERAGE($K14:$N14))/(ir_conc!S$7*D$49)</f>
        <v>9.5550191564209592E-3</v>
      </c>
      <c r="E60" s="8">
        <f>(E14-AVERAGE($K14:$N14))/(ir_conc!T$7*E$49)</f>
        <v>1.827922266267849E-2</v>
      </c>
      <c r="F60" s="8">
        <f>(F14-AVERAGE($K14:$N14))/(ir_conc!U$7*F$49)</f>
        <v>4.8477568739450809E-5</v>
      </c>
      <c r="G60" s="8">
        <f>(G14-AVERAGE($K14:$N14))/(ir_conc!V$7*G$49)</f>
        <v>1.2949950894028292E-2</v>
      </c>
      <c r="H60" s="8">
        <f>(H14-AVERAGE($K14:$N14))/(ir_conc!W$7*H$49)</f>
        <v>9.9354036718789056E-3</v>
      </c>
      <c r="I60" s="8">
        <f>(I14-AVERAGE($K14:$N14))/(ir_conc!X$7*I$49)</f>
        <v>1.333918696804454E-2</v>
      </c>
      <c r="J60" s="8">
        <f>(J14-AVERAGE($K14:$N14))/(ir_conc!Y$7*J$49)</f>
        <v>4.3095763121399032E-3</v>
      </c>
      <c r="K60" s="17">
        <f t="shared" si="0"/>
        <v>9.6761344068369524E-3</v>
      </c>
      <c r="L60" s="17">
        <f t="shared" si="1"/>
        <v>6.4813610468460519E-3</v>
      </c>
      <c r="M60" s="17">
        <f t="shared" si="2"/>
        <v>1.0133529461522912E-2</v>
      </c>
      <c r="N60" s="17">
        <f t="shared" si="3"/>
        <v>3.6113070296405242E-3</v>
      </c>
    </row>
    <row r="61" spans="1:15" x14ac:dyDescent="0.25">
      <c r="A61" s="5" t="s">
        <v>13</v>
      </c>
      <c r="B61" s="20">
        <v>15.725466666666666</v>
      </c>
      <c r="C61" s="8">
        <f>(C15-AVERAGE($K15:$N15))/(ir_conc!R$7*C$49)</f>
        <v>0.11107484740113843</v>
      </c>
      <c r="D61" s="8">
        <f>(D15-AVERAGE($K15:$N15))/(ir_conc!S$7*D$49)</f>
        <v>7.8595645199899547E-2</v>
      </c>
      <c r="E61" s="8">
        <f>(E15-AVERAGE($K15:$N15))/(ir_conc!T$7*E$49)</f>
        <v>0.29466200922269487</v>
      </c>
      <c r="F61" s="8">
        <f>(F15-AVERAGE($K15:$N15))/(ir_conc!U$7*F$49)</f>
        <v>7.0299539578746998E-5</v>
      </c>
      <c r="G61" s="8">
        <f>(G15-AVERAGE($K15:$N15))/(ir_conc!V$7*G$49)</f>
        <v>7.9972556077521212E-2</v>
      </c>
      <c r="H61" s="8">
        <f>(H15-AVERAGE($K15:$N15))/(ir_conc!W$7*H$49)</f>
        <v>9.2128386393336814E-2</v>
      </c>
      <c r="I61" s="8">
        <f>(I15-AVERAGE($K15:$N15))/(ir_conc!X$7*I$49)</f>
        <v>8.4214363080654317E-2</v>
      </c>
      <c r="J61" s="8">
        <f>(J15-AVERAGE($K15:$N15))/(ir_conc!Y$7*J$49)</f>
        <v>3.0009238571425078E-2</v>
      </c>
      <c r="K61" s="17">
        <f t="shared" si="0"/>
        <v>0.1211007003408279</v>
      </c>
      <c r="L61" s="17">
        <f t="shared" si="1"/>
        <v>0.10802671347703711</v>
      </c>
      <c r="M61" s="17">
        <f t="shared" si="2"/>
        <v>7.1581136030734349E-2</v>
      </c>
      <c r="N61" s="17">
        <f t="shared" si="3"/>
        <v>2.4394807397924059E-2</v>
      </c>
    </row>
    <row r="62" spans="1:15" x14ac:dyDescent="0.25">
      <c r="A62" s="5" t="s">
        <v>14</v>
      </c>
      <c r="B62" s="20">
        <v>16.113299999999999</v>
      </c>
      <c r="C62" s="8">
        <f>(C16-AVERAGE($K16:$N16))/(ir_conc!R$7*C$49)</f>
        <v>6.736596010855192E-2</v>
      </c>
      <c r="D62" s="8">
        <f>(D16-AVERAGE($K16:$N16))/(ir_conc!S$7*D$49)</f>
        <v>6.8831922509690197E-2</v>
      </c>
      <c r="E62" s="8">
        <f>(E16-AVERAGE($K16:$N16))/(ir_conc!T$7*E$49)</f>
        <v>0.16073989975310532</v>
      </c>
      <c r="F62" s="8">
        <f>(F16-AVERAGE($K16:$N16))/(ir_conc!U$7*F$49)</f>
        <v>8.6587926085652747E-5</v>
      </c>
      <c r="G62" s="8">
        <f>(G16-AVERAGE($K16:$N16))/(ir_conc!V$7*G$49)</f>
        <v>6.0693796324466649E-2</v>
      </c>
      <c r="H62" s="8">
        <f>(H16-AVERAGE($K16:$N16))/(ir_conc!W$7*H$49)</f>
        <v>5.9164781600553634E-2</v>
      </c>
      <c r="I62" s="8">
        <f>(I16-AVERAGE($K16:$N16))/(ir_conc!X$7*I$49)</f>
        <v>6.152595269844232E-2</v>
      </c>
      <c r="J62" s="8">
        <f>(J16-AVERAGE($K16:$N16))/(ir_conc!Y$7*J$49)</f>
        <v>2.0596547445216634E-2</v>
      </c>
      <c r="K62" s="17">
        <f t="shared" si="0"/>
        <v>7.4256092574358279E-2</v>
      </c>
      <c r="L62" s="17">
        <f t="shared" si="1"/>
        <v>5.7134621443980065E-2</v>
      </c>
      <c r="M62" s="17">
        <f t="shared" si="2"/>
        <v>5.0495269517169809E-2</v>
      </c>
      <c r="N62" s="17">
        <f t="shared" si="3"/>
        <v>1.7282794491810343E-2</v>
      </c>
    </row>
    <row r="63" spans="1:15" x14ac:dyDescent="0.25">
      <c r="A63" s="5" t="s">
        <v>15</v>
      </c>
      <c r="B63" s="20">
        <v>16.30095</v>
      </c>
      <c r="C63" s="8">
        <f>(C17-AVERAGE($K17:$N17))/(ir_conc!R$7*C$49)</f>
        <v>1.9346494580492059E-2</v>
      </c>
      <c r="D63" s="8">
        <f>(D17-AVERAGE($K17:$N17))/(ir_conc!S$7*D$49)</f>
        <v>3.4570150116918601E-2</v>
      </c>
      <c r="E63" s="8">
        <f>(E17-AVERAGE($K17:$N17))/(ir_conc!T$7*E$49)</f>
        <v>4.6438706450696463E-2</v>
      </c>
      <c r="F63" s="8">
        <f>(F17-AVERAGE($K17:$N17))/(ir_conc!U$7*F$49)</f>
        <v>3.7214389356833501E-2</v>
      </c>
      <c r="G63" s="8">
        <f>(G17-AVERAGE($K17:$N17))/(ir_conc!V$7*G$49)</f>
        <v>7.0994490667933563E-2</v>
      </c>
      <c r="H63" s="8">
        <f>(H17-AVERAGE($K17:$N17))/(ir_conc!W$7*H$49)</f>
        <v>2.5705380049842869E-2</v>
      </c>
      <c r="I63" s="8">
        <f>(I17-AVERAGE($K17:$N17))/(ir_conc!X$7*I$49)</f>
        <v>2.2720967664794381E-2</v>
      </c>
      <c r="J63" s="8">
        <f>(J17-AVERAGE($K17:$N17))/(ir_conc!Y$7*J$49)</f>
        <v>9.7977110834810369E-3</v>
      </c>
      <c r="K63" s="17">
        <f t="shared" si="0"/>
        <v>3.4392435126235153E-2</v>
      </c>
      <c r="L63" s="17">
        <f t="shared" si="1"/>
        <v>9.7402257164051469E-3</v>
      </c>
      <c r="M63" s="17">
        <f t="shared" si="2"/>
        <v>3.2304637366512963E-2</v>
      </c>
      <c r="N63" s="17">
        <f t="shared" si="3"/>
        <v>2.3123923765650926E-2</v>
      </c>
    </row>
    <row r="64" spans="1:15" x14ac:dyDescent="0.25">
      <c r="A64" s="5" t="s">
        <v>16</v>
      </c>
      <c r="B64" s="20">
        <v>16.30095</v>
      </c>
      <c r="C64" s="8">
        <f>(C18-AVERAGE($K18:$N18))/(ir_conc!R$7*C$49)</f>
        <v>3.6755622010281992E-2</v>
      </c>
      <c r="D64" s="8">
        <f>(D18-AVERAGE($K18:$N18))/(ir_conc!S$7*D$49)</f>
        <v>3.3010541100013009E-2</v>
      </c>
      <c r="E64" s="8">
        <f>(E18-AVERAGE($K18:$N18))/(ir_conc!T$7*E$49)</f>
        <v>5.9569946284111171E-2</v>
      </c>
      <c r="F64" s="8">
        <f>(F18-AVERAGE($K18:$N18))/(ir_conc!U$7*F$49)</f>
        <v>3.4345675255540945E-3</v>
      </c>
      <c r="G64" s="8">
        <f>(G18-AVERAGE($K18:$N18))/(ir_conc!V$7*G$49)</f>
        <v>2.216289225805267E-3</v>
      </c>
      <c r="H64" s="8">
        <f>(H18-AVERAGE($K18:$N18))/(ir_conc!W$7*H$49)</f>
        <v>2.1590198720571493E-2</v>
      </c>
      <c r="I64" s="8">
        <f>(I18-AVERAGE($K18:$N18))/(ir_conc!X$7*I$49)</f>
        <v>3.7183401021949218E-2</v>
      </c>
      <c r="J64" s="8">
        <f>(J18-AVERAGE($K18:$N18))/(ir_conc!Y$7*J$49)</f>
        <v>1.6965367509431305E-2</v>
      </c>
      <c r="K64" s="17">
        <f t="shared" si="0"/>
        <v>3.319266922999007E-2</v>
      </c>
      <c r="L64" s="17">
        <f t="shared" si="1"/>
        <v>1.9962672447669281E-2</v>
      </c>
      <c r="M64" s="17">
        <f t="shared" si="2"/>
        <v>1.948881411943932E-2</v>
      </c>
      <c r="N64" s="17">
        <f t="shared" si="3"/>
        <v>1.2472190283658275E-2</v>
      </c>
    </row>
    <row r="65" spans="1:14" x14ac:dyDescent="0.25">
      <c r="A65" s="5" t="s">
        <v>17</v>
      </c>
      <c r="B65" s="20">
        <v>18.346466666666668</v>
      </c>
      <c r="C65" s="8">
        <f>(C19-AVERAGE($K19:$N19))/(ir_conc!R$7*C$49)</f>
        <v>1.0469427238508664E-2</v>
      </c>
      <c r="D65" s="8">
        <f>(D19-AVERAGE($K19:$N19))/(ir_conc!S$7*D$49)</f>
        <v>1.5288517813245462E-3</v>
      </c>
      <c r="E65" s="8">
        <f>(E19-AVERAGE($K19:$N19))/(ir_conc!T$7*E$49)</f>
        <v>2.0775522033440147E-3</v>
      </c>
      <c r="F65" s="8">
        <f>(F19-AVERAGE($K19:$N19))/(ir_conc!U$7*F$49)</f>
        <v>6.3551388205789513E-4</v>
      </c>
      <c r="G65" s="8">
        <f>(G19-AVERAGE($K19:$N19))/(ir_conc!V$7*G$49)</f>
        <v>8.7057138868717621E-3</v>
      </c>
      <c r="H65" s="8">
        <f>(H19-AVERAGE($K19:$N19))/(ir_conc!W$7*H$49)</f>
        <v>1.8160945992233904E-2</v>
      </c>
      <c r="I65" s="8">
        <f>(I19-AVERAGE($K19:$N19))/(ir_conc!X$7*I$49)</f>
        <v>5.3836161424293746E-3</v>
      </c>
      <c r="J65" s="8">
        <f>(J19-AVERAGE($K19:$N19))/(ir_conc!Y$7*J$49)</f>
        <v>2.2731269951759875E-3</v>
      </c>
      <c r="K65" s="17">
        <f t="shared" si="0"/>
        <v>3.67783627630878E-3</v>
      </c>
      <c r="L65" s="17">
        <f t="shared" si="1"/>
        <v>3.9547590578397733E-3</v>
      </c>
      <c r="M65" s="17">
        <f t="shared" si="2"/>
        <v>8.6308507541777574E-3</v>
      </c>
      <c r="N65" s="17">
        <f t="shared" si="3"/>
        <v>5.9538538727988916E-3</v>
      </c>
    </row>
    <row r="66" spans="1:14" x14ac:dyDescent="0.25">
      <c r="A66" s="5" t="s">
        <v>18</v>
      </c>
      <c r="B66" s="20">
        <v>18.402766666666668</v>
      </c>
      <c r="C66" s="8">
        <f>(C20-AVERAGE($K20:$N20))/(ir_conc!R$7*C$49)</f>
        <v>0.23355955490185015</v>
      </c>
      <c r="D66" s="8">
        <f>(D20-AVERAGE($K20:$N20))/(ir_conc!S$7*D$49)</f>
        <v>0.17860909109087492</v>
      </c>
      <c r="E66" s="8">
        <f>(E20-AVERAGE($K20:$N20))/(ir_conc!T$7*E$49)</f>
        <v>0.47593974599395422</v>
      </c>
      <c r="F66" s="8">
        <f>(F20-AVERAGE($K20:$N20))/(ir_conc!U$7*F$49)</f>
        <v>2.6707004313162654E-5</v>
      </c>
      <c r="G66" s="8">
        <f>(G20-AVERAGE($K20:$N20))/(ir_conc!V$7*G$49)</f>
        <v>0.17079580865357571</v>
      </c>
      <c r="H66" s="8">
        <f>(H20-AVERAGE($K20:$N20))/(ir_conc!W$7*H$49)</f>
        <v>0.19213901445139012</v>
      </c>
      <c r="I66" s="8">
        <f>(I20-AVERAGE($K20:$N20))/(ir_conc!X$7*I$49)</f>
        <v>0.18753633892634283</v>
      </c>
      <c r="J66" s="8">
        <f>(J20-AVERAGE($K20:$N20))/(ir_conc!Y$7*J$49)</f>
        <v>7.0407788073053895E-2</v>
      </c>
      <c r="K66" s="17">
        <f t="shared" si="0"/>
        <v>0.2220337747477481</v>
      </c>
      <c r="L66" s="17">
        <f t="shared" si="1"/>
        <v>0.17012783952176785</v>
      </c>
      <c r="M66" s="17">
        <f t="shared" si="2"/>
        <v>0.15521973752609064</v>
      </c>
      <c r="N66" s="17">
        <f t="shared" si="3"/>
        <v>4.9606139984236443E-2</v>
      </c>
    </row>
    <row r="67" spans="1:14" x14ac:dyDescent="0.25">
      <c r="A67" s="5" t="s">
        <v>19</v>
      </c>
      <c r="B67" s="20">
        <v>18.534133333333333</v>
      </c>
      <c r="C67" s="8">
        <f>(C21-AVERAGE($K21:$N21))/(ir_conc!R$7*C$49)</f>
        <v>9.5890621294843093E-3</v>
      </c>
      <c r="D67" s="8">
        <f>(D21-AVERAGE($K21:$N21))/(ir_conc!S$7*D$49)</f>
        <v>6.9695347876126152E-3</v>
      </c>
      <c r="E67" s="8">
        <f>(E21-AVERAGE($K21:$N21))/(ir_conc!T$7*E$49)</f>
        <v>8.9009709868580148E-3</v>
      </c>
      <c r="F67" s="8">
        <f>(F21-AVERAGE($K21:$N21))/(ir_conc!U$7*F$49)</f>
        <v>2.2983596858418627E-3</v>
      </c>
      <c r="G67" s="8">
        <f>(G21-AVERAGE($K21:$N21))/(ir_conc!V$7*G$49)</f>
        <v>4.0054227159701701E-3</v>
      </c>
      <c r="H67" s="8">
        <f>(H21-AVERAGE($K21:$N21))/(ir_conc!W$7*H$49)</f>
        <v>4.0000076870447491E-3</v>
      </c>
      <c r="I67" s="8">
        <f>(I21-AVERAGE($K21:$N21))/(ir_conc!X$7*I$49)</f>
        <v>3.793724938558442E-3</v>
      </c>
      <c r="J67" s="8">
        <f>(J21-AVERAGE($K21:$N21))/(ir_conc!Y$7*J$49)</f>
        <v>2.8185561215006787E-3</v>
      </c>
      <c r="K67" s="17">
        <f t="shared" si="0"/>
        <v>6.9394818974492008E-3</v>
      </c>
      <c r="L67" s="17">
        <f t="shared" si="1"/>
        <v>2.846429052916267E-3</v>
      </c>
      <c r="M67" s="17">
        <f t="shared" si="2"/>
        <v>3.6544278657685103E-3</v>
      </c>
      <c r="N67" s="17">
        <f t="shared" si="3"/>
        <v>4.9007857663200128E-4</v>
      </c>
    </row>
    <row r="68" spans="1:14" x14ac:dyDescent="0.25">
      <c r="A68" s="5" t="s">
        <v>20</v>
      </c>
      <c r="B68" s="20">
        <v>18.834399999999999</v>
      </c>
      <c r="C68" s="8">
        <f>(C22-AVERAGE($K22:$N22))/(ir_conc!R$7*C$49)</f>
        <v>3.8898132611564903E-3</v>
      </c>
      <c r="D68" s="8">
        <f>(D22-AVERAGE($K22:$N22))/(ir_conc!S$7*D$49)</f>
        <v>3.2732202210131135E-3</v>
      </c>
      <c r="E68" s="8">
        <f>(E22-AVERAGE($K22:$N22))/(ir_conc!T$7*E$49)</f>
        <v>5.6642943351066519E-3</v>
      </c>
      <c r="F68" s="8">
        <f>(F22-AVERAGE($K22:$N22))/(ir_conc!U$7*F$49)</f>
        <v>1.3340950697195121E-3</v>
      </c>
      <c r="G68" s="8">
        <f>(G22-AVERAGE($K22:$N22))/(ir_conc!V$7*G$49)</f>
        <v>4.648919137527927E-3</v>
      </c>
      <c r="H68" s="8">
        <f>(H22-AVERAGE($K22:$N22))/(ir_conc!W$7*H$49)</f>
        <v>1.1104416279922754E-3</v>
      </c>
      <c r="I68" s="8">
        <f>(I22-AVERAGE($K22:$N22))/(ir_conc!X$7*I$49)</f>
        <v>3.5715145582225988E-3</v>
      </c>
      <c r="J68" s="8">
        <f>(J22-AVERAGE($K22:$N22))/(ir_conc!Y$7*J$49)</f>
        <v>2.4078407941813115E-3</v>
      </c>
      <c r="K68" s="17">
        <f t="shared" si="0"/>
        <v>3.5403557217489421E-3</v>
      </c>
      <c r="L68" s="17">
        <f t="shared" si="1"/>
        <v>1.5469472555332451E-3</v>
      </c>
      <c r="M68" s="17">
        <f t="shared" si="2"/>
        <v>2.9346790294810287E-3</v>
      </c>
      <c r="N68" s="17">
        <f t="shared" si="3"/>
        <v>1.3181027332750238E-3</v>
      </c>
    </row>
    <row r="69" spans="1:14" x14ac:dyDescent="0.25">
      <c r="A69" s="5" t="s">
        <v>21</v>
      </c>
      <c r="B69" s="20">
        <v>18.878183333333332</v>
      </c>
      <c r="C69" s="8">
        <f>(C23-AVERAGE($K23:$N23))/(ir_conc!R$7*C$49)</f>
        <v>6.1847058232000367E-2</v>
      </c>
      <c r="D69" s="8">
        <f>(D23-AVERAGE($K23:$N23))/(ir_conc!S$7*D$49)</f>
        <v>5.969844407266104E-2</v>
      </c>
      <c r="E69" s="8">
        <f>(E23-AVERAGE($K23:$N23))/(ir_conc!T$7*E$49)</f>
        <v>0.14762701234049402</v>
      </c>
      <c r="F69" s="8">
        <f>(F23-AVERAGE($K23:$N23))/(ir_conc!U$7*F$49)</f>
        <v>3.5099193371020626E-3</v>
      </c>
      <c r="G69" s="8">
        <f>(G23-AVERAGE($K23:$N23))/(ir_conc!V$7*G$49)</f>
        <v>5.9075903431712207E-2</v>
      </c>
      <c r="H69" s="8">
        <f>(H23-AVERAGE($K23:$N23))/(ir_conc!W$7*H$49)</f>
        <v>4.9269923671046642E-2</v>
      </c>
      <c r="I69" s="8">
        <f>(I23-AVERAGE($K23:$N23))/(ir_conc!X$7*I$49)</f>
        <v>5.0789410201201701E-2</v>
      </c>
      <c r="J69" s="8">
        <f>(J23-AVERAGE($K23:$N23))/(ir_conc!Y$7*J$49)</f>
        <v>1.8445450961951177E-2</v>
      </c>
      <c r="K69" s="17">
        <f t="shared" si="0"/>
        <v>6.8170608495564375E-2</v>
      </c>
      <c r="L69" s="17">
        <f t="shared" si="1"/>
        <v>5.1492935661992416E-2</v>
      </c>
      <c r="M69" s="17">
        <f t="shared" si="2"/>
        <v>4.4395172066477938E-2</v>
      </c>
      <c r="N69" s="17">
        <f t="shared" si="3"/>
        <v>1.5439894618736016E-2</v>
      </c>
    </row>
    <row r="70" spans="1:14" ht="22.5" x14ac:dyDescent="0.25">
      <c r="A70" s="5" t="s">
        <v>22</v>
      </c>
      <c r="B70" s="20">
        <v>18.928216666666668</v>
      </c>
      <c r="C70" s="8">
        <f>(C24-AVERAGE($K24:$N24))/(ir_conc!R$7*C$49)</f>
        <v>7.3981573701627695E-2</v>
      </c>
      <c r="D70" s="8">
        <f>(D24-AVERAGE($K24:$N24))/(ir_conc!S$7*D$49)</f>
        <v>6.3173232850258457E-2</v>
      </c>
      <c r="E70" s="8">
        <f>(E24-AVERAGE($K24:$N24))/(ir_conc!T$7*E$49)</f>
        <v>0.17260598231500987</v>
      </c>
      <c r="F70" s="8">
        <f>(F24-AVERAGE($K24:$N24))/(ir_conc!U$7*F$49)</f>
        <v>1.255748473153895E-4</v>
      </c>
      <c r="G70" s="8">
        <f>(G24-AVERAGE($K24:$N24))/(ir_conc!V$7*G$49)</f>
        <v>8.257303736516583E-2</v>
      </c>
      <c r="H70" s="8">
        <f>(H24-AVERAGE($K24:$N24))/(ir_conc!W$7*H$49)</f>
        <v>6.3955239563048161E-2</v>
      </c>
      <c r="I70" s="8">
        <f>(I24-AVERAGE($K24:$N24))/(ir_conc!X$7*I$49)</f>
        <v>6.0725418440293139E-2</v>
      </c>
      <c r="J70" s="8">
        <f>(J24-AVERAGE($K24:$N24))/(ir_conc!Y$7*J$49)</f>
        <v>2.0433496483942985E-2</v>
      </c>
      <c r="K70" s="17">
        <f t="shared" si="0"/>
        <v>7.7471590928552866E-2</v>
      </c>
      <c r="L70" s="17">
        <f t="shared" si="1"/>
        <v>6.1744598735618134E-2</v>
      </c>
      <c r="M70" s="17">
        <f t="shared" si="2"/>
        <v>5.692179796311253E-2</v>
      </c>
      <c r="N70" s="17">
        <f t="shared" si="3"/>
        <v>2.2656781860903977E-2</v>
      </c>
    </row>
    <row r="71" spans="1:14" ht="22.5" x14ac:dyDescent="0.25">
      <c r="A71" s="5" t="s">
        <v>23</v>
      </c>
      <c r="B71" s="20">
        <v>19.009516666666666</v>
      </c>
      <c r="C71" s="8">
        <f>(C25-AVERAGE($K25:$N25))/(ir_conc!R$7*C$49)</f>
        <v>6.2011857796913587E-2</v>
      </c>
      <c r="D71" s="8">
        <f>(D25-AVERAGE($K25:$N25))/(ir_conc!S$7*D$49)</f>
        <v>6.9099193931926706E-2</v>
      </c>
      <c r="E71" s="8">
        <f>(E25-AVERAGE($K25:$N25))/(ir_conc!T$7*E$49)</f>
        <v>0.1689620662535137</v>
      </c>
      <c r="F71" s="8">
        <f>(F25-AVERAGE($K25:$N25))/(ir_conc!U$7*F$49)</f>
        <v>1.3281597040266798E-6</v>
      </c>
      <c r="G71" s="8">
        <f>(G25-AVERAGE($K25:$N25))/(ir_conc!V$7*G$49)</f>
        <v>5.4312144380641539E-2</v>
      </c>
      <c r="H71" s="8">
        <f>(H25-AVERAGE($K25:$N25))/(ir_conc!W$7*H$49)</f>
        <v>6.1064007521455382E-2</v>
      </c>
      <c r="I71" s="8">
        <f>(I25-AVERAGE($K25:$N25))/(ir_conc!X$7*I$49)</f>
        <v>6.0134573254203176E-2</v>
      </c>
      <c r="J71" s="8">
        <f>(J25-AVERAGE($K25:$N25))/(ir_conc!Y$7*J$49)</f>
        <v>2.061959379961999E-2</v>
      </c>
      <c r="K71" s="17">
        <f t="shared" si="0"/>
        <v>7.5018611535514521E-2</v>
      </c>
      <c r="L71" s="17">
        <f t="shared" si="1"/>
        <v>6.0533421836663256E-2</v>
      </c>
      <c r="M71" s="17">
        <f t="shared" si="2"/>
        <v>4.9032579738980023E-2</v>
      </c>
      <c r="N71" s="17">
        <f t="shared" si="3"/>
        <v>1.6607084988738467E-2</v>
      </c>
    </row>
    <row r="72" spans="1:14" x14ac:dyDescent="0.25">
      <c r="A72" s="5" t="s">
        <v>24</v>
      </c>
      <c r="B72" s="20">
        <v>19.466183333333333</v>
      </c>
      <c r="C72" s="8">
        <f>(C26-AVERAGE($K26:$N26))/(ir_conc!R$7*C$49)</f>
        <v>8.1028448913794168E-2</v>
      </c>
      <c r="D72" s="8">
        <f>(D26-AVERAGE($K26:$N26))/(ir_conc!S$7*D$49)</f>
        <v>5.6997146853573911E-2</v>
      </c>
      <c r="E72" s="8">
        <f>(E26-AVERAGE($K26:$N26))/(ir_conc!T$7*E$49)</f>
        <v>0.14441730899260818</v>
      </c>
      <c r="F72" s="8">
        <f>(F26-AVERAGE($K26:$N26))/(ir_conc!U$7*F$49)</f>
        <v>1.0471001361030698E-3</v>
      </c>
      <c r="G72" s="8">
        <f>(G26-AVERAGE($K26:$N26))/(ir_conc!V$7*G$49)</f>
        <v>5.4288639702719493E-2</v>
      </c>
      <c r="H72" s="8">
        <f>(H26-AVERAGE($K26:$N26))/(ir_conc!W$7*H$49)</f>
        <v>4.2887560573519314E-2</v>
      </c>
      <c r="I72" s="8">
        <f>(I26-AVERAGE($K26:$N26))/(ir_conc!X$7*I$49)</f>
        <v>8.1691675522074098E-2</v>
      </c>
      <c r="J72" s="8">
        <f>(J26-AVERAGE($K26:$N26))/(ir_conc!Y$7*J$49)</f>
        <v>2.6815571212319155E-2</v>
      </c>
      <c r="K72" s="17">
        <f t="shared" si="0"/>
        <v>7.0872501224019835E-2</v>
      </c>
      <c r="L72" s="17">
        <f t="shared" si="1"/>
        <v>5.1429792239493698E-2</v>
      </c>
      <c r="M72" s="17">
        <f t="shared" si="2"/>
        <v>5.1420861752658011E-2</v>
      </c>
      <c r="N72" s="17">
        <f t="shared" si="3"/>
        <v>2.0017391614680403E-2</v>
      </c>
    </row>
    <row r="73" spans="1:14" x14ac:dyDescent="0.25">
      <c r="A73" s="5" t="s">
        <v>25</v>
      </c>
      <c r="B73" s="20">
        <v>20.348199999999999</v>
      </c>
      <c r="C73" s="8">
        <f>(C27-AVERAGE($K27:$N27))/(ir_conc!R$7*C$49)</f>
        <v>6.3241121457634035E-4</v>
      </c>
      <c r="D73" s="8">
        <f>(D27-AVERAGE($K27:$N27))/(ir_conc!S$7*D$49)</f>
        <v>1.2706985443734229E-2</v>
      </c>
      <c r="E73" s="8">
        <f>(E27-AVERAGE($K27:$N27))/(ir_conc!T$7*E$49)</f>
        <v>1.5294016792508883E-3</v>
      </c>
      <c r="F73" s="8">
        <f>(F27-AVERAGE($K27:$N27))/(ir_conc!U$7*F$49)</f>
        <v>7.4254778348146859E-4</v>
      </c>
      <c r="G73" s="8">
        <f>(G27-AVERAGE($K27:$N27))/(ir_conc!V$7*G$49)</f>
        <v>1.5672071094003886E-3</v>
      </c>
      <c r="H73" s="8">
        <f>(H27-AVERAGE($K27:$N27))/(ir_conc!W$7*H$49)</f>
        <v>4.2186172180421432E-4</v>
      </c>
      <c r="I73" s="8">
        <f>(I27-AVERAGE($K27:$N27))/(ir_conc!X$7*I$49)</f>
        <v>6.2432487028302034E-4</v>
      </c>
      <c r="J73" s="8">
        <f>(J27-AVERAGE($K27:$N27))/(ir_conc!Y$7*J$49)</f>
        <v>4.7577847659434396E-4</v>
      </c>
      <c r="K73" s="17">
        <f t="shared" si="0"/>
        <v>3.9028365302607314E-3</v>
      </c>
      <c r="L73" s="17">
        <f t="shared" si="1"/>
        <v>5.0948340942344158E-3</v>
      </c>
      <c r="M73" s="17">
        <f t="shared" si="2"/>
        <v>7.7229304452049185E-4</v>
      </c>
      <c r="N73" s="17">
        <f t="shared" si="3"/>
        <v>4.6489406106772367E-4</v>
      </c>
    </row>
    <row r="74" spans="1:14" ht="22.5" x14ac:dyDescent="0.25">
      <c r="A74" s="5" t="s">
        <v>26</v>
      </c>
      <c r="B74" s="20">
        <v>20.497833333333332</v>
      </c>
      <c r="C74" s="8">
        <f>(C28-AVERAGE($K28:$N28))/(ir_conc!R$7*C$49)</f>
        <v>0.16968735495656856</v>
      </c>
      <c r="D74" s="8">
        <f>(D28-AVERAGE($K28:$N28))/(ir_conc!S$7*D$49)</f>
        <v>0.14131237976686578</v>
      </c>
      <c r="E74" s="8">
        <f>(E28-AVERAGE($K28:$N28))/(ir_conc!T$7*E$49)</f>
        <v>0.36562175400282132</v>
      </c>
      <c r="F74" s="8">
        <f>(F28-AVERAGE($K28:$N28))/(ir_conc!U$7*F$49)</f>
        <v>7.9941567223955616E-5</v>
      </c>
      <c r="G74" s="8">
        <f>(G28-AVERAGE($K28:$N28))/(ir_conc!V$7*G$49)</f>
        <v>0.13012955892586794</v>
      </c>
      <c r="H74" s="8">
        <f>(H28-AVERAGE($K28:$N28))/(ir_conc!W$7*H$49)</f>
        <v>0.10365920342956803</v>
      </c>
      <c r="I74" s="8">
        <f>(I28-AVERAGE($K28:$N28))/(ir_conc!X$7*I$49)</f>
        <v>0.14165147115023188</v>
      </c>
      <c r="J74" s="8">
        <f>(J28-AVERAGE($K28:$N28))/(ir_conc!Y$7*J$49)</f>
        <v>4.7646310859329355E-2</v>
      </c>
      <c r="K74" s="17">
        <f t="shared" si="0"/>
        <v>0.16917535757336988</v>
      </c>
      <c r="L74" s="17">
        <f t="shared" si="1"/>
        <v>0.13034670503888365</v>
      </c>
      <c r="M74" s="17">
        <f t="shared" si="2"/>
        <v>0.1057716360912493</v>
      </c>
      <c r="N74" s="17">
        <f t="shared" si="3"/>
        <v>3.6275634983221318E-2</v>
      </c>
    </row>
    <row r="75" spans="1:14" x14ac:dyDescent="0.25">
      <c r="A75" s="5" t="s">
        <v>27</v>
      </c>
      <c r="B75" s="20">
        <v>20.504583333333333</v>
      </c>
      <c r="C75" s="8">
        <f>(C29-AVERAGE($K29:$N29))/(ir_conc!R$7*C$49)</f>
        <v>7.2335854067287139E-3</v>
      </c>
      <c r="D75" s="8">
        <f>(D29-AVERAGE($K29:$N29))/(ir_conc!S$7*D$49)</f>
        <v>3.5762390939459623E-3</v>
      </c>
      <c r="E75" s="8">
        <f>(E29-AVERAGE($K29:$N29))/(ir_conc!T$7*E$49)</f>
        <v>1.0176045519654188E-2</v>
      </c>
      <c r="F75" s="8">
        <f>(F29-AVERAGE($K29:$N29))/(ir_conc!U$7*F$49)</f>
        <v>1.9083325472793875E-4</v>
      </c>
      <c r="G75" s="8">
        <f>(G29-AVERAGE($K29:$N29))/(ir_conc!V$7*G$49)</f>
        <v>7.8507588452196783E-3</v>
      </c>
      <c r="H75" s="8">
        <f>(H29-AVERAGE($K29:$N29))/(ir_conc!W$7*H$49)</f>
        <v>9.7292214365171919E-3</v>
      </c>
      <c r="I75" s="8">
        <f>(I29-AVERAGE($K29:$N29))/(ir_conc!X$7*I$49)</f>
        <v>5.4244750440225571E-3</v>
      </c>
      <c r="J75" s="8">
        <f>(J29-AVERAGE($K29:$N29))/(ir_conc!Y$7*J$49)</f>
        <v>2.0725223265023328E-3</v>
      </c>
      <c r="K75" s="17">
        <f t="shared" si="0"/>
        <v>5.2941758187642005E-3</v>
      </c>
      <c r="L75" s="17">
        <f t="shared" si="1"/>
        <v>3.7612954298598977E-3</v>
      </c>
      <c r="M75" s="17">
        <f t="shared" si="2"/>
        <v>6.2692444130654406E-3</v>
      </c>
      <c r="N75" s="17">
        <f t="shared" si="3"/>
        <v>2.863509230849705E-3</v>
      </c>
    </row>
    <row r="76" spans="1:14" ht="22.5" x14ac:dyDescent="0.25">
      <c r="A76" s="5" t="s">
        <v>29</v>
      </c>
      <c r="B76" s="20">
        <v>21.374083333333335</v>
      </c>
      <c r="C76" s="8">
        <f>(C30-AVERAGE($K30:$N30))/(ir_conc!R$7*C$49)</f>
        <v>0.31731627686469399</v>
      </c>
      <c r="D76" s="8">
        <f>(D30-AVERAGE($K30:$N30))/(ir_conc!S$7*D$49)</f>
        <v>0.35677800776023699</v>
      </c>
      <c r="E76" s="8">
        <f>(E30-AVERAGE($K30:$N30))/(ir_conc!T$7*E$49)</f>
        <v>0.60483820692742774</v>
      </c>
      <c r="F76" s="8">
        <f>(F30-AVERAGE($K30:$N30))/(ir_conc!U$7*F$49)</f>
        <v>4.971615789648346E-4</v>
      </c>
      <c r="G76" s="8">
        <f>(G30-AVERAGE($K30:$N30))/(ir_conc!V$7*G$49)</f>
        <v>0.26284754666179599</v>
      </c>
      <c r="H76" s="8">
        <f>(H30-AVERAGE($K30:$N30))/(ir_conc!W$7*H$49)</f>
        <v>0.30126853580674623</v>
      </c>
      <c r="I76" s="8">
        <f>(I30-AVERAGE($K30:$N30))/(ir_conc!X$7*I$49)</f>
        <v>0.31856794311319198</v>
      </c>
      <c r="J76" s="8">
        <f>(J30-AVERAGE($K30:$N30))/(ir_conc!Y$7*J$49)</f>
        <v>5.178489226918561E-2</v>
      </c>
      <c r="K76" s="17">
        <f t="shared" si="0"/>
        <v>0.31985741328283085</v>
      </c>
      <c r="L76" s="17">
        <f t="shared" si="1"/>
        <v>0.21481073692062147</v>
      </c>
      <c r="M76" s="17">
        <f t="shared" si="2"/>
        <v>0.23361722946272998</v>
      </c>
      <c r="N76" s="17">
        <f t="shared" si="3"/>
        <v>0.1069003429515073</v>
      </c>
    </row>
    <row r="77" spans="1:14" ht="22.5" x14ac:dyDescent="0.25">
      <c r="A77" s="5" t="s">
        <v>30</v>
      </c>
      <c r="B77" s="20">
        <v>21.374083333333335</v>
      </c>
      <c r="C77" s="8">
        <f>(C31-AVERAGE($K31:$N31))/(ir_conc!R$7*C$49)</f>
        <v>4.2028249946654953E-2</v>
      </c>
      <c r="D77" s="8">
        <f>(D31-AVERAGE($K31:$N31))/(ir_conc!S$7*D$49)</f>
        <v>4.7697221537736118E-2</v>
      </c>
      <c r="E77" s="8">
        <f>(E31-AVERAGE($K31:$N31))/(ir_conc!T$7*E$49)</f>
        <v>8.1326350529021735E-2</v>
      </c>
      <c r="F77" s="8">
        <f>(F31-AVERAGE($K31:$N31))/(ir_conc!U$7*F$49)</f>
        <v>5.2803384746749267E-5</v>
      </c>
      <c r="G77" s="8">
        <f>(G31-AVERAGE($K31:$N31))/(ir_conc!V$7*G$49)</f>
        <v>3.5063823682453497E-2</v>
      </c>
      <c r="H77" s="8">
        <f>(H31-AVERAGE($K31:$N31))/(ir_conc!W$7*H$49)</f>
        <v>4.0176872216357067E-2</v>
      </c>
      <c r="I77" s="8">
        <f>(I31-AVERAGE($K31:$N31))/(ir_conc!X$7*I$49)</f>
        <v>4.2486044268488739E-2</v>
      </c>
      <c r="J77" s="8">
        <f>(J31-AVERAGE($K31:$N31))/(ir_conc!Y$7*J$49)</f>
        <v>2.4083870357944567E-2</v>
      </c>
      <c r="K77" s="17">
        <f t="shared" si="0"/>
        <v>4.2776156349539886E-2</v>
      </c>
      <c r="L77" s="17">
        <f t="shared" si="1"/>
        <v>2.8879831225285965E-2</v>
      </c>
      <c r="M77" s="17">
        <f t="shared" si="2"/>
        <v>3.545265263131097E-2</v>
      </c>
      <c r="N77" s="17">
        <f t="shared" si="3"/>
        <v>7.0920245159674586E-3</v>
      </c>
    </row>
    <row r="78" spans="1:14" ht="22.5" x14ac:dyDescent="0.25">
      <c r="A78" s="5" t="s">
        <v>31</v>
      </c>
      <c r="B78" s="20">
        <v>22.1998</v>
      </c>
      <c r="C78" s="8">
        <f>(C32-AVERAGE($K32:$N32))/(ir_conc!R$7*C$49)</f>
        <v>1.4934310151750908E-2</v>
      </c>
      <c r="D78" s="8">
        <f>(D32-AVERAGE($K32:$N32))/(ir_conc!S$7*D$49)</f>
        <v>1.0998361883184737E-2</v>
      </c>
      <c r="E78" s="8">
        <f>(E32-AVERAGE($K32:$N32))/(ir_conc!T$7*E$49)</f>
        <v>1.8880367381164439E-2</v>
      </c>
      <c r="F78" s="8">
        <f>(F32-AVERAGE($K32:$N32))/(ir_conc!U$7*F$49)</f>
        <v>9.9014302429263779E-3</v>
      </c>
      <c r="G78" s="8">
        <f>(G32-AVERAGE($K32:$N32))/(ir_conc!V$7*G$49)</f>
        <v>1.1830018224015504E-2</v>
      </c>
      <c r="H78" s="8">
        <f>(H32-AVERAGE($K32:$N32))/(ir_conc!W$7*H$49)</f>
        <v>1.1264378637183799E-2</v>
      </c>
      <c r="I78" s="8">
        <f>(I32-AVERAGE($K32:$N32))/(ir_conc!X$7*I$49)</f>
        <v>9.9397489340547727E-3</v>
      </c>
      <c r="J78" s="8">
        <f>(J32-AVERAGE($K32:$N32))/(ir_conc!Y$7*J$49)</f>
        <v>5.681245951540387E-3</v>
      </c>
      <c r="K78" s="17">
        <f t="shared" si="0"/>
        <v>1.3678617414756615E-2</v>
      </c>
      <c r="L78" s="17">
        <f t="shared" si="1"/>
        <v>3.538568905939397E-3</v>
      </c>
      <c r="M78" s="17">
        <f t="shared" si="2"/>
        <v>9.6788479366986153E-3</v>
      </c>
      <c r="N78" s="17">
        <f t="shared" si="3"/>
        <v>2.4078170699504201E-3</v>
      </c>
    </row>
    <row r="79" spans="1:14" ht="22.5" x14ac:dyDescent="0.25">
      <c r="A79" s="5" t="s">
        <v>32</v>
      </c>
      <c r="B79" s="20">
        <v>22.249833333333335</v>
      </c>
      <c r="C79" s="8">
        <f>(C33-AVERAGE($K33:$N33))/(ir_conc!R$7*C$49)</f>
        <v>8.4427372765807043E-2</v>
      </c>
      <c r="D79" s="8">
        <f>(D33-AVERAGE($K33:$N33))/(ir_conc!S$7*D$49)</f>
        <v>4.5884353087355688E-2</v>
      </c>
      <c r="E79" s="8">
        <f>(E33-AVERAGE($K33:$N33))/(ir_conc!T$7*E$49)</f>
        <v>0.18439245385702402</v>
      </c>
      <c r="F79" s="8">
        <f>(F33-AVERAGE($K33:$N33))/(ir_conc!U$7*F$49)</f>
        <v>5.4629492990275891E-2</v>
      </c>
      <c r="G79" s="8">
        <f>(G33-AVERAGE($K33:$N33))/(ir_conc!V$7*G$49)</f>
        <v>5.6315627284111693E-2</v>
      </c>
      <c r="H79" s="8">
        <f>(H33-AVERAGE($K33:$N33))/(ir_conc!W$7*H$49)</f>
        <v>5.6696634607137676E-2</v>
      </c>
      <c r="I79" s="8">
        <f>(I33-AVERAGE($K33:$N33))/(ir_conc!X$7*I$49)</f>
        <v>7.5348838212197386E-2</v>
      </c>
      <c r="J79" s="8">
        <f>(J33-AVERAGE($K33:$N33))/(ir_conc!Y$7*J$49)</f>
        <v>1.633445500241236E-2</v>
      </c>
      <c r="K79" s="17">
        <f t="shared" si="0"/>
        <v>9.2333418175115645E-2</v>
      </c>
      <c r="L79" s="17">
        <f t="shared" si="1"/>
        <v>5.503742641732056E-2</v>
      </c>
      <c r="M79" s="17">
        <f t="shared" si="2"/>
        <v>5.1173888776464782E-2</v>
      </c>
      <c r="N79" s="17">
        <f t="shared" si="3"/>
        <v>2.1535740771494515E-2</v>
      </c>
    </row>
    <row r="80" spans="1:14" x14ac:dyDescent="0.25">
      <c r="A80" s="5" t="s">
        <v>33</v>
      </c>
      <c r="B80" s="20">
        <v>22.249833333333335</v>
      </c>
      <c r="C80" s="8">
        <f>(C34-AVERAGE($K34:$N34))/(ir_conc!R$7*C$49)</f>
        <v>0.11464203983919166</v>
      </c>
      <c r="D80" s="8">
        <f>(D34-AVERAGE($K34:$N34))/(ir_conc!S$7*D$49)</f>
        <v>0.11331013606543072</v>
      </c>
      <c r="E80" s="8">
        <f>(E34-AVERAGE($K34:$N34))/(ir_conc!T$7*E$49)</f>
        <v>0.19920572919038462</v>
      </c>
      <c r="F80" s="8">
        <f>(F34-AVERAGE($K34:$N34))/(ir_conc!U$7*F$49)</f>
        <v>9.8276809454827474E-2</v>
      </c>
      <c r="G80" s="8">
        <f>(G34-AVERAGE($K34:$N34))/(ir_conc!V$7*G$49)</f>
        <v>7.3331339525461656E-2</v>
      </c>
      <c r="H80" s="8">
        <f>(H34-AVERAGE($K34:$N34))/(ir_conc!W$7*H$49)</f>
        <v>0.12628361627716467</v>
      </c>
      <c r="I80" s="8">
        <f>(I34-AVERAGE($K34:$N34))/(ir_conc!X$7*I$49)</f>
        <v>0.10179420563686807</v>
      </c>
      <c r="J80" s="8">
        <f>(J34-AVERAGE($K34:$N34))/(ir_conc!Y$7*J$49)</f>
        <v>5.6738243105920488E-2</v>
      </c>
      <c r="K80" s="17">
        <f t="shared" si="0"/>
        <v>0.13135867863745862</v>
      </c>
      <c r="L80" s="17">
        <f t="shared" si="1"/>
        <v>3.9695176782053927E-2</v>
      </c>
      <c r="M80" s="17">
        <f t="shared" si="2"/>
        <v>8.9536851136353734E-2</v>
      </c>
      <c r="N80" s="17">
        <f t="shared" si="3"/>
        <v>2.6640827609938942E-2</v>
      </c>
    </row>
    <row r="81" spans="1:14" ht="22.5" x14ac:dyDescent="0.25">
      <c r="A81" s="5" t="s">
        <v>34</v>
      </c>
      <c r="B81" s="20">
        <v>23.590316666666666</v>
      </c>
      <c r="C81" s="8">
        <f>(C35-AVERAGE($K35:$N35))/(ir_conc!R$7*C$49)</f>
        <v>6.9867111225515491E-2</v>
      </c>
      <c r="D81" s="8">
        <f>(D35-AVERAGE($K35:$N35))/(ir_conc!S$7*D$49)</f>
        <v>6.6781348850461345E-2</v>
      </c>
      <c r="E81" s="8">
        <f>(E35-AVERAGE($K35:$N35))/(ir_conc!T$7*E$49)</f>
        <v>0.13454072465526334</v>
      </c>
      <c r="F81" s="8">
        <f>(F35-AVERAGE($K35:$N35))/(ir_conc!U$7*F$49)</f>
        <v>1.6151589148460667E-3</v>
      </c>
      <c r="G81" s="8">
        <f>(G35-AVERAGE($K35:$N35))/(ir_conc!V$7*G$49)</f>
        <v>6.7789359499715804E-2</v>
      </c>
      <c r="H81" s="8">
        <f>(H35-AVERAGE($K35:$N35))/(ir_conc!W$7*H$49)</f>
        <v>6.8758987882597558E-2</v>
      </c>
      <c r="I81" s="8">
        <f>(I35-AVERAGE($K35:$N35))/(ir_conc!X$7*I$49)</f>
        <v>6.7821351002220226E-2</v>
      </c>
      <c r="J81" s="8">
        <f>(J35-AVERAGE($K35:$N35))/(ir_conc!Y$7*J$49)</f>
        <v>2.5409368652207703E-2</v>
      </c>
      <c r="K81" s="17">
        <f t="shared" si="0"/>
        <v>6.8201085911521575E-2</v>
      </c>
      <c r="L81" s="17">
        <f t="shared" si="1"/>
        <v>4.7009107192984879E-2</v>
      </c>
      <c r="M81" s="17">
        <f t="shared" si="2"/>
        <v>5.744476675918532E-2</v>
      </c>
      <c r="N81" s="17">
        <f t="shared" si="3"/>
        <v>1.8499746153814181E-2</v>
      </c>
    </row>
    <row r="82" spans="1:14" ht="22.5" x14ac:dyDescent="0.25">
      <c r="A82" s="5" t="s">
        <v>35</v>
      </c>
      <c r="B82" s="20">
        <v>24.470500000000001</v>
      </c>
      <c r="C82" s="8">
        <f>(C36-AVERAGE($K36:$N36))/(ir_conc!R$7*C$49)</f>
        <v>1.4385878004659736</v>
      </c>
      <c r="D82" s="8">
        <f>(D36-AVERAGE($K36:$N36))/(ir_conc!S$7*D$49)</f>
        <v>1.7677962026393754</v>
      </c>
      <c r="E82" s="8">
        <f>(E36-AVERAGE($K36:$N36))/(ir_conc!T$7*E$49)</f>
        <v>3.6729113236550122</v>
      </c>
      <c r="F82" s="8">
        <f>(F36-AVERAGE($K36:$N36))/(ir_conc!U$7*F$49)</f>
        <v>4.9115114199931758E-4</v>
      </c>
      <c r="G82" s="8">
        <f>(G36-AVERAGE($K36:$N36))/(ir_conc!V$7*G$49)</f>
        <v>0.87542525847890074</v>
      </c>
      <c r="H82" s="8">
        <f>(H36-AVERAGE($K36:$N36))/(ir_conc!W$7*H$49)</f>
        <v>1.6441530138502405</v>
      </c>
      <c r="I82" s="8">
        <f>(I36-AVERAGE($K36:$N36))/(ir_conc!X$7*I$49)</f>
        <v>1.377076020462114</v>
      </c>
      <c r="J82" s="8">
        <f>(J36-AVERAGE($K36:$N36))/(ir_conc!Y$7*J$49)</f>
        <v>0.56514036729667494</v>
      </c>
      <c r="K82" s="17">
        <f t="shared" si="0"/>
        <v>1.7199466194755901</v>
      </c>
      <c r="L82" s="17">
        <f t="shared" si="1"/>
        <v>1.3088210927201185</v>
      </c>
      <c r="M82" s="17">
        <f t="shared" si="2"/>
        <v>1.1154486650219826</v>
      </c>
      <c r="N82" s="17">
        <f>_xlfn.STDEV.P(G82:J82)</f>
        <v>0.42084071209258594</v>
      </c>
    </row>
    <row r="83" spans="1:14" ht="22.5" x14ac:dyDescent="0.25">
      <c r="A83" s="5" t="s">
        <v>36</v>
      </c>
      <c r="B83" s="20">
        <v>24.664416666666668</v>
      </c>
      <c r="C83" s="8">
        <f>(C37-AVERAGE($K37:$N37))/(ir_conc!R$7*C$49)</f>
        <v>0.23358801425753326</v>
      </c>
      <c r="D83" s="8">
        <f>(D37-AVERAGE($K37:$N37))/(ir_conc!S$7*D$49)</f>
        <v>0.27455341960227908</v>
      </c>
      <c r="E83" s="8">
        <f>(E37-AVERAGE($K37:$N37))/(ir_conc!T$7*E$49)</f>
        <v>0.52331890096950984</v>
      </c>
      <c r="F83" s="8">
        <f>(F37-AVERAGE($K37:$N37))/(ir_conc!U$7*F$49)</f>
        <v>1.2576085995989572E-3</v>
      </c>
      <c r="G83" s="8">
        <f>(G37-AVERAGE($K37:$N37))/(ir_conc!V$7*G$49)</f>
        <v>0.14142057640947062</v>
      </c>
      <c r="H83" s="8">
        <f>(H37-AVERAGE($K37:$N37))/(ir_conc!W$7*H$49)</f>
        <v>0.22028914509027175</v>
      </c>
      <c r="I83" s="8">
        <f>(I37-AVERAGE($K37:$N37))/(ir_conc!X$7*I$49)</f>
        <v>0.21619890413215956</v>
      </c>
      <c r="J83" s="8">
        <f>(J37-AVERAGE($K37:$N37))/(ir_conc!Y$7*J$49)</f>
        <v>8.7125905381924662E-2</v>
      </c>
      <c r="K83" s="17">
        <f t="shared" si="0"/>
        <v>0.25817948585723027</v>
      </c>
      <c r="L83" s="17">
        <f t="shared" si="1"/>
        <v>0.18518950202521811</v>
      </c>
      <c r="M83" s="17">
        <f t="shared" si="2"/>
        <v>0.16625863275345665</v>
      </c>
      <c r="N83" s="17">
        <f t="shared" si="3"/>
        <v>5.5435197647707234E-2</v>
      </c>
    </row>
    <row r="84" spans="1:14" ht="22.5" x14ac:dyDescent="0.25">
      <c r="A84" s="5" t="s">
        <v>37</v>
      </c>
      <c r="B84" s="20">
        <v>24.664416666666668</v>
      </c>
      <c r="C84" s="8">
        <f>(C38-AVERAGE($K38:$N38))/(ir_conc!R$7*C$49)</f>
        <v>8.3795421116459948E-2</v>
      </c>
      <c r="D84" s="8">
        <f>(D38-AVERAGE($K38:$N38))/(ir_conc!S$7*D$49)</f>
        <v>9.8007983208387162E-2</v>
      </c>
      <c r="E84" s="8">
        <f>(E38-AVERAGE($K38:$N38))/(ir_conc!T$7*E$49)</f>
        <v>0.18661930679266536</v>
      </c>
      <c r="F84" s="8">
        <f>(F38-AVERAGE($K38:$N38))/(ir_conc!U$7*F$49)</f>
        <v>4.2096351521994451E-4</v>
      </c>
      <c r="G84" s="8">
        <f>(G38-AVERAGE($K38:$N38))/(ir_conc!V$7*G$49)</f>
        <v>5.0431599893942226E-2</v>
      </c>
      <c r="H84" s="8">
        <f>(H38-AVERAGE($K38:$N38))/(ir_conc!W$7*H$49)</f>
        <v>7.8556701060767883E-2</v>
      </c>
      <c r="I84" s="8">
        <f>(I38-AVERAGE($K38:$N38))/(ir_conc!X$7*I$49)</f>
        <v>7.7665895011029912E-2</v>
      </c>
      <c r="J84" s="8">
        <f>(J38-AVERAGE($K38:$N38))/(ir_conc!Y$7*J$49)</f>
        <v>3.1069725251045031E-2</v>
      </c>
      <c r="K84" s="17">
        <f t="shared" si="0"/>
        <v>9.2210918658183094E-2</v>
      </c>
      <c r="L84" s="17">
        <f t="shared" si="1"/>
        <v>6.6035532426815924E-2</v>
      </c>
      <c r="M84" s="17">
        <f>AVERAGE(G84:J84)</f>
        <v>5.9430980304196267E-2</v>
      </c>
      <c r="N84" s="17">
        <f t="shared" si="3"/>
        <v>1.9897581164441881E-2</v>
      </c>
    </row>
    <row r="85" spans="1:14" ht="22.5" x14ac:dyDescent="0.25">
      <c r="A85" s="5" t="s">
        <v>38</v>
      </c>
      <c r="B85" s="20">
        <v>24.739483333333332</v>
      </c>
      <c r="C85" s="8">
        <f>(C39-AVERAGE($K39:$N39))/(ir_conc!R$7*C$49)</f>
        <v>2.7509246387470241E-2</v>
      </c>
      <c r="D85" s="8">
        <f>(D39-AVERAGE($K39:$N39))/(ir_conc!S$7*D$49)</f>
        <v>2.5135204468189593E-2</v>
      </c>
      <c r="E85" s="8">
        <f>(E39-AVERAGE($K39:$N39))/(ir_conc!T$7*E$49)</f>
        <v>2.5592994844849839E-3</v>
      </c>
      <c r="F85" s="8">
        <f>(F39-AVERAGE($K39:$N39))/(ir_conc!U$7*F$49)</f>
        <v>1.8499403094768483E-4</v>
      </c>
      <c r="G85" s="8">
        <f>(G39-AVERAGE($K39:$N39))/(ir_conc!V$7*G$49)</f>
        <v>3.044338342318481E-3</v>
      </c>
      <c r="H85" s="8">
        <f>(H39-AVERAGE($K39:$N39))/(ir_conc!W$7*H$49)</f>
        <v>3.4474359576555503E-3</v>
      </c>
      <c r="I85" s="8">
        <f>(I39-AVERAGE($K39:$N39))/(ir_conc!X$7*I$49)</f>
        <v>1.3082302112674925E-3</v>
      </c>
      <c r="J85" s="8">
        <f>(J39-AVERAGE($K39:$N39))/(ir_conc!Y$7*J$49)</f>
        <v>6.5089984823289227E-3</v>
      </c>
      <c r="K85" s="17">
        <f t="shared" si="0"/>
        <v>1.3847186092773123E-2</v>
      </c>
      <c r="L85" s="17">
        <f t="shared" si="1"/>
        <v>1.2531391845635668E-2</v>
      </c>
      <c r="M85" s="17">
        <f t="shared" si="2"/>
        <v>3.5772507483926115E-3</v>
      </c>
      <c r="N85" s="17">
        <f t="shared" si="3"/>
        <v>1.8737960458503804E-3</v>
      </c>
    </row>
    <row r="86" spans="1:14" x14ac:dyDescent="0.25">
      <c r="A86" s="5" t="s">
        <v>39</v>
      </c>
      <c r="B86" s="20">
        <v>24.983450000000001</v>
      </c>
      <c r="C86" s="8">
        <f>(C40-AVERAGE($K40:$N40))/(ir_conc!R$7*C$49)</f>
        <v>3.6120081598407486E-3</v>
      </c>
      <c r="D86" s="8">
        <f>(D40-AVERAGE($K40:$N40))/(ir_conc!S$7*D$49)</f>
        <v>4.0027253660168544E-3</v>
      </c>
      <c r="E86" s="8">
        <f>(E40-AVERAGE($K40:$N40))/(ir_conc!T$7*E$49)</f>
        <v>7.4910477222447916E-3</v>
      </c>
      <c r="F86" s="8">
        <f>(F40-AVERAGE($K40:$N40))/(ir_conc!U$7*F$49)</f>
        <v>-3.1268008168493515E-4</v>
      </c>
      <c r="G86" s="8">
        <f>(G40-AVERAGE($K40:$N40))/(ir_conc!V$7*G$49)</f>
        <v>3.0558265965653399E-3</v>
      </c>
      <c r="H86" s="8">
        <f>(H40-AVERAGE($K40:$N40))/(ir_conc!W$7*H$49)</f>
        <v>4.3426593301244968E-3</v>
      </c>
      <c r="I86" s="8">
        <f>(I40-AVERAGE($K40:$N40))/(ir_conc!X$7*I$49)</f>
        <v>1.6975619608871964E-3</v>
      </c>
      <c r="J86" s="8">
        <f>(J40-AVERAGE($K40:$N40))/(ir_conc!Y$7*J$49)</f>
        <v>6.6696922233223542E-4</v>
      </c>
      <c r="K86" s="17">
        <f t="shared" si="0"/>
        <v>3.6982752916043648E-3</v>
      </c>
      <c r="L86" s="17">
        <f t="shared" si="1"/>
        <v>2.7646436290676272E-3</v>
      </c>
      <c r="M86" s="17">
        <f t="shared" si="2"/>
        <v>2.440754277477317E-3</v>
      </c>
      <c r="N86" s="17">
        <f t="shared" si="3"/>
        <v>1.3869215035725545E-3</v>
      </c>
    </row>
    <row r="87" spans="1:14" x14ac:dyDescent="0.25">
      <c r="A87" s="5" t="s">
        <v>40</v>
      </c>
      <c r="B87" s="20">
        <v>25.114816666666666</v>
      </c>
      <c r="C87" s="8">
        <f>(C41-AVERAGE($K41:$N41))/(ir_conc!R$7*C$49)</f>
        <v>4.082652006674857E-2</v>
      </c>
      <c r="D87" s="8">
        <f>(D41-AVERAGE($K41:$N41))/(ir_conc!S$7*D$49)</f>
        <v>4.6109716076677659E-2</v>
      </c>
      <c r="E87" s="8">
        <f>(E41-AVERAGE($K41:$N41))/(ir_conc!T$7*E$49)</f>
        <v>0.10750910220697762</v>
      </c>
      <c r="F87" s="8">
        <f>(F41-AVERAGE($K41:$N41))/(ir_conc!U$7*F$49)</f>
        <v>7.0292469883758528E-3</v>
      </c>
      <c r="G87" s="8">
        <f>(G41-AVERAGE($K41:$N41))/(ir_conc!V$7*G$49)</f>
        <v>3.3163412780924113E-2</v>
      </c>
      <c r="H87" s="8">
        <f>(H41-AVERAGE($K41:$N41))/(ir_conc!W$7*H$49)</f>
        <v>8.3324574155676345E-2</v>
      </c>
      <c r="I87" s="8">
        <f>(I41-AVERAGE($K41:$N41))/(ir_conc!X$7*I$49)</f>
        <v>3.7591809185329429E-2</v>
      </c>
      <c r="J87" s="8">
        <f>(J41-AVERAGE($K41:$N41))/(ir_conc!Y$7*J$49)</f>
        <v>2.1590968967909591E-2</v>
      </c>
      <c r="K87" s="17">
        <f t="shared" si="0"/>
        <v>5.0368646334694921E-2</v>
      </c>
      <c r="L87" s="17">
        <f t="shared" si="1"/>
        <v>3.6237155978526024E-2</v>
      </c>
      <c r="M87" s="17">
        <f t="shared" si="2"/>
        <v>4.3917691272459869E-2</v>
      </c>
      <c r="N87" s="17">
        <f t="shared" si="3"/>
        <v>2.348965856227922E-2</v>
      </c>
    </row>
    <row r="88" spans="1:14" x14ac:dyDescent="0.25">
      <c r="A88" s="5" t="s">
        <v>41</v>
      </c>
      <c r="B88" s="20">
        <v>27.285433333333334</v>
      </c>
      <c r="C88" s="8">
        <f>(C42-AVERAGE($K42:$N42))/(ir_conc!R$7*C$49)</f>
        <v>8.7484173102394633E-2</v>
      </c>
      <c r="D88" s="8">
        <f>(D42-AVERAGE($K42:$N42))/(ir_conc!S$7*D$49)</f>
        <v>5.7097747846100083E-2</v>
      </c>
      <c r="E88" s="8">
        <f>(E42-AVERAGE($K42:$N42))/(ir_conc!T$7*E$49)</f>
        <v>0.15368542647216105</v>
      </c>
      <c r="F88" s="8">
        <f>(F42-AVERAGE($K42:$N42))/(ir_conc!U$7*F$49)</f>
        <v>1.9074922272857358E-3</v>
      </c>
      <c r="G88" s="8">
        <f>(G42-AVERAGE($K42:$N42))/(ir_conc!V$7*G$49)</f>
        <v>6.8278674957176891E-2</v>
      </c>
      <c r="H88" s="8">
        <f>(H42-AVERAGE($K42:$N42))/(ir_conc!W$7*H$49)</f>
        <v>5.3344325212722234E-2</v>
      </c>
      <c r="I88" s="8">
        <f>(I42-AVERAGE($K42:$N42))/(ir_conc!X$7*I$49)</f>
        <v>8.0801640425511578E-2</v>
      </c>
      <c r="J88" s="8">
        <f>(J42-AVERAGE($K42:$N42))/(ir_conc!Y$7*J$49)</f>
        <v>2.1833879522702639E-2</v>
      </c>
      <c r="K88" s="17">
        <f t="shared" si="0"/>
        <v>7.5043709911985376E-2</v>
      </c>
      <c r="L88" s="17">
        <f t="shared" si="1"/>
        <v>5.4795639880415907E-2</v>
      </c>
      <c r="M88" s="17">
        <f t="shared" si="2"/>
        <v>5.6064630029528335E-2</v>
      </c>
      <c r="N88" s="17">
        <f t="shared" si="3"/>
        <v>2.2024116982199811E-2</v>
      </c>
    </row>
    <row r="89" spans="1:14" ht="22.5" x14ac:dyDescent="0.25">
      <c r="A89" s="5" t="s">
        <v>42</v>
      </c>
      <c r="B89" s="20">
        <v>34.723100000000002</v>
      </c>
      <c r="C89" s="8">
        <f>(C43-AVERAGE($K43:$N43))/(ir_conc!R$7*C$49)</f>
        <v>2.1852517534600348E-2</v>
      </c>
      <c r="D89" s="8">
        <f>(D43-AVERAGE($K43:$N43))/(ir_conc!S$7*D$49)</f>
        <v>2.2890831789460022E-2</v>
      </c>
      <c r="E89" s="8">
        <f>(E43-AVERAGE($K43:$N43))/(ir_conc!T$7*E$49)</f>
        <v>4.0348066148476192E-2</v>
      </c>
      <c r="F89" s="8">
        <f>(F43-AVERAGE($K43:$N43))/(ir_conc!U$7*F$49)</f>
        <v>3.0426405607697463E-5</v>
      </c>
      <c r="G89" s="8">
        <f>(G43-AVERAGE($K43:$N43))/(ir_conc!V$7*G$49)</f>
        <v>1.9447471872354093E-2</v>
      </c>
      <c r="H89" s="8">
        <f>(H43-AVERAGE($K43:$N43))/(ir_conc!W$7*H$49)</f>
        <v>2.074235679725819E-2</v>
      </c>
      <c r="I89" s="8">
        <f>(I43-AVERAGE($K43:$N43))/(ir_conc!X$7*I$49)</f>
        <v>2.2338196489141052E-2</v>
      </c>
      <c r="J89" s="8">
        <f>(J43-AVERAGE($K43:$N43))/(ir_conc!Y$7*J$49)</f>
        <v>8.9746139604454066E-3</v>
      </c>
      <c r="K89" s="17">
        <f t="shared" si="0"/>
        <v>2.1280460469536067E-2</v>
      </c>
      <c r="L89" s="17">
        <f t="shared" si="1"/>
        <v>1.430085730926112E-2</v>
      </c>
      <c r="M89" s="17">
        <f t="shared" si="2"/>
        <v>1.7875659779799685E-2</v>
      </c>
      <c r="N89" s="17">
        <f t="shared" si="3"/>
        <v>5.2400237500575646E-3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1314-0DA9-4E16-A5D8-53C93AB615A5}">
  <dimension ref="A4:DD53"/>
  <sheetViews>
    <sheetView workbookViewId="0">
      <selection activeCell="I16" sqref="I16"/>
    </sheetView>
  </sheetViews>
  <sheetFormatPr defaultRowHeight="15" x14ac:dyDescent="0.25"/>
  <cols>
    <col min="1" max="1" width="40.140625" customWidth="1"/>
    <col min="24" max="24" width="11.7109375" customWidth="1"/>
  </cols>
  <sheetData>
    <row r="4" spans="1:108" ht="20.25" customHeight="1" x14ac:dyDescent="0.25">
      <c r="D4" t="s">
        <v>43</v>
      </c>
      <c r="H4" t="s">
        <v>44</v>
      </c>
      <c r="L4" t="s">
        <v>45</v>
      </c>
      <c r="P4" t="s">
        <v>46</v>
      </c>
      <c r="T4" t="s">
        <v>47</v>
      </c>
      <c r="X4" t="s">
        <v>48</v>
      </c>
      <c r="AB4" t="s">
        <v>49</v>
      </c>
      <c r="AF4" t="s">
        <v>51</v>
      </c>
      <c r="AJ4" t="s">
        <v>50</v>
      </c>
      <c r="AN4" t="s">
        <v>52</v>
      </c>
      <c r="AR4" t="s">
        <v>53</v>
      </c>
      <c r="AV4" t="s">
        <v>54</v>
      </c>
      <c r="AZ4" t="s">
        <v>55</v>
      </c>
      <c r="BD4" t="s">
        <v>56</v>
      </c>
      <c r="BH4" t="s">
        <v>57</v>
      </c>
      <c r="BL4" t="s">
        <v>58</v>
      </c>
      <c r="BP4" t="s">
        <v>59</v>
      </c>
      <c r="BT4" t="s">
        <v>60</v>
      </c>
      <c r="BX4" t="s">
        <v>61</v>
      </c>
      <c r="CB4" t="s">
        <v>62</v>
      </c>
      <c r="CF4" t="s">
        <v>63</v>
      </c>
      <c r="CJ4" t="s">
        <v>64</v>
      </c>
      <c r="CN4" t="s">
        <v>65</v>
      </c>
      <c r="CR4" t="s">
        <v>66</v>
      </c>
      <c r="CV4" t="s">
        <v>67</v>
      </c>
      <c r="CZ4" t="s">
        <v>68</v>
      </c>
      <c r="DD4" t="s">
        <v>69</v>
      </c>
    </row>
    <row r="5" spans="1:108" ht="20.25" customHeight="1" x14ac:dyDescent="0.25">
      <c r="A5" s="1" t="s">
        <v>0</v>
      </c>
      <c r="E5" s="1" t="s">
        <v>0</v>
      </c>
      <c r="I5" s="1" t="s">
        <v>0</v>
      </c>
      <c r="M5" s="1" t="s">
        <v>0</v>
      </c>
      <c r="Q5" s="1" t="s">
        <v>0</v>
      </c>
      <c r="U5" s="1" t="s">
        <v>0</v>
      </c>
      <c r="Y5" s="1" t="s">
        <v>0</v>
      </c>
      <c r="AC5" s="1" t="s">
        <v>0</v>
      </c>
      <c r="AG5" s="1" t="s">
        <v>0</v>
      </c>
      <c r="AK5" s="1" t="s">
        <v>0</v>
      </c>
      <c r="AO5" s="1" t="s">
        <v>0</v>
      </c>
      <c r="AS5" s="1" t="s">
        <v>0</v>
      </c>
      <c r="AW5" s="1" t="s">
        <v>0</v>
      </c>
      <c r="BA5" s="1" t="s">
        <v>0</v>
      </c>
      <c r="BE5" s="1" t="s">
        <v>0</v>
      </c>
      <c r="BI5" s="1" t="s">
        <v>0</v>
      </c>
      <c r="BM5" s="1" t="s">
        <v>0</v>
      </c>
      <c r="BQ5" s="1" t="s">
        <v>0</v>
      </c>
      <c r="BU5" s="1" t="s">
        <v>0</v>
      </c>
      <c r="BY5" s="1" t="s">
        <v>0</v>
      </c>
      <c r="CC5" s="1" t="s">
        <v>0</v>
      </c>
      <c r="CG5" s="1" t="s">
        <v>0</v>
      </c>
      <c r="CK5" s="1" t="s">
        <v>0</v>
      </c>
      <c r="CO5" s="10" t="s">
        <v>0</v>
      </c>
      <c r="CP5" s="9"/>
      <c r="CQ5" s="9"/>
      <c r="CR5" s="9"/>
      <c r="CS5" s="10" t="s">
        <v>0</v>
      </c>
      <c r="CT5" s="9"/>
      <c r="CU5" s="9"/>
      <c r="CV5" s="9"/>
      <c r="CW5" s="10" t="s">
        <v>0</v>
      </c>
      <c r="CX5" s="9"/>
      <c r="CY5" s="9"/>
      <c r="CZ5" s="9"/>
      <c r="DA5" s="10" t="s">
        <v>0</v>
      </c>
      <c r="DB5" s="9"/>
      <c r="DC5" s="9"/>
      <c r="DD5" s="9"/>
    </row>
    <row r="6" spans="1:108" ht="20.25" customHeight="1" x14ac:dyDescent="0.25">
      <c r="A6" s="2" t="s">
        <v>1</v>
      </c>
      <c r="B6" s="3" t="s">
        <v>2</v>
      </c>
      <c r="C6" s="4" t="s">
        <v>3</v>
      </c>
      <c r="D6" s="4" t="s">
        <v>4</v>
      </c>
      <c r="E6" s="2" t="s">
        <v>1</v>
      </c>
      <c r="F6" s="3" t="s">
        <v>2</v>
      </c>
      <c r="G6" s="4" t="s">
        <v>3</v>
      </c>
      <c r="H6" s="4" t="s">
        <v>4</v>
      </c>
      <c r="I6" s="2" t="s">
        <v>1</v>
      </c>
      <c r="J6" s="3" t="s">
        <v>2</v>
      </c>
      <c r="K6" s="4" t="s">
        <v>3</v>
      </c>
      <c r="L6" s="4" t="s">
        <v>4</v>
      </c>
      <c r="M6" s="2" t="s">
        <v>1</v>
      </c>
      <c r="N6" s="3" t="s">
        <v>2</v>
      </c>
      <c r="O6" s="4" t="s">
        <v>3</v>
      </c>
      <c r="P6" s="4" t="s">
        <v>4</v>
      </c>
      <c r="Q6" s="2" t="s">
        <v>1</v>
      </c>
      <c r="R6" s="3" t="s">
        <v>2</v>
      </c>
      <c r="S6" s="4" t="s">
        <v>3</v>
      </c>
      <c r="T6" s="4" t="s">
        <v>4</v>
      </c>
      <c r="U6" s="2" t="s">
        <v>1</v>
      </c>
      <c r="V6" s="3" t="s">
        <v>2</v>
      </c>
      <c r="W6" s="4" t="s">
        <v>3</v>
      </c>
      <c r="X6" s="4" t="s">
        <v>4</v>
      </c>
      <c r="Y6" s="2" t="s">
        <v>1</v>
      </c>
      <c r="Z6" s="3" t="s">
        <v>2</v>
      </c>
      <c r="AA6" s="4" t="s">
        <v>3</v>
      </c>
      <c r="AB6" s="4" t="s">
        <v>4</v>
      </c>
      <c r="AC6" s="2" t="s">
        <v>1</v>
      </c>
      <c r="AD6" s="3" t="s">
        <v>2</v>
      </c>
      <c r="AE6" s="4" t="s">
        <v>3</v>
      </c>
      <c r="AF6" s="4" t="s">
        <v>4</v>
      </c>
      <c r="AG6" s="2" t="s">
        <v>1</v>
      </c>
      <c r="AH6" s="3" t="s">
        <v>2</v>
      </c>
      <c r="AI6" s="4" t="s">
        <v>3</v>
      </c>
      <c r="AJ6" s="4" t="s">
        <v>4</v>
      </c>
      <c r="AK6" s="2" t="s">
        <v>1</v>
      </c>
      <c r="AL6" s="3" t="s">
        <v>2</v>
      </c>
      <c r="AM6" s="4" t="s">
        <v>3</v>
      </c>
      <c r="AN6" s="4" t="s">
        <v>4</v>
      </c>
      <c r="AO6" s="2" t="s">
        <v>1</v>
      </c>
      <c r="AP6" s="3" t="s">
        <v>2</v>
      </c>
      <c r="AQ6" s="4" t="s">
        <v>3</v>
      </c>
      <c r="AR6" s="4" t="s">
        <v>4</v>
      </c>
      <c r="AS6" s="2" t="s">
        <v>1</v>
      </c>
      <c r="AT6" s="3" t="s">
        <v>2</v>
      </c>
      <c r="AU6" s="4" t="s">
        <v>3</v>
      </c>
      <c r="AV6" s="4" t="s">
        <v>4</v>
      </c>
      <c r="AW6" s="2" t="s">
        <v>1</v>
      </c>
      <c r="AX6" s="3" t="s">
        <v>2</v>
      </c>
      <c r="AY6" s="4" t="s">
        <v>3</v>
      </c>
      <c r="AZ6" s="4" t="s">
        <v>4</v>
      </c>
      <c r="BA6" s="2" t="s">
        <v>1</v>
      </c>
      <c r="BB6" s="3" t="s">
        <v>2</v>
      </c>
      <c r="BC6" s="4" t="s">
        <v>3</v>
      </c>
      <c r="BD6" s="4" t="s">
        <v>4</v>
      </c>
      <c r="BE6" s="2" t="s">
        <v>1</v>
      </c>
      <c r="BF6" s="3" t="s">
        <v>2</v>
      </c>
      <c r="BG6" s="4" t="s">
        <v>3</v>
      </c>
      <c r="BH6" s="4" t="s">
        <v>4</v>
      </c>
      <c r="BI6" s="2" t="s">
        <v>1</v>
      </c>
      <c r="BJ6" s="3" t="s">
        <v>2</v>
      </c>
      <c r="BK6" s="4" t="s">
        <v>3</v>
      </c>
      <c r="BL6" s="4" t="s">
        <v>4</v>
      </c>
      <c r="BM6" s="2" t="s">
        <v>1</v>
      </c>
      <c r="BN6" s="3" t="s">
        <v>2</v>
      </c>
      <c r="BO6" s="4" t="s">
        <v>3</v>
      </c>
      <c r="BP6" s="4" t="s">
        <v>4</v>
      </c>
      <c r="BQ6" s="2" t="s">
        <v>1</v>
      </c>
      <c r="BR6" s="3" t="s">
        <v>2</v>
      </c>
      <c r="BS6" s="4" t="s">
        <v>3</v>
      </c>
      <c r="BT6" s="4" t="s">
        <v>4</v>
      </c>
      <c r="BU6" s="2" t="s">
        <v>1</v>
      </c>
      <c r="BV6" s="3" t="s">
        <v>2</v>
      </c>
      <c r="BW6" s="4" t="s">
        <v>3</v>
      </c>
      <c r="BX6" s="4" t="s">
        <v>4</v>
      </c>
      <c r="BY6" s="2" t="s">
        <v>1</v>
      </c>
      <c r="BZ6" s="3" t="s">
        <v>2</v>
      </c>
      <c r="CA6" s="4" t="s">
        <v>3</v>
      </c>
      <c r="CB6" s="4" t="s">
        <v>4</v>
      </c>
      <c r="CC6" s="2" t="s">
        <v>1</v>
      </c>
      <c r="CD6" s="3" t="s">
        <v>2</v>
      </c>
      <c r="CE6" s="4" t="s">
        <v>3</v>
      </c>
      <c r="CF6" s="4" t="s">
        <v>4</v>
      </c>
      <c r="CG6" s="2" t="s">
        <v>1</v>
      </c>
      <c r="CH6" s="3" t="s">
        <v>2</v>
      </c>
      <c r="CI6" s="4" t="s">
        <v>3</v>
      </c>
      <c r="CJ6" s="4" t="s">
        <v>4</v>
      </c>
      <c r="CK6" s="2" t="s">
        <v>1</v>
      </c>
      <c r="CL6" s="3" t="s">
        <v>2</v>
      </c>
      <c r="CM6" s="4" t="s">
        <v>3</v>
      </c>
      <c r="CN6" s="4" t="s">
        <v>4</v>
      </c>
      <c r="CO6" s="11" t="s">
        <v>1</v>
      </c>
      <c r="CP6" s="12" t="s">
        <v>2</v>
      </c>
      <c r="CQ6" s="13" t="s">
        <v>3</v>
      </c>
      <c r="CR6" s="13" t="s">
        <v>4</v>
      </c>
      <c r="CS6" s="11" t="s">
        <v>1</v>
      </c>
      <c r="CT6" s="12" t="s">
        <v>2</v>
      </c>
      <c r="CU6" s="13" t="s">
        <v>3</v>
      </c>
      <c r="CV6" s="13" t="s">
        <v>4</v>
      </c>
      <c r="CW6" s="11" t="s">
        <v>1</v>
      </c>
      <c r="CX6" s="12" t="s">
        <v>2</v>
      </c>
      <c r="CY6" s="13" t="s">
        <v>3</v>
      </c>
      <c r="CZ6" s="13" t="s">
        <v>4</v>
      </c>
      <c r="DA6" s="11" t="s">
        <v>1</v>
      </c>
      <c r="DB6" s="12" t="s">
        <v>2</v>
      </c>
      <c r="DC6" s="13" t="s">
        <v>3</v>
      </c>
      <c r="DD6" s="13" t="s">
        <v>4</v>
      </c>
    </row>
    <row r="7" spans="1:108" ht="20.25" customHeight="1" x14ac:dyDescent="0.25">
      <c r="A7" s="5" t="s">
        <v>5</v>
      </c>
      <c r="B7" s="6">
        <v>10.586766666666668</v>
      </c>
      <c r="C7" s="7">
        <v>46099379.187864386</v>
      </c>
      <c r="D7" s="8">
        <v>16363.524708781</v>
      </c>
      <c r="E7" s="5" t="s">
        <v>5</v>
      </c>
      <c r="F7" s="6">
        <v>10.593183333333334</v>
      </c>
      <c r="G7" s="7">
        <v>53628520.56396658</v>
      </c>
      <c r="H7" s="8">
        <v>19036.08327929179</v>
      </c>
      <c r="I7" s="5" t="s">
        <v>5</v>
      </c>
      <c r="J7" s="6">
        <v>10.598566666666667</v>
      </c>
      <c r="K7" s="7">
        <v>50992954.857523352</v>
      </c>
      <c r="L7" s="8">
        <v>18100.557783747747</v>
      </c>
      <c r="M7" s="5" t="s">
        <v>5</v>
      </c>
      <c r="N7" s="6">
        <v>10.5883</v>
      </c>
      <c r="O7" s="7">
        <v>48538404.885236301</v>
      </c>
      <c r="P7" s="8">
        <v>17229.285982954596</v>
      </c>
      <c r="Q7" s="5" t="s">
        <v>5</v>
      </c>
      <c r="R7" s="6">
        <v>10.602399999999999</v>
      </c>
      <c r="S7" s="7">
        <v>41902084.619457915</v>
      </c>
      <c r="T7" s="8">
        <v>14873.644918854628</v>
      </c>
      <c r="U7" s="5" t="s">
        <v>5</v>
      </c>
      <c r="V7" s="6">
        <v>10.600533333333333</v>
      </c>
      <c r="W7" s="7">
        <v>54764378.700521722</v>
      </c>
      <c r="X7" s="8">
        <v>19439.269678124747</v>
      </c>
      <c r="Y7" s="5" t="s">
        <v>5</v>
      </c>
      <c r="Z7" s="6">
        <v>10.583483333333334</v>
      </c>
      <c r="AA7" s="7">
        <v>61250006.23720897</v>
      </c>
      <c r="AB7" s="8">
        <v>21741.420559941183</v>
      </c>
      <c r="AC7" s="5" t="s">
        <v>5</v>
      </c>
      <c r="AD7" s="6">
        <v>10.60225</v>
      </c>
      <c r="AE7" s="7">
        <v>63372098.253936402</v>
      </c>
      <c r="AF7" s="8">
        <v>22494.68244246058</v>
      </c>
      <c r="AG7" s="5" t="s">
        <v>5</v>
      </c>
      <c r="AH7" s="6">
        <v>10.6038</v>
      </c>
      <c r="AI7" s="7">
        <v>37162728.418342166</v>
      </c>
      <c r="AJ7" s="8">
        <v>13191.353884421616</v>
      </c>
      <c r="AK7" s="5" t="s">
        <v>5</v>
      </c>
      <c r="AL7" s="6">
        <v>10.602366666666667</v>
      </c>
      <c r="AM7" s="7">
        <v>40016211.992109746</v>
      </c>
      <c r="AN7" s="8">
        <v>14204.23192720746</v>
      </c>
      <c r="AO7" s="5" t="s">
        <v>5</v>
      </c>
      <c r="AP7" s="6">
        <v>10.604266666666666</v>
      </c>
      <c r="AQ7" s="7">
        <v>38194024.487053066</v>
      </c>
      <c r="AR7" s="8">
        <v>13557.424729619941</v>
      </c>
      <c r="AS7" s="5" t="s">
        <v>5</v>
      </c>
      <c r="AT7" s="6">
        <v>10.608633333333334</v>
      </c>
      <c r="AU7" s="7">
        <v>54646557.974580474</v>
      </c>
      <c r="AV7" s="8">
        <v>19397.447805593896</v>
      </c>
      <c r="AW7" s="5" t="s">
        <v>5</v>
      </c>
      <c r="AX7" s="6">
        <v>10.600883333333334</v>
      </c>
      <c r="AY7" s="7">
        <v>52517059.244823262</v>
      </c>
      <c r="AZ7" s="8">
        <v>18641.556821906353</v>
      </c>
      <c r="BA7" s="5" t="s">
        <v>5</v>
      </c>
      <c r="BB7" s="6">
        <v>10.5939</v>
      </c>
      <c r="BC7" s="7">
        <v>46507923.064233035</v>
      </c>
      <c r="BD7" s="8">
        <v>16508.542232516753</v>
      </c>
      <c r="BE7" s="5" t="s">
        <v>5</v>
      </c>
      <c r="BF7" s="6">
        <v>10.608516666666667</v>
      </c>
      <c r="BG7" s="7">
        <v>67428078.441736028</v>
      </c>
      <c r="BH7" s="8">
        <v>23934.401006802054</v>
      </c>
      <c r="BI7" s="5" t="s">
        <v>5</v>
      </c>
      <c r="BJ7" s="6">
        <v>10.602033333333333</v>
      </c>
      <c r="BK7" s="7">
        <v>42432232.066736773</v>
      </c>
      <c r="BL7" s="8">
        <v>15061.827081080546</v>
      </c>
      <c r="BM7" s="5" t="s">
        <v>5</v>
      </c>
      <c r="BN7" s="6">
        <v>10.6023</v>
      </c>
      <c r="BO7" s="7">
        <v>43294619.415796526</v>
      </c>
      <c r="BP7" s="8">
        <v>15367.941760789601</v>
      </c>
      <c r="BQ7" s="5" t="s">
        <v>5</v>
      </c>
      <c r="BR7" s="6">
        <v>10.583516666666666</v>
      </c>
      <c r="BS7" s="7">
        <v>41360054.819139749</v>
      </c>
      <c r="BT7" s="8">
        <v>14681.244973635045</v>
      </c>
      <c r="BU7" s="5" t="s">
        <v>5</v>
      </c>
      <c r="BV7" s="6">
        <v>10.245716666666667</v>
      </c>
      <c r="BW7" s="7">
        <v>159366.01933764922</v>
      </c>
      <c r="BX7" s="8">
        <v>56.56887014778264</v>
      </c>
      <c r="BY7" s="5" t="s">
        <v>5</v>
      </c>
      <c r="BZ7" s="6">
        <v>10.597833333333334</v>
      </c>
      <c r="CA7" s="7">
        <v>66454745.056925274</v>
      </c>
      <c r="CB7" s="8">
        <v>23588.904707875212</v>
      </c>
      <c r="CC7" s="5" t="s">
        <v>5</v>
      </c>
      <c r="CD7" s="6">
        <v>10.588850000000001</v>
      </c>
      <c r="CE7" s="7">
        <v>46467947.951861307</v>
      </c>
      <c r="CF7" s="8">
        <v>16494.352589390208</v>
      </c>
      <c r="CG7" s="5" t="s">
        <v>5</v>
      </c>
      <c r="CH7" s="6">
        <v>10.605216666666667</v>
      </c>
      <c r="CI7" s="7">
        <v>57982925.848438635</v>
      </c>
      <c r="CJ7" s="8">
        <v>20581.731392558842</v>
      </c>
      <c r="CK7" s="5" t="s">
        <v>5</v>
      </c>
      <c r="CL7" s="6">
        <v>10.603683333333333</v>
      </c>
      <c r="CM7" s="7">
        <v>61270479.731108457</v>
      </c>
      <c r="CN7" s="8">
        <v>21748.687870894202</v>
      </c>
      <c r="CO7" s="14" t="s">
        <v>5</v>
      </c>
      <c r="CP7" s="15">
        <v>10.739883333333333</v>
      </c>
      <c r="CQ7" s="16">
        <v>338.81161443832497</v>
      </c>
      <c r="CR7" s="17">
        <v>0.12026522530574565</v>
      </c>
      <c r="CS7" s="14" t="s">
        <v>5</v>
      </c>
      <c r="CT7" s="15">
        <v>10.083033333333333</v>
      </c>
      <c r="CU7" s="16">
        <v>238.80170732773868</v>
      </c>
      <c r="CV7" s="17">
        <v>8.4765515440720349E-2</v>
      </c>
      <c r="CW7" s="14" t="s">
        <v>5</v>
      </c>
      <c r="CX7" s="15">
        <v>10.520883333333334</v>
      </c>
      <c r="CY7" s="16">
        <v>405.02534866969478</v>
      </c>
      <c r="CZ7" s="17">
        <v>0.14376858034530562</v>
      </c>
      <c r="DA7" s="14" t="s">
        <v>5</v>
      </c>
      <c r="DB7" s="15">
        <v>10.108133333333333</v>
      </c>
      <c r="DC7" s="16">
        <v>2525.8303184479978</v>
      </c>
      <c r="DD7" s="17">
        <v>0.89657361019283466</v>
      </c>
    </row>
    <row r="8" spans="1:108" ht="20.25" customHeight="1" x14ac:dyDescent="0.25">
      <c r="A8" s="5" t="s">
        <v>6</v>
      </c>
      <c r="B8" s="6">
        <v>13.167</v>
      </c>
      <c r="C8" s="7">
        <v>18486379.251594979</v>
      </c>
      <c r="D8" s="8">
        <v>1777.1383545567351</v>
      </c>
      <c r="E8" s="5" t="s">
        <v>6</v>
      </c>
      <c r="F8" s="6">
        <v>13.17385</v>
      </c>
      <c r="G8" s="7">
        <v>22970334.297386263</v>
      </c>
      <c r="H8" s="8">
        <v>2208.1913143350203</v>
      </c>
      <c r="I8" s="5" t="s">
        <v>6</v>
      </c>
      <c r="J8" s="6">
        <v>13.179183333333333</v>
      </c>
      <c r="K8" s="7">
        <v>23021276.563328866</v>
      </c>
      <c r="L8" s="8">
        <v>2213.0885120740968</v>
      </c>
      <c r="M8" s="5" t="s">
        <v>6</v>
      </c>
      <c r="N8" s="6">
        <v>13.1669</v>
      </c>
      <c r="O8" s="7">
        <v>15870527.516367655</v>
      </c>
      <c r="P8" s="8">
        <v>1525.6704827123781</v>
      </c>
      <c r="Q8" s="5" t="s">
        <v>6</v>
      </c>
      <c r="R8" s="6">
        <v>13.173366666666666</v>
      </c>
      <c r="S8" s="7">
        <v>17551451.431079671</v>
      </c>
      <c r="T8" s="8">
        <v>1687.2615828013068</v>
      </c>
      <c r="U8" s="5" t="s">
        <v>6</v>
      </c>
      <c r="V8" s="6">
        <v>13.180350000000001</v>
      </c>
      <c r="W8" s="7">
        <v>23574069.397544447</v>
      </c>
      <c r="X8" s="8">
        <v>2266.2297645843132</v>
      </c>
      <c r="Y8" s="5" t="s">
        <v>6</v>
      </c>
      <c r="Z8" s="6">
        <v>13.165066666666666</v>
      </c>
      <c r="AA8" s="7">
        <v>21150141.400136527</v>
      </c>
      <c r="AB8" s="8">
        <v>2033.2119651411988</v>
      </c>
      <c r="AC8" s="5" t="s">
        <v>6</v>
      </c>
      <c r="AD8" s="6">
        <v>13.179483333333334</v>
      </c>
      <c r="AE8" s="7">
        <v>10075000.845185099</v>
      </c>
      <c r="AF8" s="8">
        <v>968.53311189237741</v>
      </c>
      <c r="AG8" s="5" t="s">
        <v>6</v>
      </c>
      <c r="AH8" s="6">
        <v>13.179383333333334</v>
      </c>
      <c r="AI8" s="7">
        <v>8418530.9559488446</v>
      </c>
      <c r="AJ8" s="8">
        <v>809.29283377917625</v>
      </c>
      <c r="AK8" s="5" t="s">
        <v>6</v>
      </c>
      <c r="AL8" s="6">
        <v>13.173333333333334</v>
      </c>
      <c r="AM8" s="7">
        <v>12526782.721209027</v>
      </c>
      <c r="AN8" s="8">
        <v>1204.2285690497467</v>
      </c>
      <c r="AO8" s="5" t="s">
        <v>6</v>
      </c>
      <c r="AP8" s="6">
        <v>13.182683333333333</v>
      </c>
      <c r="AQ8" s="7">
        <v>24702086.869390931</v>
      </c>
      <c r="AR8" s="8">
        <v>2374.6686907009866</v>
      </c>
      <c r="AS8" s="5" t="s">
        <v>6</v>
      </c>
      <c r="AT8" s="6">
        <v>13.198366666666667</v>
      </c>
      <c r="AU8" s="7">
        <v>13650638.187698066</v>
      </c>
      <c r="AV8" s="8">
        <v>1312.2673919741226</v>
      </c>
      <c r="AW8" s="5" t="s">
        <v>6</v>
      </c>
      <c r="AX8" s="6">
        <v>13.204366666666667</v>
      </c>
      <c r="AY8" s="7">
        <v>17170493.517366357</v>
      </c>
      <c r="AZ8" s="8">
        <v>1650.6392182637278</v>
      </c>
      <c r="BA8" s="5" t="s">
        <v>6</v>
      </c>
      <c r="BB8" s="6">
        <v>13.173266666666667</v>
      </c>
      <c r="BC8" s="7">
        <v>18873082.51266703</v>
      </c>
      <c r="BD8" s="8">
        <v>1814.3130326118776</v>
      </c>
      <c r="BE8" s="5" t="s">
        <v>6</v>
      </c>
      <c r="BF8" s="6">
        <v>13.189066666666667</v>
      </c>
      <c r="BG8" s="7">
        <v>32146660.572539933</v>
      </c>
      <c r="BH8" s="8">
        <v>3090.3327632125947</v>
      </c>
      <c r="BI8" s="5" t="s">
        <v>6</v>
      </c>
      <c r="BJ8" s="6">
        <v>13.173</v>
      </c>
      <c r="BK8" s="7">
        <v>17631912.394233935</v>
      </c>
      <c r="BL8" s="8">
        <v>1694.9964811131913</v>
      </c>
      <c r="BM8" s="5" t="s">
        <v>6</v>
      </c>
      <c r="BN8" s="6">
        <v>13.167016666666667</v>
      </c>
      <c r="BO8" s="7">
        <v>15372273.256276647</v>
      </c>
      <c r="BP8" s="8">
        <v>1477.7721493568822</v>
      </c>
      <c r="BQ8" s="5" t="s">
        <v>6</v>
      </c>
      <c r="BR8" s="6">
        <v>13.16075</v>
      </c>
      <c r="BS8" s="7">
        <v>18970698.564821821</v>
      </c>
      <c r="BT8" s="8">
        <v>1823.6970892702263</v>
      </c>
      <c r="BU8" s="5" t="s">
        <v>6</v>
      </c>
      <c r="BV8" s="6">
        <v>13.104433333333333</v>
      </c>
      <c r="BW8" s="7">
        <v>70465.958459803005</v>
      </c>
      <c r="BX8" s="8">
        <v>6.7740554148110474</v>
      </c>
      <c r="BY8" s="5" t="s">
        <v>6</v>
      </c>
      <c r="BZ8" s="6">
        <v>13.179399999999999</v>
      </c>
      <c r="CA8" s="7">
        <v>18693788.330639176</v>
      </c>
      <c r="CB8" s="8">
        <v>1797.0770685924178</v>
      </c>
      <c r="CC8" s="5" t="s">
        <v>6</v>
      </c>
      <c r="CD8" s="6">
        <v>13.166916666666667</v>
      </c>
      <c r="CE8" s="7">
        <v>19422451.478212733</v>
      </c>
      <c r="CF8" s="8">
        <v>1867.1251407152095</v>
      </c>
      <c r="CG8" s="5" t="s">
        <v>6</v>
      </c>
      <c r="CH8" s="6">
        <v>13.185566666666666</v>
      </c>
      <c r="CI8" s="7">
        <v>6841013.578014764</v>
      </c>
      <c r="CJ8" s="8">
        <v>657.6424430156876</v>
      </c>
      <c r="CK8" s="5" t="s">
        <v>6</v>
      </c>
      <c r="CL8" s="6">
        <v>13.185633333333334</v>
      </c>
      <c r="CM8" s="7">
        <v>8783134.3782581575</v>
      </c>
      <c r="CN8" s="8">
        <v>844.34300326721279</v>
      </c>
      <c r="CO8" s="14" t="s">
        <v>6</v>
      </c>
      <c r="CP8" s="15">
        <v>12.641533333333333</v>
      </c>
      <c r="CQ8" s="16">
        <v>232.70757878089114</v>
      </c>
      <c r="CR8" s="17">
        <v>2.2370717273468999E-2</v>
      </c>
      <c r="CS8" s="14" t="s">
        <v>6</v>
      </c>
      <c r="CT8" s="15">
        <v>13.2858</v>
      </c>
      <c r="CU8" s="16">
        <v>122.08266720629901</v>
      </c>
      <c r="CV8" s="17">
        <v>1.173608889908395E-2</v>
      </c>
      <c r="CW8" s="14" t="s">
        <v>6</v>
      </c>
      <c r="CX8" s="15">
        <v>13.20445</v>
      </c>
      <c r="CY8" s="16">
        <v>500.03738805594617</v>
      </c>
      <c r="CZ8" s="17">
        <v>4.8069749567099335E-2</v>
      </c>
      <c r="DA8" s="14" t="s">
        <v>6</v>
      </c>
      <c r="DB8" s="15">
        <v>13.154500000000001</v>
      </c>
      <c r="DC8" s="16">
        <v>294.89776341696745</v>
      </c>
      <c r="DD8" s="17">
        <v>2.8349203427495112E-2</v>
      </c>
    </row>
    <row r="9" spans="1:108" ht="20.25" customHeight="1" x14ac:dyDescent="0.25">
      <c r="A9" s="5" t="s">
        <v>7</v>
      </c>
      <c r="B9" s="6">
        <v>13.604883333333333</v>
      </c>
      <c r="C9" s="7">
        <v>495565.55240665132</v>
      </c>
      <c r="D9" s="8">
        <v>404.34018306940902</v>
      </c>
      <c r="E9" s="5" t="s">
        <v>7</v>
      </c>
      <c r="F9" s="6">
        <v>14.205516666666666</v>
      </c>
      <c r="G9" s="7">
        <v>11105567.933141559</v>
      </c>
      <c r="H9" s="8">
        <v>9061.2177326874826</v>
      </c>
      <c r="I9" s="5" t="s">
        <v>7</v>
      </c>
      <c r="J9" s="6">
        <v>14.211633333333333</v>
      </c>
      <c r="K9" s="7">
        <v>15911330.046543764</v>
      </c>
      <c r="L9" s="8">
        <v>12982.319034592656</v>
      </c>
      <c r="M9" s="5" t="s">
        <v>7</v>
      </c>
      <c r="N9" s="6">
        <v>13.623533333333333</v>
      </c>
      <c r="O9" s="7">
        <v>710174.70667701773</v>
      </c>
      <c r="P9" s="8">
        <v>579.44336428254758</v>
      </c>
      <c r="Q9" s="5" t="s">
        <v>7</v>
      </c>
      <c r="R9" s="6">
        <v>13.717599999999999</v>
      </c>
      <c r="S9" s="7">
        <v>211087.38545837993</v>
      </c>
      <c r="T9" s="8">
        <v>172.22971141837317</v>
      </c>
      <c r="U9" s="5" t="s">
        <v>7</v>
      </c>
      <c r="V9" s="6">
        <v>13.6111</v>
      </c>
      <c r="W9" s="7">
        <v>521045.74933921167</v>
      </c>
      <c r="X9" s="8">
        <v>425.129899873417</v>
      </c>
      <c r="Y9" s="5" t="s">
        <v>7</v>
      </c>
      <c r="Z9" s="6">
        <v>14.1991</v>
      </c>
      <c r="AA9" s="7">
        <v>13986775.569150737</v>
      </c>
      <c r="AB9" s="8">
        <v>11412.043001609652</v>
      </c>
      <c r="AC9" s="5" t="s">
        <v>7</v>
      </c>
      <c r="AD9" s="6">
        <v>14.211616666666666</v>
      </c>
      <c r="AE9" s="7">
        <v>10227777.09426154</v>
      </c>
      <c r="AF9" s="8">
        <v>8345.0135761117399</v>
      </c>
      <c r="AG9" s="5" t="s">
        <v>7</v>
      </c>
      <c r="AH9" s="6">
        <v>13.7799</v>
      </c>
      <c r="AI9" s="7">
        <v>2824476.4499711907</v>
      </c>
      <c r="AJ9" s="8">
        <v>2304.537349923472</v>
      </c>
      <c r="AK9" s="5" t="s">
        <v>7</v>
      </c>
      <c r="AL9" s="6">
        <v>13.755083333333333</v>
      </c>
      <c r="AM9" s="7">
        <v>3303016.2049377915</v>
      </c>
      <c r="AN9" s="8">
        <v>2694.9859014612293</v>
      </c>
      <c r="AO9" s="5" t="s">
        <v>7</v>
      </c>
      <c r="AP9" s="6">
        <v>13.679866666666667</v>
      </c>
      <c r="AQ9" s="7">
        <v>3863728.9253621586</v>
      </c>
      <c r="AR9" s="8">
        <v>3152.480743313542</v>
      </c>
      <c r="AS9" s="5" t="s">
        <v>7</v>
      </c>
      <c r="AT9" s="6">
        <v>13.792633333333333</v>
      </c>
      <c r="AU9" s="7">
        <v>4088773.2076833048</v>
      </c>
      <c r="AV9" s="8">
        <v>3336.0981191996443</v>
      </c>
      <c r="AW9" s="5" t="s">
        <v>7</v>
      </c>
      <c r="AX9" s="6">
        <v>13.873699999999999</v>
      </c>
      <c r="AY9" s="7">
        <v>2744206.6160083362</v>
      </c>
      <c r="AZ9" s="8">
        <v>2239.0438562739</v>
      </c>
      <c r="BA9" s="5" t="s">
        <v>7</v>
      </c>
      <c r="BB9" s="6">
        <v>13.698716666666666</v>
      </c>
      <c r="BC9" s="7">
        <v>2296588.6655237433</v>
      </c>
      <c r="BD9" s="8">
        <v>1873.8249197171936</v>
      </c>
      <c r="BE9" s="5" t="s">
        <v>7</v>
      </c>
      <c r="BF9" s="6">
        <v>13.798766666666667</v>
      </c>
      <c r="BG9" s="7">
        <v>4079111.3742870139</v>
      </c>
      <c r="BH9" s="8">
        <v>3328.2148685070365</v>
      </c>
      <c r="BI9" s="5" t="s">
        <v>7</v>
      </c>
      <c r="BJ9" s="6">
        <v>13.717216666666667</v>
      </c>
      <c r="BK9" s="7">
        <v>2148618.1395887192</v>
      </c>
      <c r="BL9" s="8">
        <v>1753.0933045859856</v>
      </c>
      <c r="BM9" s="5" t="s">
        <v>7</v>
      </c>
      <c r="BN9" s="6">
        <v>13.698716666666666</v>
      </c>
      <c r="BO9" s="7">
        <v>2466118.7156514842</v>
      </c>
      <c r="BP9" s="8">
        <v>2012.1473095030112</v>
      </c>
      <c r="BQ9" s="5" t="s">
        <v>7</v>
      </c>
      <c r="BR9" s="6">
        <v>13.62365</v>
      </c>
      <c r="BS9" s="7">
        <v>1134225.4341577357</v>
      </c>
      <c r="BT9" s="8">
        <v>925.4334113057763</v>
      </c>
      <c r="BU9" s="5" t="s">
        <v>7</v>
      </c>
      <c r="BV9" s="6">
        <v>13.936400000000001</v>
      </c>
      <c r="BW9" s="7">
        <v>89759.859562337107</v>
      </c>
      <c r="BX9" s="8">
        <v>73.236563500963612</v>
      </c>
      <c r="BY9" s="5" t="s">
        <v>7</v>
      </c>
      <c r="BZ9" s="6">
        <v>13.792433333333333</v>
      </c>
      <c r="CA9" s="7">
        <v>4267556.7323876945</v>
      </c>
      <c r="CB9" s="8">
        <v>3481.9705729198495</v>
      </c>
      <c r="CC9" s="5" t="s">
        <v>7</v>
      </c>
      <c r="CD9" s="6">
        <v>13.654833333333332</v>
      </c>
      <c r="CE9" s="7">
        <v>1501796.7878028513</v>
      </c>
      <c r="CF9" s="8">
        <v>1225.3409970977336</v>
      </c>
      <c r="CG9" s="5" t="s">
        <v>7</v>
      </c>
      <c r="CH9" s="6">
        <v>13.704766666666666</v>
      </c>
      <c r="CI9" s="7">
        <v>1939427.2218837149</v>
      </c>
      <c r="CJ9" s="8">
        <v>1582.4109527749563</v>
      </c>
      <c r="CK9" s="5" t="s">
        <v>7</v>
      </c>
      <c r="CL9" s="6">
        <v>13.77365</v>
      </c>
      <c r="CM9" s="7">
        <v>3272219.313263664</v>
      </c>
      <c r="CN9" s="8">
        <v>2669.8582049193451</v>
      </c>
      <c r="CO9" s="14" t="s">
        <v>7</v>
      </c>
      <c r="CP9" s="15">
        <v>14.324233333333334</v>
      </c>
      <c r="CQ9" s="16">
        <v>1348.6596998825667</v>
      </c>
      <c r="CR9" s="17">
        <v>1.1003938980435319</v>
      </c>
      <c r="CS9" s="14" t="s">
        <v>7</v>
      </c>
      <c r="CT9" s="15">
        <v>13.86755</v>
      </c>
      <c r="CU9" s="16">
        <v>420.39589566039268</v>
      </c>
      <c r="CV9" s="17">
        <v>0.3430080089050796</v>
      </c>
      <c r="CW9" s="14" t="s">
        <v>7</v>
      </c>
      <c r="CX9" s="15">
        <v>13.667350000000001</v>
      </c>
      <c r="CY9" s="16">
        <v>241.68873571670301</v>
      </c>
      <c r="CZ9" s="17">
        <v>0.19719786246424759</v>
      </c>
      <c r="DA9" s="14" t="s">
        <v>7</v>
      </c>
      <c r="DB9" s="15">
        <v>14.005233333333333</v>
      </c>
      <c r="DC9" s="16">
        <v>682.71463469696698</v>
      </c>
      <c r="DD9" s="17">
        <v>0.55703823447158407</v>
      </c>
    </row>
    <row r="10" spans="1:108" ht="20.25" customHeight="1" x14ac:dyDescent="0.25">
      <c r="A10" s="5" t="s">
        <v>8</v>
      </c>
      <c r="B10" s="6">
        <v>14.330616666666666</v>
      </c>
      <c r="C10" s="7">
        <v>19891455.265508648</v>
      </c>
      <c r="D10" s="8">
        <v>2288.453926737307</v>
      </c>
      <c r="E10" s="5" t="s">
        <v>8</v>
      </c>
      <c r="F10" s="6">
        <v>14.338266666666666</v>
      </c>
      <c r="G10" s="7">
        <v>23431836.183754217</v>
      </c>
      <c r="H10" s="8">
        <v>2695.7644279731617</v>
      </c>
      <c r="I10" s="5" t="s">
        <v>8</v>
      </c>
      <c r="J10" s="6">
        <v>14.341983333333333</v>
      </c>
      <c r="K10" s="7">
        <v>25890427.059213828</v>
      </c>
      <c r="L10" s="8">
        <v>2978.6181391816158</v>
      </c>
      <c r="M10" s="5" t="s">
        <v>8</v>
      </c>
      <c r="N10" s="6">
        <v>14.330399999999999</v>
      </c>
      <c r="O10" s="7">
        <v>13604478.184031494</v>
      </c>
      <c r="P10" s="8">
        <v>1565.1555457303937</v>
      </c>
      <c r="Q10" s="5" t="s">
        <v>8</v>
      </c>
      <c r="R10" s="6">
        <v>14.336883333333333</v>
      </c>
      <c r="S10" s="7">
        <v>18332795.862331595</v>
      </c>
      <c r="T10" s="8">
        <v>2109.1347073018387</v>
      </c>
      <c r="U10" s="5" t="s">
        <v>8</v>
      </c>
      <c r="V10" s="6">
        <v>14.344833333333334</v>
      </c>
      <c r="W10" s="7">
        <v>24735744.082674906</v>
      </c>
      <c r="X10" s="8">
        <v>2845.7752296746803</v>
      </c>
      <c r="Y10" s="5" t="s">
        <v>8</v>
      </c>
      <c r="Z10" s="6">
        <v>14.330883333333333</v>
      </c>
      <c r="AA10" s="7">
        <v>20205881.908960655</v>
      </c>
      <c r="AB10" s="8">
        <v>2324.6277952287828</v>
      </c>
      <c r="AC10" s="5" t="s">
        <v>8</v>
      </c>
      <c r="AD10" s="6">
        <v>14.349233333333334</v>
      </c>
      <c r="AE10" s="7">
        <v>10117704.442929052</v>
      </c>
      <c r="AF10" s="8">
        <v>1164.0123939115128</v>
      </c>
      <c r="AG10" s="5" t="s">
        <v>8</v>
      </c>
      <c r="AH10" s="6">
        <v>14.211533333333334</v>
      </c>
      <c r="AI10" s="7">
        <v>809372.53530077753</v>
      </c>
      <c r="AJ10" s="8">
        <v>93.115950134331754</v>
      </c>
      <c r="AK10" s="5" t="s">
        <v>8</v>
      </c>
      <c r="AL10" s="6">
        <v>14.343083333333333</v>
      </c>
      <c r="AM10" s="7">
        <v>3964468.1819627252</v>
      </c>
      <c r="AN10" s="8">
        <v>456.10050432907417</v>
      </c>
      <c r="AO10" s="5" t="s">
        <v>8</v>
      </c>
      <c r="AP10" s="6">
        <v>14.3492</v>
      </c>
      <c r="AQ10" s="7">
        <v>13426318.629061688</v>
      </c>
      <c r="AR10" s="8">
        <v>1544.6588084271466</v>
      </c>
      <c r="AS10" s="5" t="s">
        <v>8</v>
      </c>
      <c r="AT10" s="6">
        <v>14.030333333333333</v>
      </c>
      <c r="AU10" s="7">
        <v>1179221.1807760801</v>
      </c>
      <c r="AV10" s="8">
        <v>135.66595835339041</v>
      </c>
      <c r="AW10" s="5" t="s">
        <v>8</v>
      </c>
      <c r="AX10" s="6">
        <v>14.361616666666666</v>
      </c>
      <c r="AY10" s="7">
        <v>6106907.9352095686</v>
      </c>
      <c r="AZ10" s="8">
        <v>702.58195079304028</v>
      </c>
      <c r="BA10" s="5" t="s">
        <v>8</v>
      </c>
      <c r="BB10" s="6">
        <v>14.343016666666667</v>
      </c>
      <c r="BC10" s="7">
        <v>8031834.6097721169</v>
      </c>
      <c r="BD10" s="8">
        <v>924.03915180147567</v>
      </c>
      <c r="BE10" s="5" t="s">
        <v>8</v>
      </c>
      <c r="BF10" s="6">
        <v>14.355499999999999</v>
      </c>
      <c r="BG10" s="7">
        <v>13690676.608817896</v>
      </c>
      <c r="BH10" s="8">
        <v>1575.0724231558006</v>
      </c>
      <c r="BI10" s="5" t="s">
        <v>8</v>
      </c>
      <c r="BJ10" s="6">
        <v>14.336499999999999</v>
      </c>
      <c r="BK10" s="7">
        <v>13169450.015581395</v>
      </c>
      <c r="BL10" s="8">
        <v>1515.1068234502691</v>
      </c>
      <c r="BM10" s="5" t="s">
        <v>8</v>
      </c>
      <c r="BN10" s="6">
        <v>14.336766666666668</v>
      </c>
      <c r="BO10" s="7">
        <v>11493622.581240326</v>
      </c>
      <c r="BP10" s="8">
        <v>1322.3077636800256</v>
      </c>
      <c r="BQ10" s="5" t="s">
        <v>8</v>
      </c>
      <c r="BR10" s="6">
        <v>14.330500000000001</v>
      </c>
      <c r="BS10" s="7">
        <v>17472519.710235309</v>
      </c>
      <c r="BT10" s="8">
        <v>2010.1624444852062</v>
      </c>
      <c r="BU10" s="5" t="s">
        <v>8</v>
      </c>
      <c r="BV10" s="6">
        <v>14.174116666666666</v>
      </c>
      <c r="BW10" s="7">
        <v>13624.466685163949</v>
      </c>
      <c r="BX10" s="8">
        <v>1.5674551645011467</v>
      </c>
      <c r="BY10" s="5" t="s">
        <v>8</v>
      </c>
      <c r="BZ10" s="6">
        <v>14.2178</v>
      </c>
      <c r="CA10" s="7">
        <v>1327667.4727269397</v>
      </c>
      <c r="CB10" s="8">
        <v>152.74427138730863</v>
      </c>
      <c r="CC10" s="5" t="s">
        <v>8</v>
      </c>
      <c r="CD10" s="6">
        <v>14.336666666666666</v>
      </c>
      <c r="CE10" s="7">
        <v>16262152.347405123</v>
      </c>
      <c r="CF10" s="8">
        <v>1870.9132087057449</v>
      </c>
      <c r="CG10" s="5" t="s">
        <v>8</v>
      </c>
      <c r="CH10" s="6">
        <v>14.217716666666666</v>
      </c>
      <c r="CI10" s="7">
        <v>1243151.5143444238</v>
      </c>
      <c r="CJ10" s="8">
        <v>143.0209568157596</v>
      </c>
      <c r="CK10" s="5" t="s">
        <v>8</v>
      </c>
      <c r="CL10" s="6">
        <v>14.217783333333333</v>
      </c>
      <c r="CM10" s="7">
        <v>1153683.1265779322</v>
      </c>
      <c r="CN10" s="8">
        <v>132.72787968438925</v>
      </c>
      <c r="CO10" s="14" t="s">
        <v>8</v>
      </c>
      <c r="CP10" s="15">
        <v>13.986433333333334</v>
      </c>
      <c r="CQ10" s="16">
        <v>501.9349488745662</v>
      </c>
      <c r="CR10" s="17">
        <v>5.7746152274259867E-2</v>
      </c>
      <c r="CS10" s="14" t="s">
        <v>8</v>
      </c>
      <c r="CT10" s="15">
        <v>14.274150000000001</v>
      </c>
      <c r="CU10" s="16">
        <v>1076.278209038921</v>
      </c>
      <c r="CV10" s="17">
        <v>0.12382266962677821</v>
      </c>
      <c r="CW10" s="14" t="s">
        <v>8</v>
      </c>
      <c r="CX10" s="15">
        <v>14.199066666666667</v>
      </c>
      <c r="CY10" s="16">
        <v>202.80908948699951</v>
      </c>
      <c r="CZ10" s="17">
        <v>2.3332594373791982E-2</v>
      </c>
      <c r="DA10" s="14" t="s">
        <v>8</v>
      </c>
      <c r="DB10" s="15">
        <v>14.267966666666666</v>
      </c>
      <c r="DC10" s="16">
        <v>542.95094426411208</v>
      </c>
      <c r="DD10" s="17">
        <v>6.2464922945152018E-2</v>
      </c>
    </row>
    <row r="11" spans="1:108" ht="20.25" customHeight="1" x14ac:dyDescent="0.25">
      <c r="A11" s="5" t="s">
        <v>9</v>
      </c>
      <c r="B11" s="6">
        <v>14.762133333333333</v>
      </c>
      <c r="C11" s="7">
        <v>16257904.506149238</v>
      </c>
      <c r="D11" s="8">
        <v>1360.6530350689197</v>
      </c>
      <c r="E11" s="5" t="s">
        <v>9</v>
      </c>
      <c r="F11" s="6">
        <v>14.7714</v>
      </c>
      <c r="G11" s="7">
        <v>21994135.331402123</v>
      </c>
      <c r="H11" s="8">
        <v>1840.7284272748545</v>
      </c>
      <c r="I11" s="5" t="s">
        <v>9</v>
      </c>
      <c r="J11" s="6">
        <v>14.775066666666667</v>
      </c>
      <c r="K11" s="7">
        <v>23823064.593228225</v>
      </c>
      <c r="L11" s="8">
        <v>1993.79478032723</v>
      </c>
      <c r="M11" s="5" t="s">
        <v>9</v>
      </c>
      <c r="N11" s="6">
        <v>14.762016666666666</v>
      </c>
      <c r="O11" s="7">
        <v>17006551.308106154</v>
      </c>
      <c r="P11" s="8">
        <v>1423.3086216417178</v>
      </c>
      <c r="Q11" s="5" t="s">
        <v>9</v>
      </c>
      <c r="R11" s="6">
        <v>14.7685</v>
      </c>
      <c r="S11" s="7">
        <v>15428203.913395753</v>
      </c>
      <c r="T11" s="8">
        <v>1291.2139121301968</v>
      </c>
      <c r="U11" s="5" t="s">
        <v>9</v>
      </c>
      <c r="V11" s="6">
        <v>14.780866666666666</v>
      </c>
      <c r="W11" s="7">
        <v>26084995.966200646</v>
      </c>
      <c r="X11" s="8">
        <v>2183.0998526130497</v>
      </c>
      <c r="Y11" s="5" t="s">
        <v>9</v>
      </c>
      <c r="Z11" s="6">
        <v>14.76445</v>
      </c>
      <c r="AA11" s="7">
        <v>18586859.439227413</v>
      </c>
      <c r="AB11" s="8">
        <v>1555.5674286817605</v>
      </c>
      <c r="AC11" s="5" t="s">
        <v>9</v>
      </c>
      <c r="AD11" s="6">
        <v>14.780866666666666</v>
      </c>
      <c r="AE11" s="7">
        <v>18077036.76233742</v>
      </c>
      <c r="AF11" s="8">
        <v>1512.8994592398835</v>
      </c>
      <c r="AG11" s="5" t="s">
        <v>9</v>
      </c>
      <c r="AH11" s="6">
        <v>14.34915</v>
      </c>
      <c r="AI11" s="7">
        <v>8169055.5553478589</v>
      </c>
      <c r="AJ11" s="8">
        <v>683.68283445302279</v>
      </c>
      <c r="AK11" s="5" t="s">
        <v>9</v>
      </c>
      <c r="AL11" s="6">
        <v>14.774716666666666</v>
      </c>
      <c r="AM11" s="7">
        <v>14402768.481757125</v>
      </c>
      <c r="AN11" s="8">
        <v>1205.39339129994</v>
      </c>
      <c r="AO11" s="5" t="s">
        <v>9</v>
      </c>
      <c r="AP11" s="6">
        <v>14.781566666666667</v>
      </c>
      <c r="AQ11" s="7">
        <v>28402212.3765085</v>
      </c>
      <c r="AR11" s="8">
        <v>2377.0318283116617</v>
      </c>
      <c r="AS11" s="5" t="s">
        <v>9</v>
      </c>
      <c r="AT11" s="6">
        <v>14.368116666666667</v>
      </c>
      <c r="AU11" s="7">
        <v>6130008.5297404043</v>
      </c>
      <c r="AV11" s="8">
        <v>513.03135086289228</v>
      </c>
      <c r="AW11" s="5" t="s">
        <v>9</v>
      </c>
      <c r="AX11" s="6">
        <v>14.361616666666666</v>
      </c>
      <c r="AY11" s="7">
        <v>6106907.9352095686</v>
      </c>
      <c r="AZ11" s="8">
        <v>511.09802089109979</v>
      </c>
      <c r="BA11" s="5" t="s">
        <v>9</v>
      </c>
      <c r="BB11" s="6">
        <v>14.771966666666666</v>
      </c>
      <c r="BC11" s="7">
        <v>21694778.189882416</v>
      </c>
      <c r="BD11" s="8">
        <v>1815.674693995496</v>
      </c>
      <c r="BE11" s="5" t="s">
        <v>9</v>
      </c>
      <c r="BF11" s="6">
        <v>14.355499999999999</v>
      </c>
      <c r="BG11" s="7">
        <v>13685054.643652787</v>
      </c>
      <c r="BH11" s="8">
        <v>1145.3266396617898</v>
      </c>
      <c r="BI11" s="5" t="s">
        <v>9</v>
      </c>
      <c r="BJ11" s="6">
        <v>14.774383333333333</v>
      </c>
      <c r="BK11" s="7">
        <v>15514999.820330754</v>
      </c>
      <c r="BL11" s="8">
        <v>1298.478016440688</v>
      </c>
      <c r="BM11" s="5" t="s">
        <v>9</v>
      </c>
      <c r="BN11" s="6">
        <v>14.7684</v>
      </c>
      <c r="BO11" s="7">
        <v>14359729.337329518</v>
      </c>
      <c r="BP11" s="8">
        <v>1201.7913685134215</v>
      </c>
      <c r="BQ11" s="5" t="s">
        <v>9</v>
      </c>
      <c r="BR11" s="6">
        <v>14.762133333333333</v>
      </c>
      <c r="BS11" s="7">
        <v>14793593.512746966</v>
      </c>
      <c r="BT11" s="8">
        <v>1238.1022354437901</v>
      </c>
      <c r="BU11" s="5" t="s">
        <v>9</v>
      </c>
      <c r="BV11" s="6">
        <v>14.705816666666667</v>
      </c>
      <c r="BW11" s="7">
        <v>32321.723096277823</v>
      </c>
      <c r="BX11" s="8">
        <v>2.7050626735428014</v>
      </c>
      <c r="BY11" s="5" t="s">
        <v>9</v>
      </c>
      <c r="BZ11" s="6">
        <v>14.3429</v>
      </c>
      <c r="CA11" s="7">
        <v>15216453.504718918</v>
      </c>
      <c r="CB11" s="8">
        <v>1273.4921426282144</v>
      </c>
      <c r="CC11" s="5" t="s">
        <v>9</v>
      </c>
      <c r="CD11" s="6">
        <v>14.768283333333333</v>
      </c>
      <c r="CE11" s="7">
        <v>17554843.621620275</v>
      </c>
      <c r="CF11" s="8">
        <v>1469.196183609238</v>
      </c>
      <c r="CG11" s="5" t="s">
        <v>9</v>
      </c>
      <c r="CH11" s="6">
        <v>14.349066666666667</v>
      </c>
      <c r="CI11" s="7">
        <v>5740984.4858775008</v>
      </c>
      <c r="CJ11" s="8">
        <v>480.47323454497217</v>
      </c>
      <c r="CK11" s="5" t="s">
        <v>9</v>
      </c>
      <c r="CL11" s="6">
        <v>14.355399999999999</v>
      </c>
      <c r="CM11" s="7">
        <v>5780552.8179401951</v>
      </c>
      <c r="CN11" s="8">
        <v>483.78477885213402</v>
      </c>
      <c r="CO11" s="9"/>
      <c r="CP11" s="9"/>
      <c r="CQ11" s="9"/>
      <c r="CR11" s="9"/>
      <c r="CS11" s="14" t="s">
        <v>9</v>
      </c>
      <c r="CT11" s="15">
        <v>14.468066666666667</v>
      </c>
      <c r="CU11" s="16">
        <v>1438.4248565746971</v>
      </c>
      <c r="CV11" s="17">
        <v>0.12038434264862763</v>
      </c>
      <c r="CW11" s="14" t="s">
        <v>9</v>
      </c>
      <c r="CX11" s="15">
        <v>14.599399999999999</v>
      </c>
      <c r="CY11" s="16">
        <v>332.9225587921544</v>
      </c>
      <c r="CZ11" s="17">
        <v>2.7862882937473292E-2</v>
      </c>
      <c r="DA11" s="14" t="s">
        <v>9</v>
      </c>
      <c r="DB11" s="15">
        <v>14.630783333333333</v>
      </c>
      <c r="DC11" s="16">
        <v>2066.8625016983565</v>
      </c>
      <c r="DD11" s="17">
        <v>0.17297941041185949</v>
      </c>
    </row>
    <row r="12" spans="1:108" ht="20.25" customHeight="1" x14ac:dyDescent="0.25">
      <c r="A12" s="5" t="s">
        <v>10</v>
      </c>
      <c r="B12" s="6">
        <v>14.786799999999999</v>
      </c>
      <c r="C12" s="7">
        <v>26888882.99977354</v>
      </c>
      <c r="D12" s="8">
        <v>3376.6379165099279</v>
      </c>
      <c r="E12" s="5" t="s">
        <v>10</v>
      </c>
      <c r="F12" s="6">
        <v>14.794700000000001</v>
      </c>
      <c r="G12" s="7">
        <v>27257179.922917601</v>
      </c>
      <c r="H12" s="8">
        <v>3422.8877125774197</v>
      </c>
      <c r="I12" s="5" t="s">
        <v>10</v>
      </c>
      <c r="J12" s="6">
        <v>14.79865</v>
      </c>
      <c r="K12" s="7">
        <v>28474461.458716951</v>
      </c>
      <c r="L12" s="8">
        <v>3575.750848948021</v>
      </c>
      <c r="M12" s="5" t="s">
        <v>10</v>
      </c>
      <c r="N12" s="6">
        <v>14.788116666666667</v>
      </c>
      <c r="O12" s="7">
        <v>25537197.681932334</v>
      </c>
      <c r="P12" s="8">
        <v>3206.8966931407449</v>
      </c>
      <c r="Q12" s="5" t="s">
        <v>10</v>
      </c>
      <c r="R12" s="6">
        <v>14.794</v>
      </c>
      <c r="S12" s="7">
        <v>23047428.887403779</v>
      </c>
      <c r="T12" s="8">
        <v>2894.2378253469751</v>
      </c>
      <c r="U12" s="5" t="s">
        <v>10</v>
      </c>
      <c r="V12" s="6">
        <v>14.801683333333333</v>
      </c>
      <c r="W12" s="7">
        <v>27077552.37958321</v>
      </c>
      <c r="X12" s="8">
        <v>3400.3305400211057</v>
      </c>
      <c r="Y12" s="5" t="s">
        <v>10</v>
      </c>
      <c r="Z12" s="6">
        <v>14.789283333333334</v>
      </c>
      <c r="AA12" s="7">
        <v>26484154.074013777</v>
      </c>
      <c r="AB12" s="8">
        <v>3325.8130817021652</v>
      </c>
      <c r="AC12" s="5" t="s">
        <v>10</v>
      </c>
      <c r="AD12" s="6">
        <v>14.804833333333333</v>
      </c>
      <c r="AE12" s="7">
        <v>22566355.206845369</v>
      </c>
      <c r="AF12" s="8">
        <v>2833.8258093319478</v>
      </c>
      <c r="AG12" s="5" t="s">
        <v>10</v>
      </c>
      <c r="AH12" s="6">
        <v>14.805783333333334</v>
      </c>
      <c r="AI12" s="7">
        <v>8564721.812027894</v>
      </c>
      <c r="AJ12" s="8">
        <v>1075.5361022284401</v>
      </c>
      <c r="AK12" s="5" t="s">
        <v>10</v>
      </c>
      <c r="AL12" s="6">
        <v>14.799733333333334</v>
      </c>
      <c r="AM12" s="7">
        <v>6280262.6720809648</v>
      </c>
      <c r="AN12" s="8">
        <v>788.65950156312329</v>
      </c>
      <c r="AO12" s="5" t="s">
        <v>10</v>
      </c>
      <c r="AP12" s="6">
        <v>14.805833333333334</v>
      </c>
      <c r="AQ12" s="7">
        <v>8901166.547046544</v>
      </c>
      <c r="AR12" s="8">
        <v>1117.7859810755338</v>
      </c>
      <c r="AS12" s="5" t="s">
        <v>10</v>
      </c>
      <c r="AT12" s="6">
        <v>14.818516666666667</v>
      </c>
      <c r="AU12" s="7">
        <v>8771072.973601697</v>
      </c>
      <c r="AV12" s="8">
        <v>1101.4491591706656</v>
      </c>
      <c r="AW12" s="5" t="s">
        <v>10</v>
      </c>
      <c r="AX12" s="6">
        <v>14.818266666666666</v>
      </c>
      <c r="AY12" s="7">
        <v>10015851.022095952</v>
      </c>
      <c r="AZ12" s="8">
        <v>1257.7652380580012</v>
      </c>
      <c r="BA12" s="5" t="s">
        <v>10</v>
      </c>
      <c r="BB12" s="6">
        <v>14.793416666666667</v>
      </c>
      <c r="BC12" s="7">
        <v>9248450.5187405609</v>
      </c>
      <c r="BD12" s="8">
        <v>1161.3970238484171</v>
      </c>
      <c r="BE12" s="5" t="s">
        <v>10</v>
      </c>
      <c r="BF12" s="6">
        <v>14.812133333333334</v>
      </c>
      <c r="BG12" s="7">
        <v>19537871.291881252</v>
      </c>
      <c r="BH12" s="8">
        <v>2453.5164592970509</v>
      </c>
      <c r="BI12" s="5" t="s">
        <v>10</v>
      </c>
      <c r="BJ12" s="6">
        <v>14.793150000000001</v>
      </c>
      <c r="BK12" s="7">
        <v>8650796.1504536513</v>
      </c>
      <c r="BL12" s="8">
        <v>1086.3450999383624</v>
      </c>
      <c r="BM12" s="5" t="s">
        <v>10</v>
      </c>
      <c r="BN12" s="6">
        <v>14.793416666666667</v>
      </c>
      <c r="BO12" s="7">
        <v>6201091.8877288681</v>
      </c>
      <c r="BP12" s="8">
        <v>778.71743471247089</v>
      </c>
      <c r="BQ12" s="5" t="s">
        <v>10</v>
      </c>
      <c r="BR12" s="6">
        <v>14.780900000000001</v>
      </c>
      <c r="BS12" s="7">
        <v>13417107.702588044</v>
      </c>
      <c r="BT12" s="8">
        <v>1684.8864491261224</v>
      </c>
      <c r="BU12" s="5" t="s">
        <v>10</v>
      </c>
      <c r="BV12" s="6">
        <v>14.762116666666667</v>
      </c>
      <c r="BW12" s="7">
        <v>30294.706389929703</v>
      </c>
      <c r="BX12" s="8">
        <v>3.8043326034269906</v>
      </c>
      <c r="BY12" s="5" t="s">
        <v>10</v>
      </c>
      <c r="BZ12" s="6">
        <v>14.79955</v>
      </c>
      <c r="CA12" s="7">
        <v>12334251.25228147</v>
      </c>
      <c r="CB12" s="8">
        <v>1548.9040749875865</v>
      </c>
      <c r="CC12" s="5" t="s">
        <v>10</v>
      </c>
      <c r="CD12" s="6">
        <v>14.793316666666666</v>
      </c>
      <c r="CE12" s="7">
        <v>10399189.558946693</v>
      </c>
      <c r="CF12" s="8">
        <v>1305.9039219297169</v>
      </c>
      <c r="CG12" s="5" t="s">
        <v>10</v>
      </c>
      <c r="CH12" s="6">
        <v>14.686866666666667</v>
      </c>
      <c r="CI12" s="7">
        <v>191933.9810098809</v>
      </c>
      <c r="CJ12" s="8">
        <v>24.102583872677737</v>
      </c>
      <c r="CK12" s="5" t="s">
        <v>10</v>
      </c>
      <c r="CL12" s="6">
        <v>14.812033333333334</v>
      </c>
      <c r="CM12" s="7">
        <v>6597145.9440071248</v>
      </c>
      <c r="CN12" s="8">
        <v>828.45290135227071</v>
      </c>
      <c r="CO12" s="14" t="s">
        <v>10</v>
      </c>
      <c r="CP12" s="15">
        <v>14.680783333333334</v>
      </c>
      <c r="CQ12" s="16">
        <v>2516.2357600753667</v>
      </c>
      <c r="CR12" s="17">
        <v>0.315982522383701</v>
      </c>
      <c r="CS12" s="14" t="s">
        <v>10</v>
      </c>
      <c r="CT12" s="15">
        <v>14.649483333333333</v>
      </c>
      <c r="CU12" s="16">
        <v>2997.8326331964695</v>
      </c>
      <c r="CV12" s="17">
        <v>0.37646023959742958</v>
      </c>
      <c r="CW12" s="14" t="s">
        <v>10</v>
      </c>
      <c r="CX12" s="15">
        <v>14.6557</v>
      </c>
      <c r="CY12" s="16">
        <v>2072.2488554147699</v>
      </c>
      <c r="CZ12" s="17">
        <v>0.26022776988158053</v>
      </c>
      <c r="DA12" s="14" t="s">
        <v>10</v>
      </c>
      <c r="DB12" s="15">
        <v>14.630783333333333</v>
      </c>
      <c r="DC12" s="16">
        <v>3056.533712436627</v>
      </c>
      <c r="DD12" s="17">
        <v>0.38383177265456841</v>
      </c>
    </row>
    <row r="13" spans="1:108" ht="20.25" customHeight="1" x14ac:dyDescent="0.25">
      <c r="A13" s="5" t="s">
        <v>11</v>
      </c>
      <c r="B13" s="6">
        <v>14.993583333333333</v>
      </c>
      <c r="C13" s="7">
        <v>3813714.1826191694</v>
      </c>
      <c r="D13" s="8">
        <v>1003.4621248579896</v>
      </c>
      <c r="E13" s="5" t="s">
        <v>11</v>
      </c>
      <c r="F13" s="6">
        <v>15.006216666666667</v>
      </c>
      <c r="G13" s="7">
        <v>3365489.0168103836</v>
      </c>
      <c r="H13" s="8">
        <v>885.5253955280499</v>
      </c>
      <c r="I13" s="5" t="s">
        <v>11</v>
      </c>
      <c r="J13" s="6">
        <v>15.006066666666667</v>
      </c>
      <c r="K13" s="7">
        <v>4502908.0941138463</v>
      </c>
      <c r="L13" s="8">
        <v>1184.8024020133889</v>
      </c>
      <c r="M13" s="5" t="s">
        <v>11</v>
      </c>
      <c r="N13" s="6">
        <v>14.999716666666666</v>
      </c>
      <c r="O13" s="7">
        <v>5535652.0601459071</v>
      </c>
      <c r="P13" s="8">
        <v>1456.537357745462</v>
      </c>
      <c r="Q13" s="5" t="s">
        <v>11</v>
      </c>
      <c r="R13" s="6">
        <v>15.0062</v>
      </c>
      <c r="S13" s="7">
        <v>2982420.6466107476</v>
      </c>
      <c r="T13" s="8">
        <v>784.7326820944437</v>
      </c>
      <c r="U13" s="5" t="s">
        <v>11</v>
      </c>
      <c r="V13" s="6">
        <v>15.006066666666667</v>
      </c>
      <c r="W13" s="7">
        <v>5762991.0157391513</v>
      </c>
      <c r="X13" s="8">
        <v>1516.3546436035022</v>
      </c>
      <c r="Y13" s="5" t="s">
        <v>11</v>
      </c>
      <c r="Z13" s="6">
        <v>14.9998</v>
      </c>
      <c r="AA13" s="7">
        <v>5728424.6228750776</v>
      </c>
      <c r="AB13" s="8">
        <v>1507.259555620732</v>
      </c>
      <c r="AC13" s="5" t="s">
        <v>11</v>
      </c>
      <c r="AD13" s="6">
        <v>15.012316666666667</v>
      </c>
      <c r="AE13" s="7">
        <v>5048167.4844454303</v>
      </c>
      <c r="AF13" s="8">
        <v>1328.2707166853436</v>
      </c>
      <c r="AG13" s="5" t="s">
        <v>11</v>
      </c>
      <c r="AH13" s="6">
        <v>15.012216666666667</v>
      </c>
      <c r="AI13" s="7">
        <v>6797781.0754222758</v>
      </c>
      <c r="AJ13" s="8">
        <v>1788.6279662357776</v>
      </c>
      <c r="AK13" s="5" t="s">
        <v>11</v>
      </c>
      <c r="AL13" s="6">
        <v>15.006166666666667</v>
      </c>
      <c r="AM13" s="7">
        <v>5561332.5819591032</v>
      </c>
      <c r="AN13" s="8">
        <v>1463.2944008148077</v>
      </c>
      <c r="AO13" s="5" t="s">
        <v>11</v>
      </c>
      <c r="AP13" s="6">
        <v>15.012266666666667</v>
      </c>
      <c r="AQ13" s="7">
        <v>6991447.1158371344</v>
      </c>
      <c r="AR13" s="8">
        <v>1839.5852554089431</v>
      </c>
      <c r="AS13" s="5" t="s">
        <v>11</v>
      </c>
      <c r="AT13" s="6">
        <v>15.018683333333334</v>
      </c>
      <c r="AU13" s="7">
        <v>9996399.7918061167</v>
      </c>
      <c r="AV13" s="8">
        <v>2630.2465511787959</v>
      </c>
      <c r="AW13" s="5" t="s">
        <v>11</v>
      </c>
      <c r="AX13" s="6">
        <v>15.018433333333334</v>
      </c>
      <c r="AY13" s="7">
        <v>9029763.0259697139</v>
      </c>
      <c r="AZ13" s="8">
        <v>2375.9056812120039</v>
      </c>
      <c r="BA13" s="5" t="s">
        <v>11</v>
      </c>
      <c r="BB13" s="6">
        <v>14.999833333333333</v>
      </c>
      <c r="BC13" s="7">
        <v>4525854.7529019266</v>
      </c>
      <c r="BD13" s="8">
        <v>1190.8401127287905</v>
      </c>
      <c r="BE13" s="5" t="s">
        <v>11</v>
      </c>
      <c r="BF13" s="6">
        <v>15.018566666666667</v>
      </c>
      <c r="BG13" s="7">
        <v>9758112.9031362049</v>
      </c>
      <c r="BH13" s="8">
        <v>2567.5486519182141</v>
      </c>
      <c r="BI13" s="5" t="s">
        <v>11</v>
      </c>
      <c r="BJ13" s="6">
        <v>15.005833333333333</v>
      </c>
      <c r="BK13" s="7">
        <v>5139777.7542233067</v>
      </c>
      <c r="BL13" s="8">
        <v>1352.3751543983417</v>
      </c>
      <c r="BM13" s="5" t="s">
        <v>11</v>
      </c>
      <c r="BN13" s="6">
        <v>15.0061</v>
      </c>
      <c r="BO13" s="7">
        <v>3843310.8655662239</v>
      </c>
      <c r="BP13" s="8">
        <v>1011.2495858308522</v>
      </c>
      <c r="BQ13" s="5" t="s">
        <v>11</v>
      </c>
      <c r="BR13" s="6">
        <v>14.924766666666667</v>
      </c>
      <c r="BS13" s="7">
        <v>163934.99255252318</v>
      </c>
      <c r="BT13" s="8">
        <v>43.134474186620118</v>
      </c>
      <c r="BU13" s="5" t="s">
        <v>11</v>
      </c>
      <c r="BV13" s="6">
        <v>15.056116666666666</v>
      </c>
      <c r="BW13" s="7">
        <v>4381.1950650111348</v>
      </c>
      <c r="BX13" s="8">
        <v>1.1527773448229652</v>
      </c>
      <c r="BY13" s="5" t="s">
        <v>11</v>
      </c>
      <c r="BZ13" s="6">
        <v>15.012233333333333</v>
      </c>
      <c r="CA13" s="7">
        <v>9944387.1666841749</v>
      </c>
      <c r="CB13" s="8">
        <v>2616.5610213186474</v>
      </c>
      <c r="CC13" s="5" t="s">
        <v>11</v>
      </c>
      <c r="CD13" s="6">
        <v>14.999733333333333</v>
      </c>
      <c r="CE13" s="7">
        <v>3892957.1177325766</v>
      </c>
      <c r="CF13" s="8">
        <v>1024.3124770976199</v>
      </c>
      <c r="CG13" s="5" t="s">
        <v>11</v>
      </c>
      <c r="CH13" s="6">
        <v>15.0184</v>
      </c>
      <c r="CI13" s="7">
        <v>7624495.6082478724</v>
      </c>
      <c r="CJ13" s="8">
        <v>2006.1525845044755</v>
      </c>
      <c r="CK13" s="5" t="s">
        <v>11</v>
      </c>
      <c r="CL13" s="6">
        <v>15.018466666666667</v>
      </c>
      <c r="CM13" s="7">
        <v>6693218.1742183641</v>
      </c>
      <c r="CN13" s="8">
        <v>1761.1154401263004</v>
      </c>
      <c r="CO13" s="14" t="s">
        <v>11</v>
      </c>
      <c r="CP13" s="15">
        <v>14.599466666666666</v>
      </c>
      <c r="CQ13" s="16">
        <v>314.51536267089188</v>
      </c>
      <c r="CR13" s="17">
        <v>8.2755088350502645E-2</v>
      </c>
      <c r="CS13" s="14" t="s">
        <v>11</v>
      </c>
      <c r="CT13" s="15">
        <v>14.62445</v>
      </c>
      <c r="CU13" s="16">
        <v>519.10977331542313</v>
      </c>
      <c r="CV13" s="17">
        <v>0.13658784356196749</v>
      </c>
      <c r="CW13" s="14" t="s">
        <v>11</v>
      </c>
      <c r="CX13" s="15">
        <v>13.992633333333334</v>
      </c>
      <c r="CY13" s="16">
        <v>393.75509541322447</v>
      </c>
      <c r="CZ13" s="17">
        <v>0.10360459798422982</v>
      </c>
      <c r="DA13" s="14" t="s">
        <v>11</v>
      </c>
      <c r="DB13" s="15">
        <v>14.968566666666666</v>
      </c>
      <c r="DC13" s="16">
        <v>661.34765108488182</v>
      </c>
      <c r="DD13" s="17">
        <v>0.1740133862815344</v>
      </c>
    </row>
    <row r="14" spans="1:108" ht="20.25" customHeight="1" x14ac:dyDescent="0.25">
      <c r="A14" s="5" t="s">
        <v>12</v>
      </c>
      <c r="B14" s="6">
        <v>14.993583333333333</v>
      </c>
      <c r="C14" s="7">
        <v>5435939.3623697087</v>
      </c>
      <c r="D14" s="8">
        <v>820.02360808322976</v>
      </c>
      <c r="E14" s="5" t="s">
        <v>12</v>
      </c>
      <c r="F14" s="6">
        <v>15.006216666666667</v>
      </c>
      <c r="G14" s="7">
        <v>4775612.3180127898</v>
      </c>
      <c r="H14" s="8">
        <v>720.41179688884506</v>
      </c>
      <c r="I14" s="5" t="s">
        <v>12</v>
      </c>
      <c r="J14" s="6">
        <v>15.006066666666667</v>
      </c>
      <c r="K14" s="7">
        <v>5737278.6263308264</v>
      </c>
      <c r="L14" s="8">
        <v>865.48130987459388</v>
      </c>
      <c r="M14" s="5" t="s">
        <v>12</v>
      </c>
      <c r="N14" s="6">
        <v>14.993466666666666</v>
      </c>
      <c r="O14" s="7">
        <v>7263530.0236106701</v>
      </c>
      <c r="P14" s="8">
        <v>1095.7197459953916</v>
      </c>
      <c r="Q14" s="5" t="s">
        <v>12</v>
      </c>
      <c r="R14" s="6">
        <v>14.99995</v>
      </c>
      <c r="S14" s="7">
        <v>3913462.7556442139</v>
      </c>
      <c r="T14" s="8">
        <v>590.35460755834083</v>
      </c>
      <c r="U14" s="5" t="s">
        <v>12</v>
      </c>
      <c r="V14" s="6">
        <v>15.006066666666667</v>
      </c>
      <c r="W14" s="7">
        <v>8205531.0397624746</v>
      </c>
      <c r="X14" s="8">
        <v>1237.8227056844285</v>
      </c>
      <c r="Y14" s="5" t="s">
        <v>12</v>
      </c>
      <c r="Z14" s="6">
        <v>14.993533333333334</v>
      </c>
      <c r="AA14" s="7">
        <v>7717009.223034109</v>
      </c>
      <c r="AB14" s="8">
        <v>1164.128097250398</v>
      </c>
      <c r="AC14" s="5" t="s">
        <v>12</v>
      </c>
      <c r="AD14" s="6">
        <v>15.012316666666667</v>
      </c>
      <c r="AE14" s="7">
        <v>7708492.545455547</v>
      </c>
      <c r="AF14" s="8">
        <v>1162.8433373935829</v>
      </c>
      <c r="AG14" s="5" t="s">
        <v>12</v>
      </c>
      <c r="AH14" s="6">
        <v>15.012216666666667</v>
      </c>
      <c r="AI14" s="7">
        <v>10962389.726407427</v>
      </c>
      <c r="AJ14" s="8">
        <v>1653.7010031591594</v>
      </c>
      <c r="AK14" s="5" t="s">
        <v>12</v>
      </c>
      <c r="AL14" s="6">
        <v>15.006166666666667</v>
      </c>
      <c r="AM14" s="7">
        <v>10447698.470023405</v>
      </c>
      <c r="AN14" s="8">
        <v>1576.0586762357539</v>
      </c>
      <c r="AO14" s="5" t="s">
        <v>12</v>
      </c>
      <c r="AP14" s="6">
        <v>15.012266666666667</v>
      </c>
      <c r="AQ14" s="7">
        <v>12339239.886364385</v>
      </c>
      <c r="AR14" s="8">
        <v>1861.4019285546344</v>
      </c>
      <c r="AS14" s="5" t="s">
        <v>12</v>
      </c>
      <c r="AT14" s="6">
        <v>15.024933333333333</v>
      </c>
      <c r="AU14" s="7">
        <v>16487151.742280297</v>
      </c>
      <c r="AV14" s="8">
        <v>2487.123707139117</v>
      </c>
      <c r="AW14" s="5" t="s">
        <v>12</v>
      </c>
      <c r="AX14" s="6">
        <v>15.024683333333334</v>
      </c>
      <c r="AY14" s="7">
        <v>19061620.652688045</v>
      </c>
      <c r="AZ14" s="8">
        <v>2875.4880990278357</v>
      </c>
      <c r="BA14" s="5" t="s">
        <v>12</v>
      </c>
      <c r="BB14" s="6">
        <v>15.0061</v>
      </c>
      <c r="BC14" s="7">
        <v>10229448.247242738</v>
      </c>
      <c r="BD14" s="8">
        <v>1543.1351421013421</v>
      </c>
      <c r="BE14" s="5" t="s">
        <v>12</v>
      </c>
      <c r="BF14" s="6">
        <v>15.018566666666667</v>
      </c>
      <c r="BG14" s="7">
        <v>17287841.255018361</v>
      </c>
      <c r="BH14" s="8">
        <v>2607.9095105524284</v>
      </c>
      <c r="BI14" s="5" t="s">
        <v>12</v>
      </c>
      <c r="BJ14" s="6">
        <v>15.005833333333333</v>
      </c>
      <c r="BK14" s="7">
        <v>7224288.7382713417</v>
      </c>
      <c r="BL14" s="8">
        <v>1089.8001103547631</v>
      </c>
      <c r="BM14" s="5" t="s">
        <v>12</v>
      </c>
      <c r="BN14" s="6">
        <v>14.99985</v>
      </c>
      <c r="BO14" s="7">
        <v>5895179.0848456053</v>
      </c>
      <c r="BP14" s="8">
        <v>889.30094712176879</v>
      </c>
      <c r="BQ14" s="5" t="s">
        <v>12</v>
      </c>
      <c r="BR14" s="6">
        <v>14.993583333333333</v>
      </c>
      <c r="BS14" s="7">
        <v>4654817.903723551</v>
      </c>
      <c r="BT14" s="8">
        <v>702.18968938568457</v>
      </c>
      <c r="BU14" s="5" t="s">
        <v>12</v>
      </c>
      <c r="BV14" s="6">
        <v>15.062383333333333</v>
      </c>
      <c r="BW14" s="7">
        <v>119233.58623811806</v>
      </c>
      <c r="BX14" s="8">
        <v>17.986653101491068</v>
      </c>
      <c r="BY14" s="5" t="s">
        <v>12</v>
      </c>
      <c r="BZ14" s="6">
        <v>15.012233333333333</v>
      </c>
      <c r="CA14" s="7">
        <v>13028419.090709526</v>
      </c>
      <c r="CB14" s="8">
        <v>1965.3661525993755</v>
      </c>
      <c r="CC14" s="5" t="s">
        <v>12</v>
      </c>
      <c r="CD14" s="6">
        <v>15.006</v>
      </c>
      <c r="CE14" s="7">
        <v>6681213.656271914</v>
      </c>
      <c r="CF14" s="8">
        <v>1007.8760198683801</v>
      </c>
      <c r="CG14" s="5" t="s">
        <v>12</v>
      </c>
      <c r="CH14" s="6">
        <v>15.01215</v>
      </c>
      <c r="CI14" s="7">
        <v>10796989.941257844</v>
      </c>
      <c r="CJ14" s="8">
        <v>1628.7500757199273</v>
      </c>
      <c r="CK14" s="5" t="s">
        <v>12</v>
      </c>
      <c r="CL14" s="6">
        <v>15.018466666666667</v>
      </c>
      <c r="CM14" s="7">
        <v>10761599.980747113</v>
      </c>
      <c r="CN14" s="8">
        <v>1623.4114210416158</v>
      </c>
      <c r="CO14" s="14" t="s">
        <v>12</v>
      </c>
      <c r="CP14" s="15">
        <v>15.268800000000001</v>
      </c>
      <c r="CQ14" s="16">
        <v>30510.781997527552</v>
      </c>
      <c r="CR14" s="17">
        <v>4.6026196892944231</v>
      </c>
      <c r="CS14" s="14" t="s">
        <v>12</v>
      </c>
      <c r="CT14" s="15">
        <v>15.081099999999999</v>
      </c>
      <c r="CU14" s="16">
        <v>186502.4234626735</v>
      </c>
      <c r="CV14" s="17">
        <v>28.134307616238349</v>
      </c>
      <c r="CW14" s="14" t="s">
        <v>12</v>
      </c>
      <c r="CX14" s="15">
        <v>14.962216666666666</v>
      </c>
      <c r="CY14" s="16">
        <v>41809.516154195546</v>
      </c>
      <c r="CZ14" s="17">
        <v>6.3070590018560502</v>
      </c>
      <c r="DA14" s="14" t="s">
        <v>12</v>
      </c>
      <c r="DB14" s="15">
        <v>15.0624</v>
      </c>
      <c r="DC14" s="16">
        <v>165831.52066887915</v>
      </c>
      <c r="DD14" s="17">
        <v>25.016055707718969</v>
      </c>
    </row>
    <row r="15" spans="1:108" ht="20.25" customHeight="1" x14ac:dyDescent="0.25">
      <c r="A15" s="5" t="s">
        <v>13</v>
      </c>
      <c r="B15" s="6">
        <v>15.725466666666666</v>
      </c>
      <c r="C15" s="7">
        <v>80683618.359117761</v>
      </c>
      <c r="D15" s="8">
        <v>18481.180594066202</v>
      </c>
      <c r="E15" s="5" t="s">
        <v>13</v>
      </c>
      <c r="F15" s="6">
        <v>15.731833333333332</v>
      </c>
      <c r="G15" s="7">
        <v>81003904.058452204</v>
      </c>
      <c r="H15" s="8">
        <v>18554.5444065907</v>
      </c>
      <c r="I15" s="5" t="s">
        <v>13</v>
      </c>
      <c r="J15" s="6">
        <v>15.744199999999999</v>
      </c>
      <c r="K15" s="7">
        <v>103941794.97901139</v>
      </c>
      <c r="L15" s="8">
        <v>23808.638275596513</v>
      </c>
      <c r="M15" s="5" t="s">
        <v>13</v>
      </c>
      <c r="N15" s="6">
        <v>15.725350000000001</v>
      </c>
      <c r="O15" s="7">
        <v>83288163.538507029</v>
      </c>
      <c r="P15" s="8">
        <v>19077.770965254702</v>
      </c>
      <c r="Q15" s="5" t="s">
        <v>13</v>
      </c>
      <c r="R15" s="6">
        <v>15.725583333333333</v>
      </c>
      <c r="S15" s="7">
        <v>70089843.103010401</v>
      </c>
      <c r="T15" s="8">
        <v>16054.597879225114</v>
      </c>
      <c r="U15" s="5" t="s">
        <v>13</v>
      </c>
      <c r="V15" s="6">
        <v>15.731683333333333</v>
      </c>
      <c r="W15" s="7">
        <v>75742014.496052146</v>
      </c>
      <c r="X15" s="8">
        <v>17349.269615419191</v>
      </c>
      <c r="Y15" s="5" t="s">
        <v>13</v>
      </c>
      <c r="Z15" s="6">
        <v>15.719166666666666</v>
      </c>
      <c r="AA15" s="7">
        <v>71649205.886394396</v>
      </c>
      <c r="AB15" s="8">
        <v>16411.781478541576</v>
      </c>
      <c r="AC15" s="5" t="s">
        <v>13</v>
      </c>
      <c r="AD15" s="6">
        <v>15.744183333333334</v>
      </c>
      <c r="AE15" s="7">
        <v>94730928.134952053</v>
      </c>
      <c r="AF15" s="8">
        <v>21698.8209789145</v>
      </c>
      <c r="AG15" s="5" t="s">
        <v>13</v>
      </c>
      <c r="AH15" s="6">
        <v>15.775383333333334</v>
      </c>
      <c r="AI15" s="7">
        <v>175119937.89612478</v>
      </c>
      <c r="AJ15" s="8">
        <v>40112.51929077872</v>
      </c>
      <c r="AK15" s="5" t="s">
        <v>13</v>
      </c>
      <c r="AL15" s="6">
        <v>15.756816666666667</v>
      </c>
      <c r="AM15" s="7">
        <v>128579105.49495013</v>
      </c>
      <c r="AN15" s="8">
        <v>29451.996794428924</v>
      </c>
      <c r="AO15" s="5" t="s">
        <v>13</v>
      </c>
      <c r="AP15" s="6">
        <v>15.744149999999999</v>
      </c>
      <c r="AQ15" s="7">
        <v>110937703.56953469</v>
      </c>
      <c r="AR15" s="8">
        <v>25411.10297302204</v>
      </c>
      <c r="AS15" s="5" t="s">
        <v>13</v>
      </c>
      <c r="AT15" s="6">
        <v>15.78185</v>
      </c>
      <c r="AU15" s="7">
        <v>164270482.3008005</v>
      </c>
      <c r="AV15" s="8">
        <v>37627.371099828371</v>
      </c>
      <c r="AW15" s="5" t="s">
        <v>13</v>
      </c>
      <c r="AX15" s="6">
        <v>15.831633333333333</v>
      </c>
      <c r="AY15" s="7">
        <v>273495416.54500324</v>
      </c>
      <c r="AZ15" s="8">
        <v>62646.151568466106</v>
      </c>
      <c r="BA15" s="5" t="s">
        <v>13</v>
      </c>
      <c r="BB15" s="6">
        <v>15.744233333333334</v>
      </c>
      <c r="BC15" s="7">
        <v>119660739.54893503</v>
      </c>
      <c r="BD15" s="8">
        <v>27409.178995670038</v>
      </c>
      <c r="BE15" s="5" t="s">
        <v>13</v>
      </c>
      <c r="BF15" s="6">
        <v>15.775466666666667</v>
      </c>
      <c r="BG15" s="7">
        <v>162452840.41992432</v>
      </c>
      <c r="BH15" s="8">
        <v>37211.026759564724</v>
      </c>
      <c r="BI15" s="5" t="s">
        <v>13</v>
      </c>
      <c r="BJ15" s="6">
        <v>15.71895</v>
      </c>
      <c r="BK15" s="7">
        <v>48116113.987733707</v>
      </c>
      <c r="BL15" s="8">
        <v>11021.352415480649</v>
      </c>
      <c r="BM15" s="5" t="s">
        <v>13</v>
      </c>
      <c r="BN15" s="6">
        <v>15.70335</v>
      </c>
      <c r="BO15" s="7">
        <v>31360440.351374906</v>
      </c>
      <c r="BP15" s="8">
        <v>7183.3412213063511</v>
      </c>
      <c r="BQ15" s="5" t="s">
        <v>13</v>
      </c>
      <c r="BR15" s="6">
        <v>15.7067</v>
      </c>
      <c r="BS15" s="7">
        <v>48290175.648950897</v>
      </c>
      <c r="BT15" s="8">
        <v>11061.222528657032</v>
      </c>
      <c r="BU15" s="5" t="s">
        <v>13</v>
      </c>
      <c r="BV15" s="6">
        <v>15.694166666666666</v>
      </c>
      <c r="BW15" s="7">
        <v>12706.822026142763</v>
      </c>
      <c r="BX15" s="8">
        <v>2.9105917337092815</v>
      </c>
      <c r="BY15" s="5" t="s">
        <v>13</v>
      </c>
      <c r="BZ15" s="6">
        <v>15.712833333333334</v>
      </c>
      <c r="CA15" s="7">
        <v>52555774.809625015</v>
      </c>
      <c r="CB15" s="8">
        <v>12038.289621501497</v>
      </c>
      <c r="CC15" s="5" t="s">
        <v>13</v>
      </c>
      <c r="CD15" s="6">
        <v>15.71285</v>
      </c>
      <c r="CE15" s="7">
        <v>40152893.750788756</v>
      </c>
      <c r="CF15" s="8">
        <v>9197.317818342739</v>
      </c>
      <c r="CG15" s="5" t="s">
        <v>13</v>
      </c>
      <c r="CH15" s="6">
        <v>15.718999999999999</v>
      </c>
      <c r="CI15" s="7">
        <v>44450606.01741489</v>
      </c>
      <c r="CJ15" s="8">
        <v>10181.740656041062</v>
      </c>
      <c r="CK15" s="5" t="s">
        <v>13</v>
      </c>
      <c r="CL15" s="6">
        <v>15.719066666666667</v>
      </c>
      <c r="CM15" s="7">
        <v>48865353.595383309</v>
      </c>
      <c r="CN15" s="8">
        <v>11192.971298951743</v>
      </c>
      <c r="CO15" s="14" t="s">
        <v>13</v>
      </c>
      <c r="CP15" s="15">
        <v>15.287566666666667</v>
      </c>
      <c r="CQ15" s="16">
        <v>181.69892528533299</v>
      </c>
      <c r="CR15" s="17">
        <v>4.1619485097949924E-2</v>
      </c>
      <c r="CS15" s="9"/>
      <c r="CT15" s="9"/>
      <c r="CU15" s="9"/>
      <c r="CV15" s="9"/>
      <c r="CW15" s="9"/>
      <c r="CX15" s="9"/>
      <c r="CY15" s="9"/>
      <c r="CZ15" s="9"/>
      <c r="DA15" s="14" t="s">
        <v>13</v>
      </c>
      <c r="DB15" s="15">
        <v>15.63165</v>
      </c>
      <c r="DC15" s="16">
        <v>267.29444023154252</v>
      </c>
      <c r="DD15" s="17">
        <v>6.1225771998991284E-2</v>
      </c>
    </row>
    <row r="16" spans="1:108" ht="20.25" customHeight="1" x14ac:dyDescent="0.25">
      <c r="A16" s="5" t="s">
        <v>14</v>
      </c>
      <c r="B16" s="6">
        <v>16.113299999999999</v>
      </c>
      <c r="C16" s="7">
        <v>31934171.279497847</v>
      </c>
      <c r="D16" s="8">
        <v>6725.1921704661754</v>
      </c>
      <c r="E16" s="5" t="s">
        <v>14</v>
      </c>
      <c r="F16" s="6">
        <v>16.119350000000001</v>
      </c>
      <c r="G16" s="7">
        <v>30964301.922214255</v>
      </c>
      <c r="H16" s="8">
        <v>6520.942066372626</v>
      </c>
      <c r="I16" s="5" t="s">
        <v>14</v>
      </c>
      <c r="J16" s="6">
        <v>16.125783333333334</v>
      </c>
      <c r="K16" s="7">
        <v>31554339.78464888</v>
      </c>
      <c r="L16" s="8">
        <v>6645.2013739962285</v>
      </c>
      <c r="M16" s="5" t="s">
        <v>14</v>
      </c>
      <c r="N16" s="6">
        <v>16.113183333333332</v>
      </c>
      <c r="O16" s="7">
        <v>34159540.26049301</v>
      </c>
      <c r="P16" s="8">
        <v>7193.8448220850187</v>
      </c>
      <c r="Q16" s="5" t="s">
        <v>14</v>
      </c>
      <c r="R16" s="6">
        <v>16.119383333333332</v>
      </c>
      <c r="S16" s="7">
        <v>29498063.828440681</v>
      </c>
      <c r="T16" s="8">
        <v>6212.1589493165711</v>
      </c>
      <c r="U16" s="5" t="s">
        <v>14</v>
      </c>
      <c r="V16" s="6">
        <v>16.132033333333332</v>
      </c>
      <c r="W16" s="7">
        <v>43633159.766119123</v>
      </c>
      <c r="X16" s="8">
        <v>9188.9462815087118</v>
      </c>
      <c r="Y16" s="5" t="s">
        <v>14</v>
      </c>
      <c r="Z16" s="6">
        <v>16.113250000000001</v>
      </c>
      <c r="AA16" s="7">
        <v>32986732.462492749</v>
      </c>
      <c r="AB16" s="8">
        <v>6946.8567993948282</v>
      </c>
      <c r="AC16" s="5" t="s">
        <v>14</v>
      </c>
      <c r="AD16" s="6">
        <v>16.132033333333332</v>
      </c>
      <c r="AE16" s="7">
        <v>35761976.914443471</v>
      </c>
      <c r="AF16" s="8">
        <v>7531.3107404736511</v>
      </c>
      <c r="AG16" s="5" t="s">
        <v>14</v>
      </c>
      <c r="AH16" s="6">
        <v>16.136833333333332</v>
      </c>
      <c r="AI16" s="7">
        <v>35970109.327020593</v>
      </c>
      <c r="AJ16" s="8">
        <v>7575.1424860740935</v>
      </c>
      <c r="AK16" s="5" t="s">
        <v>14</v>
      </c>
      <c r="AL16" s="6">
        <v>16.125633333333333</v>
      </c>
      <c r="AM16" s="7">
        <v>34923469.446121953</v>
      </c>
      <c r="AN16" s="8">
        <v>7354.7248566103153</v>
      </c>
      <c r="AO16" s="5" t="s">
        <v>14</v>
      </c>
      <c r="AP16" s="6">
        <v>16.131983333333334</v>
      </c>
      <c r="AQ16" s="7">
        <v>51652929.647665679</v>
      </c>
      <c r="AR16" s="8">
        <v>10877.873579614112</v>
      </c>
      <c r="AS16" s="5" t="s">
        <v>14</v>
      </c>
      <c r="AT16" s="6">
        <v>16.157166666666665</v>
      </c>
      <c r="AU16" s="7">
        <v>62647340.005535565</v>
      </c>
      <c r="AV16" s="8">
        <v>13193.246720520039</v>
      </c>
      <c r="AW16" s="5" t="s">
        <v>14</v>
      </c>
      <c r="AX16" s="6">
        <v>16.169433333333334</v>
      </c>
      <c r="AY16" s="7">
        <v>41304586.658408396</v>
      </c>
      <c r="AZ16" s="8">
        <v>8698.5593071522417</v>
      </c>
      <c r="BA16" s="5" t="s">
        <v>14</v>
      </c>
      <c r="BB16" s="6">
        <v>16.125816666666665</v>
      </c>
      <c r="BC16" s="7">
        <v>35646101.390729681</v>
      </c>
      <c r="BD16" s="8">
        <v>7506.907878786461</v>
      </c>
      <c r="BE16" s="5" t="s">
        <v>14</v>
      </c>
      <c r="BF16" s="6">
        <v>16.1508</v>
      </c>
      <c r="BG16" s="7">
        <v>62029954.882716723</v>
      </c>
      <c r="BH16" s="8">
        <v>13063.228203433635</v>
      </c>
      <c r="BI16" s="5" t="s">
        <v>14</v>
      </c>
      <c r="BJ16" s="6">
        <v>16.120083333333334</v>
      </c>
      <c r="BK16" s="7">
        <v>31740690.446275245</v>
      </c>
      <c r="BL16" s="8">
        <v>6684.4459812716777</v>
      </c>
      <c r="BM16" s="5" t="s">
        <v>14</v>
      </c>
      <c r="BN16" s="6">
        <v>16.115116666666665</v>
      </c>
      <c r="BO16" s="7">
        <v>29872668.412605498</v>
      </c>
      <c r="BP16" s="8">
        <v>6291.0489820152861</v>
      </c>
      <c r="BQ16" s="5" t="s">
        <v>14</v>
      </c>
      <c r="BR16" s="6">
        <v>16.109666666666666</v>
      </c>
      <c r="BS16" s="7">
        <v>28652348.435010832</v>
      </c>
      <c r="BT16" s="8">
        <v>6034.0551089958844</v>
      </c>
      <c r="BU16" s="5" t="s">
        <v>14</v>
      </c>
      <c r="BV16" s="6">
        <v>16.150816666666667</v>
      </c>
      <c r="BW16" s="7">
        <v>17290.616409423765</v>
      </c>
      <c r="BX16" s="8">
        <v>3.6413256846857864</v>
      </c>
      <c r="BY16" s="5" t="s">
        <v>14</v>
      </c>
      <c r="BZ16" s="6">
        <v>16.125699999999998</v>
      </c>
      <c r="CA16" s="7">
        <v>43383331.482840866</v>
      </c>
      <c r="CB16" s="8">
        <v>9136.3335739498161</v>
      </c>
      <c r="CC16" s="5" t="s">
        <v>14</v>
      </c>
      <c r="CD16" s="6">
        <v>16.115983333333332</v>
      </c>
      <c r="CE16" s="7">
        <v>28047122.987115208</v>
      </c>
      <c r="CF16" s="8">
        <v>5906.5973645023651</v>
      </c>
      <c r="CG16" s="5" t="s">
        <v>14</v>
      </c>
      <c r="CH16" s="6">
        <v>16.125599999999999</v>
      </c>
      <c r="CI16" s="7">
        <v>35322379.770991966</v>
      </c>
      <c r="CJ16" s="8">
        <v>7438.7335684711516</v>
      </c>
      <c r="CK16" s="5" t="s">
        <v>14</v>
      </c>
      <c r="CL16" s="6">
        <v>16.125666666666667</v>
      </c>
      <c r="CM16" s="7">
        <v>36478801.665039606</v>
      </c>
      <c r="CN16" s="8">
        <v>7682.2707938319336</v>
      </c>
      <c r="CO16" s="14" t="s">
        <v>14</v>
      </c>
      <c r="CP16" s="15">
        <v>16.569916666666668</v>
      </c>
      <c r="CQ16" s="16">
        <v>483.30524427033009</v>
      </c>
      <c r="CR16" s="17">
        <v>0.10178190053107201</v>
      </c>
      <c r="CS16" s="14" t="s">
        <v>14</v>
      </c>
      <c r="CT16" s="15">
        <v>15.062333333333333</v>
      </c>
      <c r="CU16" s="16">
        <v>565.41709281920703</v>
      </c>
      <c r="CV16" s="17">
        <v>0.11907428479651067</v>
      </c>
      <c r="CW16" s="14" t="s">
        <v>14</v>
      </c>
      <c r="CX16" s="15">
        <v>15.712866666666667</v>
      </c>
      <c r="CY16" s="16">
        <v>874.27038306452596</v>
      </c>
      <c r="CZ16" s="17">
        <v>0.1841173921062676</v>
      </c>
      <c r="DA16" s="14" t="s">
        <v>14</v>
      </c>
      <c r="DB16" s="15">
        <v>15.919383333333334</v>
      </c>
      <c r="DC16" s="16">
        <v>350.32826369214695</v>
      </c>
      <c r="DD16" s="17">
        <v>7.3777549304623255E-2</v>
      </c>
    </row>
    <row r="17" spans="1:108" ht="20.25" customHeight="1" x14ac:dyDescent="0.25">
      <c r="A17" s="5" t="s">
        <v>15</v>
      </c>
      <c r="B17" s="6">
        <v>16.30095</v>
      </c>
      <c r="C17" s="7">
        <v>1448277.6264063367</v>
      </c>
      <c r="D17" s="8">
        <v>3655.2420263541953</v>
      </c>
      <c r="E17" s="5" t="s">
        <v>15</v>
      </c>
      <c r="F17" s="6">
        <v>16.119666666666667</v>
      </c>
      <c r="G17" s="7">
        <v>1939698.6442874053</v>
      </c>
      <c r="H17" s="8">
        <v>4895.5171810907705</v>
      </c>
      <c r="I17" s="5" t="s">
        <v>15</v>
      </c>
      <c r="J17" s="6">
        <v>16.125783333333334</v>
      </c>
      <c r="K17" s="7">
        <v>2291966.7161908061</v>
      </c>
      <c r="L17" s="8">
        <v>5784.5905448484518</v>
      </c>
      <c r="M17" s="5" t="s">
        <v>15</v>
      </c>
      <c r="N17" s="6">
        <v>16.300850000000001</v>
      </c>
      <c r="O17" s="7">
        <v>2291851.301341407</v>
      </c>
      <c r="P17" s="8">
        <v>5784.2992545596999</v>
      </c>
      <c r="Q17" s="5" t="s">
        <v>15</v>
      </c>
      <c r="R17" s="6">
        <v>16.119666666666667</v>
      </c>
      <c r="S17" s="7">
        <v>1731621.6715440024</v>
      </c>
      <c r="T17" s="8">
        <v>4370.3611739683811</v>
      </c>
      <c r="U17" s="5" t="s">
        <v>15</v>
      </c>
      <c r="V17" s="6">
        <v>16.125783333333334</v>
      </c>
      <c r="W17" s="7">
        <v>4363280.2303725407</v>
      </c>
      <c r="X17" s="8">
        <v>11012.284509560897</v>
      </c>
      <c r="Y17" s="5" t="s">
        <v>15</v>
      </c>
      <c r="Z17" s="6">
        <v>16.300916666666666</v>
      </c>
      <c r="AA17" s="7">
        <v>2147678.5251606018</v>
      </c>
      <c r="AB17" s="8">
        <v>5420.4281424581704</v>
      </c>
      <c r="AC17" s="5" t="s">
        <v>15</v>
      </c>
      <c r="AD17" s="6">
        <v>16.132033333333332</v>
      </c>
      <c r="AE17" s="7">
        <v>3611677.7384902574</v>
      </c>
      <c r="AF17" s="8">
        <v>9115.3491669514788</v>
      </c>
      <c r="AG17" s="5" t="s">
        <v>15</v>
      </c>
      <c r="AH17" s="6">
        <v>16.138183333333334</v>
      </c>
      <c r="AI17" s="7">
        <v>3319167.1267366786</v>
      </c>
      <c r="AJ17" s="8">
        <v>8377.0949387968303</v>
      </c>
      <c r="AK17" s="5" t="s">
        <v>15</v>
      </c>
      <c r="AL17" s="6">
        <v>16.282266666666668</v>
      </c>
      <c r="AM17" s="7">
        <v>1398059.1372385591</v>
      </c>
      <c r="AN17" s="8">
        <v>3528.4978657324855</v>
      </c>
      <c r="AO17" s="5" t="s">
        <v>15</v>
      </c>
      <c r="AP17" s="6">
        <v>16.131983333333334</v>
      </c>
      <c r="AQ17" s="7">
        <v>4527534.0104984837</v>
      </c>
      <c r="AR17" s="8">
        <v>11426.83715413475</v>
      </c>
      <c r="AS17" s="5" t="s">
        <v>15</v>
      </c>
      <c r="AT17" s="6">
        <v>16.144649999999999</v>
      </c>
      <c r="AU17" s="7">
        <v>6495971.2647041865</v>
      </c>
      <c r="AV17" s="8">
        <v>16394.886405622143</v>
      </c>
      <c r="AW17" s="5" t="s">
        <v>15</v>
      </c>
      <c r="AX17" s="6">
        <v>16.163166666666665</v>
      </c>
      <c r="AY17" s="7">
        <v>3546424.2602509633</v>
      </c>
      <c r="AZ17" s="8">
        <v>8950.658881278905</v>
      </c>
      <c r="BA17" s="5" t="s">
        <v>15</v>
      </c>
      <c r="BB17" s="6">
        <v>16.288450000000001</v>
      </c>
      <c r="BC17" s="7">
        <v>2130519.5714047919</v>
      </c>
      <c r="BD17" s="8">
        <v>5377.1214395491888</v>
      </c>
      <c r="BE17" s="5" t="s">
        <v>15</v>
      </c>
      <c r="BF17" s="6">
        <v>16.157050000000002</v>
      </c>
      <c r="BG17" s="7">
        <v>6839618.6490382962</v>
      </c>
      <c r="BH17" s="8">
        <v>17262.202408135814</v>
      </c>
      <c r="BI17" s="5" t="s">
        <v>15</v>
      </c>
      <c r="BJ17" s="6">
        <v>16.269416666666668</v>
      </c>
      <c r="BK17" s="7">
        <v>761346.08687211853</v>
      </c>
      <c r="BL17" s="8">
        <v>1921.526758816678</v>
      </c>
      <c r="BM17" s="5" t="s">
        <v>15</v>
      </c>
      <c r="BN17" s="6">
        <v>16.269683333333333</v>
      </c>
      <c r="BO17" s="7">
        <v>1252625.7674636291</v>
      </c>
      <c r="BP17" s="8">
        <v>3161.4451987968664</v>
      </c>
      <c r="BQ17" s="5" t="s">
        <v>15</v>
      </c>
      <c r="BR17" s="6">
        <v>16.257166666666667</v>
      </c>
      <c r="BS17" s="7">
        <v>691453.4704416045</v>
      </c>
      <c r="BT17" s="8">
        <v>1745.1279632745648</v>
      </c>
      <c r="BU17" s="5" t="s">
        <v>15</v>
      </c>
      <c r="BV17" s="6">
        <v>16.194600000000001</v>
      </c>
      <c r="BW17" s="7">
        <v>600448.0654833212</v>
      </c>
      <c r="BX17" s="8">
        <v>1515.4435610827638</v>
      </c>
      <c r="BY17" s="5" t="s">
        <v>15</v>
      </c>
      <c r="BZ17" s="6">
        <v>16.125699999999998</v>
      </c>
      <c r="CA17" s="7">
        <v>4235054.6645049686</v>
      </c>
      <c r="CB17" s="8">
        <v>10688.661836209802</v>
      </c>
      <c r="CC17" s="5" t="s">
        <v>15</v>
      </c>
      <c r="CD17" s="6">
        <v>16.269583333333333</v>
      </c>
      <c r="CE17" s="7">
        <v>1017523.573812514</v>
      </c>
      <c r="CF17" s="8">
        <v>2568.0814658681406</v>
      </c>
      <c r="CG17" s="5" t="s">
        <v>15</v>
      </c>
      <c r="CH17" s="6">
        <v>16.275733333333335</v>
      </c>
      <c r="CI17" s="7">
        <v>1089167.3665130157</v>
      </c>
      <c r="CJ17" s="8">
        <v>2748.899975545793</v>
      </c>
      <c r="CK17" s="5" t="s">
        <v>15</v>
      </c>
      <c r="CL17" s="6">
        <v>16.2758</v>
      </c>
      <c r="CM17" s="7">
        <v>1448682.0944638122</v>
      </c>
      <c r="CN17" s="8">
        <v>3656.2628448872215</v>
      </c>
      <c r="CO17" s="14" t="s">
        <v>15</v>
      </c>
      <c r="CP17" s="15">
        <v>16.394766666666666</v>
      </c>
      <c r="CQ17" s="16">
        <v>374.41105380596122</v>
      </c>
      <c r="CR17" s="17">
        <v>0.94495902860764058</v>
      </c>
      <c r="CS17" s="14" t="s">
        <v>15</v>
      </c>
      <c r="CT17" s="15">
        <v>16.200816666666668</v>
      </c>
      <c r="CU17" s="16">
        <v>499.85218045659633</v>
      </c>
      <c r="CV17" s="17">
        <v>1.2615541824693743</v>
      </c>
      <c r="CW17" s="14" t="s">
        <v>15</v>
      </c>
      <c r="CX17" s="15">
        <v>15.863</v>
      </c>
      <c r="CY17" s="16">
        <v>947.76977071707358</v>
      </c>
      <c r="CZ17" s="17">
        <v>2.3920330149884927</v>
      </c>
      <c r="DA17" s="14" t="s">
        <v>15</v>
      </c>
      <c r="DB17" s="15">
        <v>15.58785</v>
      </c>
      <c r="DC17" s="16">
        <v>1170.8187100391797</v>
      </c>
      <c r="DD17" s="17">
        <v>2.954976087558713</v>
      </c>
    </row>
    <row r="18" spans="1:108" ht="20.25" customHeight="1" x14ac:dyDescent="0.25">
      <c r="A18" s="5" t="s">
        <v>16</v>
      </c>
      <c r="B18" s="6">
        <v>16.30095</v>
      </c>
      <c r="C18" s="7">
        <v>2449176.7870673677</v>
      </c>
      <c r="D18" s="8">
        <v>700.73931877640632</v>
      </c>
      <c r="E18" s="5" t="s">
        <v>16</v>
      </c>
      <c r="F18" s="6">
        <v>16.307333333333332</v>
      </c>
      <c r="G18" s="7">
        <v>2223904.2209734339</v>
      </c>
      <c r="H18" s="8">
        <v>636.28609296713603</v>
      </c>
      <c r="I18" s="5" t="s">
        <v>16</v>
      </c>
      <c r="J18" s="6">
        <v>16.313433333333332</v>
      </c>
      <c r="K18" s="7">
        <v>2603670.1300052907</v>
      </c>
      <c r="L18" s="8">
        <v>744.94174648904175</v>
      </c>
      <c r="M18" s="5" t="s">
        <v>16</v>
      </c>
      <c r="N18" s="6">
        <v>16.300850000000001</v>
      </c>
      <c r="O18" s="7">
        <v>3944013.5180100426</v>
      </c>
      <c r="P18" s="8">
        <v>1128.4303201177104</v>
      </c>
      <c r="Q18" s="5" t="s">
        <v>16</v>
      </c>
      <c r="R18" s="6">
        <v>16.301066666666667</v>
      </c>
      <c r="S18" s="7">
        <v>1401149.5909647644</v>
      </c>
      <c r="T18" s="8">
        <v>400.88596913910021</v>
      </c>
      <c r="U18" s="5" t="s">
        <v>16</v>
      </c>
      <c r="V18" s="6">
        <v>16.313433333333332</v>
      </c>
      <c r="W18" s="7">
        <v>4438487.1908626072</v>
      </c>
      <c r="X18" s="8">
        <v>1269.9052624318861</v>
      </c>
      <c r="Y18" s="5" t="s">
        <v>16</v>
      </c>
      <c r="Z18" s="6">
        <v>16.300916666666666</v>
      </c>
      <c r="AA18" s="7">
        <v>3451579.8077916857</v>
      </c>
      <c r="AB18" s="8">
        <v>987.53903596744203</v>
      </c>
      <c r="AC18" s="5" t="s">
        <v>16</v>
      </c>
      <c r="AD18" s="6">
        <v>16.319683333333334</v>
      </c>
      <c r="AE18" s="7">
        <v>4937961.7779378984</v>
      </c>
      <c r="AF18" s="8">
        <v>1412.8110272347431</v>
      </c>
      <c r="AG18" s="5" t="s">
        <v>16</v>
      </c>
      <c r="AH18" s="6">
        <v>16.307083333333335</v>
      </c>
      <c r="AI18" s="7">
        <v>1653573.43444397</v>
      </c>
      <c r="AJ18" s="8">
        <v>473.10750621088505</v>
      </c>
      <c r="AK18" s="5" t="s">
        <v>16</v>
      </c>
      <c r="AL18" s="6">
        <v>16.626033333333332</v>
      </c>
      <c r="AM18" s="7">
        <v>24631043.090074722</v>
      </c>
      <c r="AN18" s="8">
        <v>7047.2415249199876</v>
      </c>
      <c r="AO18" s="5" t="s">
        <v>16</v>
      </c>
      <c r="AP18" s="6">
        <v>16.319649999999999</v>
      </c>
      <c r="AQ18" s="7">
        <v>3566621.9213255593</v>
      </c>
      <c r="AR18" s="8">
        <v>1020.45398628626</v>
      </c>
      <c r="AS18" s="5" t="s">
        <v>16</v>
      </c>
      <c r="AT18" s="6">
        <v>16.332316666666667</v>
      </c>
      <c r="AU18" s="7">
        <v>2990082.7398171155</v>
      </c>
      <c r="AV18" s="8">
        <v>855.49910208539927</v>
      </c>
      <c r="AW18" s="5" t="s">
        <v>16</v>
      </c>
      <c r="AX18" s="6">
        <v>16.6511</v>
      </c>
      <c r="AY18" s="7">
        <v>27169264.405739553</v>
      </c>
      <c r="AZ18" s="8">
        <v>7773.4575682185414</v>
      </c>
      <c r="BA18" s="5" t="s">
        <v>16</v>
      </c>
      <c r="BB18" s="6">
        <v>16.622450000000001</v>
      </c>
      <c r="BC18" s="7">
        <v>24248215.425089885</v>
      </c>
      <c r="BD18" s="8">
        <v>6937.7098657164661</v>
      </c>
      <c r="BE18" s="5" t="s">
        <v>16</v>
      </c>
      <c r="BF18" s="6">
        <v>16.319683333333334</v>
      </c>
      <c r="BG18" s="7">
        <v>2454555.6233230759</v>
      </c>
      <c r="BH18" s="8">
        <v>702.27826936320662</v>
      </c>
      <c r="BI18" s="5" t="s">
        <v>16</v>
      </c>
      <c r="BJ18" s="6">
        <v>16.625983333333334</v>
      </c>
      <c r="BK18" s="7">
        <v>12747239.471671287</v>
      </c>
      <c r="BL18" s="8">
        <v>3647.1405211848255</v>
      </c>
      <c r="BM18" s="5" t="s">
        <v>16</v>
      </c>
      <c r="BN18" s="6">
        <v>16.619983333333334</v>
      </c>
      <c r="BO18" s="7">
        <v>10545209.10876352</v>
      </c>
      <c r="BP18" s="8">
        <v>3017.1128055144545</v>
      </c>
      <c r="BQ18" s="5" t="s">
        <v>16</v>
      </c>
      <c r="BR18" s="6">
        <v>16.613733333333332</v>
      </c>
      <c r="BS18" s="7">
        <v>7816038.870591633</v>
      </c>
      <c r="BT18" s="8">
        <v>2236.2639490252695</v>
      </c>
      <c r="BU18" s="5" t="s">
        <v>16</v>
      </c>
      <c r="BV18" s="6">
        <v>16.582433333333334</v>
      </c>
      <c r="BW18" s="7">
        <v>488568.3817863912</v>
      </c>
      <c r="BX18" s="8">
        <v>139.78536659194214</v>
      </c>
      <c r="BY18" s="5" t="s">
        <v>16</v>
      </c>
      <c r="BZ18" s="6">
        <v>16.300850000000001</v>
      </c>
      <c r="CA18" s="7">
        <v>1166376.1608910884</v>
      </c>
      <c r="CB18" s="8">
        <v>333.71443038969971</v>
      </c>
      <c r="CC18" s="5" t="s">
        <v>16</v>
      </c>
      <c r="CD18" s="6">
        <v>16.619883333333334</v>
      </c>
      <c r="CE18" s="7">
        <v>7533645.6040128674</v>
      </c>
      <c r="CF18" s="8">
        <v>2155.4677948667149</v>
      </c>
      <c r="CG18" s="5" t="s">
        <v>16</v>
      </c>
      <c r="CH18" s="6">
        <v>16.626033333333332</v>
      </c>
      <c r="CI18" s="7">
        <v>15712881.072783025</v>
      </c>
      <c r="CJ18" s="8">
        <v>4495.6467157035013</v>
      </c>
      <c r="CK18" s="5" t="s">
        <v>16</v>
      </c>
      <c r="CL18" s="6">
        <v>16.628166666666665</v>
      </c>
      <c r="CM18" s="7">
        <v>22116785.912918571</v>
      </c>
      <c r="CN18" s="8">
        <v>6327.8819136202619</v>
      </c>
      <c r="CO18" s="14" t="s">
        <v>16</v>
      </c>
      <c r="CP18" s="15">
        <v>16.557416666666665</v>
      </c>
      <c r="CQ18" s="16">
        <v>245.56886386108087</v>
      </c>
      <c r="CR18" s="17">
        <v>7.0260243884132739E-2</v>
      </c>
      <c r="CS18" s="14" t="s">
        <v>16</v>
      </c>
      <c r="CT18" s="15">
        <v>15.60655</v>
      </c>
      <c r="CU18" s="16">
        <v>614.36498879240401</v>
      </c>
      <c r="CV18" s="17">
        <v>0.1757773085224909</v>
      </c>
      <c r="CW18" s="14" t="s">
        <v>16</v>
      </c>
      <c r="CX18" s="15">
        <v>16.726233333333333</v>
      </c>
      <c r="CY18" s="16">
        <v>138.68164293857751</v>
      </c>
      <c r="CZ18" s="17">
        <v>3.9678507698063768E-2</v>
      </c>
      <c r="DA18" s="14" t="s">
        <v>16</v>
      </c>
      <c r="DB18" s="15">
        <v>16.532416666666666</v>
      </c>
      <c r="DC18" s="16">
        <v>361.17449310114245</v>
      </c>
      <c r="DD18" s="17">
        <v>0.10333642291218845</v>
      </c>
    </row>
    <row r="19" spans="1:108" ht="20.25" customHeight="1" x14ac:dyDescent="0.25">
      <c r="A19" s="5" t="s">
        <v>17</v>
      </c>
      <c r="B19" s="6">
        <v>18.346466666666668</v>
      </c>
      <c r="C19" s="7">
        <v>808039.08494450513</v>
      </c>
      <c r="D19" s="8">
        <v>1433.7605038052131</v>
      </c>
      <c r="E19" s="5" t="s">
        <v>17</v>
      </c>
      <c r="F19" s="6">
        <v>18.35285</v>
      </c>
      <c r="G19" s="7">
        <v>987464.95561593003</v>
      </c>
      <c r="H19" s="8">
        <v>1752.1284287270862</v>
      </c>
      <c r="I19" s="5" t="s">
        <v>17</v>
      </c>
      <c r="J19" s="6">
        <v>18.35895</v>
      </c>
      <c r="K19" s="7">
        <v>1631184.1901219287</v>
      </c>
      <c r="L19" s="8">
        <v>2894.3246803326788</v>
      </c>
      <c r="M19" s="5" t="s">
        <v>17</v>
      </c>
      <c r="N19" s="6">
        <v>18.346366666666668</v>
      </c>
      <c r="O19" s="7">
        <v>1901144.3319996407</v>
      </c>
      <c r="P19" s="8">
        <v>3373.3339216399822</v>
      </c>
      <c r="Q19" s="5" t="s">
        <v>17</v>
      </c>
      <c r="R19" s="6">
        <v>18.35285</v>
      </c>
      <c r="S19" s="7">
        <v>533560.57526026713</v>
      </c>
      <c r="T19" s="8">
        <v>946.73400513577735</v>
      </c>
      <c r="U19" s="5" t="s">
        <v>17</v>
      </c>
      <c r="V19" s="6">
        <v>18.35895</v>
      </c>
      <c r="W19" s="7">
        <v>1898443.5569659127</v>
      </c>
      <c r="X19" s="8">
        <v>3368.5417467994689</v>
      </c>
      <c r="Y19" s="5" t="s">
        <v>17</v>
      </c>
      <c r="Z19" s="6">
        <v>18.408983333333332</v>
      </c>
      <c r="AA19" s="7">
        <v>89641.427348615529</v>
      </c>
      <c r="AB19" s="8">
        <v>159.05708081682243</v>
      </c>
      <c r="AC19" s="5" t="s">
        <v>17</v>
      </c>
      <c r="AD19" s="6">
        <v>18.35895</v>
      </c>
      <c r="AE19" s="7">
        <v>1949846.3577316955</v>
      </c>
      <c r="AF19" s="8">
        <v>3459.7493466496785</v>
      </c>
      <c r="AG19" s="5" t="s">
        <v>17</v>
      </c>
      <c r="AH19" s="6">
        <v>18.559033333333332</v>
      </c>
      <c r="AI19" s="7">
        <v>36487.77633356108</v>
      </c>
      <c r="AJ19" s="8">
        <v>64.742824392376221</v>
      </c>
      <c r="AK19" s="5" t="s">
        <v>17</v>
      </c>
      <c r="AL19" s="6">
        <v>18.421616666666665</v>
      </c>
      <c r="AM19" s="7">
        <v>443663.54556316801</v>
      </c>
      <c r="AN19" s="8">
        <v>787.22339111893552</v>
      </c>
      <c r="AO19" s="5" t="s">
        <v>17</v>
      </c>
      <c r="AP19" s="6">
        <v>18.390183333333333</v>
      </c>
      <c r="AQ19" s="7">
        <v>353218.85526723287</v>
      </c>
      <c r="AR19" s="8">
        <v>626.74102443476397</v>
      </c>
      <c r="AS19" s="5" t="s">
        <v>17</v>
      </c>
      <c r="AT19" s="6">
        <v>18.477916666666665</v>
      </c>
      <c r="AU19" s="7">
        <v>31015.824739153762</v>
      </c>
      <c r="AV19" s="8">
        <v>55.033556337188038</v>
      </c>
      <c r="AW19" s="5" t="s">
        <v>17</v>
      </c>
      <c r="AX19" s="6">
        <v>18.358816666666666</v>
      </c>
      <c r="AY19" s="7">
        <v>981384.50299686124</v>
      </c>
      <c r="AZ19" s="8">
        <v>1741.3394545636909</v>
      </c>
      <c r="BA19" s="5" t="s">
        <v>17</v>
      </c>
      <c r="BB19" s="6">
        <v>18.409033333333333</v>
      </c>
      <c r="BC19" s="7">
        <v>140105.0822060846</v>
      </c>
      <c r="BD19" s="8">
        <v>248.5982881177865</v>
      </c>
      <c r="BE19" s="5" t="s">
        <v>17</v>
      </c>
      <c r="BF19" s="6">
        <v>18.383966666666666</v>
      </c>
      <c r="BG19" s="7">
        <v>593055.0341097234</v>
      </c>
      <c r="BH19" s="8">
        <v>1052.299202269123</v>
      </c>
      <c r="BI19" s="5" t="s">
        <v>17</v>
      </c>
      <c r="BJ19" s="6">
        <v>18.465066666666665</v>
      </c>
      <c r="BK19" s="7">
        <v>585879.2158231847</v>
      </c>
      <c r="BL19" s="8">
        <v>1039.5666438651826</v>
      </c>
      <c r="BM19" s="5" t="s">
        <v>17</v>
      </c>
      <c r="BN19" s="6">
        <v>18.490349999999999</v>
      </c>
      <c r="BO19" s="7">
        <v>79170.299834902849</v>
      </c>
      <c r="BP19" s="8">
        <v>140.47742379379565</v>
      </c>
      <c r="BQ19" s="5" t="s">
        <v>17</v>
      </c>
      <c r="BR19" s="6">
        <v>18.484083333333334</v>
      </c>
      <c r="BS19" s="7">
        <v>44373.728852217158</v>
      </c>
      <c r="BT19" s="8">
        <v>78.735423843068446</v>
      </c>
      <c r="BU19" s="5" t="s">
        <v>17</v>
      </c>
      <c r="BV19" s="6">
        <v>18.484083333333334</v>
      </c>
      <c r="BW19" s="7">
        <v>14988.053477356632</v>
      </c>
      <c r="BX19" s="8">
        <v>26.594356022060705</v>
      </c>
      <c r="BY19" s="5" t="s">
        <v>17</v>
      </c>
      <c r="BZ19" s="6">
        <v>18.477716666666666</v>
      </c>
      <c r="CA19" s="7">
        <v>738974.85770431091</v>
      </c>
      <c r="CB19" s="8">
        <v>1311.2149944507748</v>
      </c>
      <c r="CC19" s="5" t="s">
        <v>20</v>
      </c>
      <c r="CD19" s="6">
        <v>18.440216666666668</v>
      </c>
      <c r="CE19" s="7">
        <v>6206779.6436220212</v>
      </c>
      <c r="CF19" s="8">
        <v>1813.7721188873995</v>
      </c>
      <c r="CG19" s="5" t="s">
        <v>17</v>
      </c>
      <c r="CH19" s="6">
        <v>18.471383333333332</v>
      </c>
      <c r="CI19" s="7">
        <v>367249.99193569127</v>
      </c>
      <c r="CJ19" s="8">
        <v>651.63745575047244</v>
      </c>
      <c r="CK19" s="5" t="s">
        <v>17</v>
      </c>
      <c r="CL19" s="6">
        <v>18.483966666666667</v>
      </c>
      <c r="CM19" s="7">
        <v>478245.02501938696</v>
      </c>
      <c r="CN19" s="8">
        <v>848.58373906656391</v>
      </c>
      <c r="CO19" s="14" t="s">
        <v>17</v>
      </c>
      <c r="CP19" s="15">
        <v>17.989899999999999</v>
      </c>
      <c r="CQ19" s="16">
        <v>123.59130435694692</v>
      </c>
      <c r="CR19" s="17">
        <v>0.21929673217840631</v>
      </c>
      <c r="CS19" s="14" t="s">
        <v>17</v>
      </c>
      <c r="CT19" s="15">
        <v>19.128350000000001</v>
      </c>
      <c r="CU19" s="16">
        <v>407.24870231342356</v>
      </c>
      <c r="CV19" s="17">
        <v>0.72260997701987961</v>
      </c>
      <c r="CW19" s="14" t="s">
        <v>17</v>
      </c>
      <c r="CX19" s="15">
        <v>19.021966666666668</v>
      </c>
      <c r="CY19" s="16">
        <v>937.60547857808035</v>
      </c>
      <c r="CZ19" s="17">
        <v>1.663659256567968</v>
      </c>
      <c r="DA19" s="14" t="s">
        <v>17</v>
      </c>
      <c r="DB19" s="15">
        <v>17.9649</v>
      </c>
      <c r="DC19" s="16">
        <v>216.03155897400134</v>
      </c>
      <c r="DD19" s="17">
        <v>0.38331996880282354</v>
      </c>
    </row>
    <row r="20" spans="1:108" ht="20.25" customHeight="1" x14ac:dyDescent="0.25">
      <c r="A20" s="5" t="s">
        <v>18</v>
      </c>
      <c r="B20" s="6">
        <v>18.402766666666668</v>
      </c>
      <c r="C20" s="7">
        <v>37448004.765119374</v>
      </c>
      <c r="D20" s="8">
        <v>14803.323052549626</v>
      </c>
      <c r="E20" s="5" t="s">
        <v>18</v>
      </c>
      <c r="F20" s="6">
        <v>18.40915</v>
      </c>
      <c r="G20" s="7">
        <v>35832129.104346097</v>
      </c>
      <c r="H20" s="8">
        <v>14164.56193378745</v>
      </c>
      <c r="I20" s="5" t="s">
        <v>18</v>
      </c>
      <c r="J20" s="6">
        <v>18.41525</v>
      </c>
      <c r="K20" s="7">
        <v>37364239.391879745</v>
      </c>
      <c r="L20" s="8">
        <v>14770.210316945655</v>
      </c>
      <c r="M20" s="5" t="s">
        <v>18</v>
      </c>
      <c r="N20" s="6">
        <v>18.402666666666665</v>
      </c>
      <c r="O20" s="7">
        <v>36352336.338403009</v>
      </c>
      <c r="P20" s="8">
        <v>14370.201614414458</v>
      </c>
      <c r="Q20" s="5" t="s">
        <v>18</v>
      </c>
      <c r="R20" s="6">
        <v>18.40915</v>
      </c>
      <c r="S20" s="7">
        <v>34155801.45585534</v>
      </c>
      <c r="T20" s="8">
        <v>13501.903939638629</v>
      </c>
      <c r="U20" s="5" t="s">
        <v>18</v>
      </c>
      <c r="V20" s="6">
        <v>18.41525</v>
      </c>
      <c r="W20" s="7">
        <v>40552583.34230189</v>
      </c>
      <c r="X20" s="8">
        <v>16030.573473721995</v>
      </c>
      <c r="Y20" s="5" t="s">
        <v>18</v>
      </c>
      <c r="Z20" s="6">
        <v>18.402733333333334</v>
      </c>
      <c r="AA20" s="7">
        <v>39353683.106923878</v>
      </c>
      <c r="AB20" s="8">
        <v>15556.644152162802</v>
      </c>
      <c r="AC20" s="5" t="s">
        <v>18</v>
      </c>
      <c r="AD20" s="6">
        <v>18.41525</v>
      </c>
      <c r="AE20" s="7">
        <v>38745985.32736937</v>
      </c>
      <c r="AF20" s="8">
        <v>15316.419162727805</v>
      </c>
      <c r="AG20" s="5" t="s">
        <v>18</v>
      </c>
      <c r="AH20" s="6">
        <v>18.421416666666666</v>
      </c>
      <c r="AI20" s="7">
        <v>31330798.938925847</v>
      </c>
      <c r="AJ20" s="8">
        <v>12385.170881504504</v>
      </c>
      <c r="AK20" s="5" t="s">
        <v>18</v>
      </c>
      <c r="AL20" s="6">
        <v>18.41535</v>
      </c>
      <c r="AM20" s="7">
        <v>28059406.206420973</v>
      </c>
      <c r="AN20" s="8">
        <v>11091.978260034319</v>
      </c>
      <c r="AO20" s="5" t="s">
        <v>18</v>
      </c>
      <c r="AP20" s="6">
        <v>18.457233333333335</v>
      </c>
      <c r="AQ20" s="7">
        <v>43431485.760929272</v>
      </c>
      <c r="AR20" s="8">
        <v>17168.613345459118</v>
      </c>
      <c r="AS20" s="5" t="s">
        <v>18</v>
      </c>
      <c r="AT20" s="6">
        <v>18.459983333333334</v>
      </c>
      <c r="AU20" s="7">
        <v>45960593.072235651</v>
      </c>
      <c r="AV20" s="8">
        <v>18168.378027146671</v>
      </c>
      <c r="AW20" s="5" t="s">
        <v>18</v>
      </c>
      <c r="AX20" s="6">
        <v>18.415116666666666</v>
      </c>
      <c r="AY20" s="7">
        <v>35697359.681636862</v>
      </c>
      <c r="AZ20" s="8">
        <v>14111.287124769357</v>
      </c>
      <c r="BA20" s="5" t="s">
        <v>18</v>
      </c>
      <c r="BB20" s="6">
        <v>18.409033333333333</v>
      </c>
      <c r="BC20" s="7">
        <v>28906676.413121607</v>
      </c>
      <c r="BD20" s="8">
        <v>11426.907040920196</v>
      </c>
      <c r="BE20" s="5" t="s">
        <v>18</v>
      </c>
      <c r="BF20" s="6">
        <v>18.447849999999999</v>
      </c>
      <c r="BG20" s="7">
        <v>39070851.491859525</v>
      </c>
      <c r="BH20" s="8">
        <v>15444.839857286943</v>
      </c>
      <c r="BI20" s="5" t="s">
        <v>18</v>
      </c>
      <c r="BJ20" s="6">
        <v>18.429749999999999</v>
      </c>
      <c r="BK20" s="7">
        <v>58625540.703646101</v>
      </c>
      <c r="BL20" s="8">
        <v>23174.874699194253</v>
      </c>
      <c r="BM20" s="5" t="s">
        <v>18</v>
      </c>
      <c r="BN20" s="6">
        <v>18.407299999999999</v>
      </c>
      <c r="BO20" s="7">
        <v>41295397.196123928</v>
      </c>
      <c r="BP20" s="8">
        <v>16324.210304709564</v>
      </c>
      <c r="BQ20" s="5" t="s">
        <v>18</v>
      </c>
      <c r="BR20" s="6">
        <v>18.406233333333333</v>
      </c>
      <c r="BS20" s="7">
        <v>45196187.468355991</v>
      </c>
      <c r="BT20" s="8">
        <v>17866.205904268983</v>
      </c>
      <c r="BU20" s="5" t="s">
        <v>18</v>
      </c>
      <c r="BV20" s="6">
        <v>18.196333333333332</v>
      </c>
      <c r="BW20" s="7">
        <v>3101.1630649892627</v>
      </c>
      <c r="BX20" s="8">
        <v>1.2259002576401927</v>
      </c>
      <c r="BY20" s="5" t="s">
        <v>18</v>
      </c>
      <c r="BZ20" s="6">
        <v>18.440183333333334</v>
      </c>
      <c r="CA20" s="7">
        <v>65038570.973150268</v>
      </c>
      <c r="CB20" s="8">
        <v>25709.967274104281</v>
      </c>
      <c r="CC20" s="5" t="s">
        <v>18</v>
      </c>
      <c r="CD20" s="6">
        <v>18.416399999999999</v>
      </c>
      <c r="CE20" s="7">
        <v>48523653.105113171</v>
      </c>
      <c r="CF20" s="8">
        <v>19181.564334607971</v>
      </c>
      <c r="CG20" s="5" t="s">
        <v>18</v>
      </c>
      <c r="CH20" s="6">
        <v>18.431333333333335</v>
      </c>
      <c r="CI20" s="7">
        <v>57357636.148037888</v>
      </c>
      <c r="CJ20" s="8">
        <v>22673.667736254796</v>
      </c>
      <c r="CK20" s="5" t="s">
        <v>18</v>
      </c>
      <c r="CL20" s="6">
        <v>18.439183333333332</v>
      </c>
      <c r="CM20" s="7">
        <v>66432545.899773695</v>
      </c>
      <c r="CN20" s="8">
        <v>26261.010281479175</v>
      </c>
      <c r="CO20" s="14" t="s">
        <v>18</v>
      </c>
      <c r="CP20" s="15">
        <v>18.709266666666668</v>
      </c>
      <c r="CQ20" s="16">
        <v>168.54633412932736</v>
      </c>
      <c r="CR20" s="17">
        <v>6.6626936443978255E-2</v>
      </c>
      <c r="CS20" s="14" t="s">
        <v>18</v>
      </c>
      <c r="CT20" s="15">
        <v>18.114966666666668</v>
      </c>
      <c r="CU20" s="16">
        <v>166.25701393127233</v>
      </c>
      <c r="CV20" s="17">
        <v>6.5721960419885733E-2</v>
      </c>
      <c r="CW20" s="9"/>
      <c r="CX20" s="9"/>
      <c r="CY20" s="9"/>
      <c r="CZ20" s="9"/>
      <c r="DA20" s="14" t="s">
        <v>18</v>
      </c>
      <c r="DB20" s="15">
        <v>19.159683333333334</v>
      </c>
      <c r="DC20" s="16">
        <v>725.3449604941336</v>
      </c>
      <c r="DD20" s="17">
        <v>0.2867313183193908</v>
      </c>
    </row>
    <row r="21" spans="1:108" ht="20.25" customHeight="1" x14ac:dyDescent="0.25">
      <c r="A21" s="5" t="s">
        <v>19</v>
      </c>
      <c r="B21" s="6">
        <v>18.534133333333333</v>
      </c>
      <c r="C21" s="7">
        <v>46085.529496584168</v>
      </c>
      <c r="D21" s="8">
        <v>81.249946637660614</v>
      </c>
      <c r="E21" s="5" t="s">
        <v>19</v>
      </c>
      <c r="F21" s="6">
        <v>18.640599999999999</v>
      </c>
      <c r="G21" s="7">
        <v>612775.6426937381</v>
      </c>
      <c r="H21" s="8">
        <v>1080.3388571984328</v>
      </c>
      <c r="I21" s="5" t="s">
        <v>19</v>
      </c>
      <c r="J21" s="6">
        <v>18.640450000000001</v>
      </c>
      <c r="K21" s="7">
        <v>778265.65840553935</v>
      </c>
      <c r="L21" s="8">
        <v>1372.1019136833556</v>
      </c>
      <c r="M21" s="5" t="s">
        <v>19</v>
      </c>
      <c r="N21" s="6">
        <v>18.534016666666666</v>
      </c>
      <c r="O21" s="7">
        <v>51495.531545208665</v>
      </c>
      <c r="P21" s="8">
        <v>90.787916203421062</v>
      </c>
      <c r="Q21" s="5" t="s">
        <v>19</v>
      </c>
      <c r="R21" s="6">
        <v>18.646850000000001</v>
      </c>
      <c r="S21" s="7">
        <v>390419.87111411698</v>
      </c>
      <c r="T21" s="8">
        <v>688.32004407490911</v>
      </c>
      <c r="U21" s="5" t="s">
        <v>19</v>
      </c>
      <c r="V21" s="6">
        <v>18.659216666666666</v>
      </c>
      <c r="W21" s="7">
        <v>293837.13208756194</v>
      </c>
      <c r="X21" s="8">
        <v>518.04224803465013</v>
      </c>
      <c r="Y21" s="5" t="s">
        <v>19</v>
      </c>
      <c r="Z21" s="6">
        <v>18.66545</v>
      </c>
      <c r="AA21" s="7">
        <v>146283.95197694973</v>
      </c>
      <c r="AB21" s="8">
        <v>257.90228346956985</v>
      </c>
      <c r="AC21" s="5" t="s">
        <v>19</v>
      </c>
      <c r="AD21" s="6">
        <v>18.659199999999998</v>
      </c>
      <c r="AE21" s="7">
        <v>257133.95055928652</v>
      </c>
      <c r="AF21" s="8">
        <v>453.33361664470846</v>
      </c>
      <c r="AG21" s="5" t="s">
        <v>19</v>
      </c>
      <c r="AH21" s="6">
        <v>18.5215</v>
      </c>
      <c r="AI21" s="7">
        <v>870546.6438384729</v>
      </c>
      <c r="AJ21" s="8">
        <v>1534.7956100344484</v>
      </c>
      <c r="AK21" s="5" t="s">
        <v>19</v>
      </c>
      <c r="AL21" s="6">
        <v>18.534199999999998</v>
      </c>
      <c r="AM21" s="7">
        <v>944132.0448371938</v>
      </c>
      <c r="AN21" s="8">
        <v>1664.5285212056235</v>
      </c>
      <c r="AO21" s="5" t="s">
        <v>19</v>
      </c>
      <c r="AP21" s="6">
        <v>18.602866666666667</v>
      </c>
      <c r="AQ21" s="7">
        <v>2138580.4219994042</v>
      </c>
      <c r="AR21" s="8">
        <v>3770.3710267813299</v>
      </c>
      <c r="AS21" s="5" t="s">
        <v>19</v>
      </c>
      <c r="AT21" s="6">
        <v>18.603033333333332</v>
      </c>
      <c r="AU21" s="7">
        <v>1991709.7747743111</v>
      </c>
      <c r="AV21" s="8">
        <v>3511.4343848455574</v>
      </c>
      <c r="AW21" s="5" t="s">
        <v>19</v>
      </c>
      <c r="AX21" s="6">
        <v>18.609033333333333</v>
      </c>
      <c r="AY21" s="7">
        <v>309149.17698042997</v>
      </c>
      <c r="AZ21" s="8">
        <v>545.03776797440048</v>
      </c>
      <c r="BA21" s="5" t="s">
        <v>19</v>
      </c>
      <c r="BB21" s="6">
        <v>18.515366666666665</v>
      </c>
      <c r="BC21" s="7">
        <v>986899.11158961814</v>
      </c>
      <c r="BD21" s="8">
        <v>1739.9279346319422</v>
      </c>
      <c r="BE21" s="5" t="s">
        <v>19</v>
      </c>
      <c r="BF21" s="6">
        <v>18.571633333333335</v>
      </c>
      <c r="BG21" s="7">
        <v>1821771.5211343158</v>
      </c>
      <c r="BH21" s="8">
        <v>3211.8289731084465</v>
      </c>
      <c r="BI21" s="5" t="s">
        <v>19</v>
      </c>
      <c r="BJ21" s="6">
        <v>18.49635</v>
      </c>
      <c r="BK21" s="7">
        <v>540319.11973158608</v>
      </c>
      <c r="BL21" s="8">
        <v>952.59618637457629</v>
      </c>
      <c r="BM21" s="5" t="s">
        <v>19</v>
      </c>
      <c r="BN21" s="6">
        <v>18.490349999999999</v>
      </c>
      <c r="BO21" s="7">
        <v>361942.90878952277</v>
      </c>
      <c r="BP21" s="8">
        <v>638.11444386698599</v>
      </c>
      <c r="BQ21" s="5" t="s">
        <v>19</v>
      </c>
      <c r="BR21" s="6">
        <v>18.652983333333335</v>
      </c>
      <c r="BS21" s="7">
        <v>190161.40246064376</v>
      </c>
      <c r="BT21" s="8">
        <v>335.2593313182004</v>
      </c>
      <c r="BU21" s="5" t="s">
        <v>19</v>
      </c>
      <c r="BV21" s="6">
        <v>18.552883333333334</v>
      </c>
      <c r="BW21" s="7">
        <v>53661.924101619436</v>
      </c>
      <c r="BX21" s="8">
        <v>94.607320722092084</v>
      </c>
      <c r="BY21" s="5" t="s">
        <v>19</v>
      </c>
      <c r="BZ21" s="6">
        <v>18.509</v>
      </c>
      <c r="CA21" s="7">
        <v>342629.79501123913</v>
      </c>
      <c r="CB21" s="8">
        <v>604.06493893488107</v>
      </c>
      <c r="CC21" s="5" t="s">
        <v>19</v>
      </c>
      <c r="CD21" s="6">
        <v>18.646633333333334</v>
      </c>
      <c r="CE21" s="7">
        <v>227140.75000200322</v>
      </c>
      <c r="CF21" s="8">
        <v>400.45485032929605</v>
      </c>
      <c r="CG21" s="5" t="s">
        <v>19</v>
      </c>
      <c r="CH21" s="6">
        <v>18.508916666666668</v>
      </c>
      <c r="CI21" s="7">
        <v>260801.34209275027</v>
      </c>
      <c r="CJ21" s="8">
        <v>459.79932008021797</v>
      </c>
      <c r="CK21" s="5" t="s">
        <v>19</v>
      </c>
      <c r="CL21" s="6">
        <v>18.515233333333335</v>
      </c>
      <c r="CM21" s="7">
        <v>596929.78559256473</v>
      </c>
      <c r="CN21" s="8">
        <v>1052.4022129206719</v>
      </c>
      <c r="CO21" s="14" t="s">
        <v>19</v>
      </c>
      <c r="CP21" s="15">
        <v>19.466166666666666</v>
      </c>
      <c r="CQ21" s="16">
        <v>440.34129881291329</v>
      </c>
      <c r="CR21" s="17">
        <v>0.77633277563967651</v>
      </c>
      <c r="CS21" s="9"/>
      <c r="CT21" s="9"/>
      <c r="CU21" s="9"/>
      <c r="CV21" s="9"/>
      <c r="CW21" s="14" t="s">
        <v>19</v>
      </c>
      <c r="CX21" s="15">
        <v>18.559066666666666</v>
      </c>
      <c r="CY21" s="16">
        <v>1302.8842159150502</v>
      </c>
      <c r="CZ21" s="17">
        <v>2.2970176143032996</v>
      </c>
      <c r="DA21" s="14" t="s">
        <v>19</v>
      </c>
      <c r="DB21" s="15">
        <v>18.565416666666668</v>
      </c>
      <c r="DC21" s="16">
        <v>179.93506887408566</v>
      </c>
      <c r="DD21" s="17">
        <v>0.31723004821604256</v>
      </c>
    </row>
    <row r="22" spans="1:108" ht="20.25" customHeight="1" x14ac:dyDescent="0.25">
      <c r="A22" s="5" t="s">
        <v>20</v>
      </c>
      <c r="B22" s="6">
        <v>18.834399999999999</v>
      </c>
      <c r="C22" s="7">
        <v>1955407.1439704688</v>
      </c>
      <c r="D22" s="8">
        <v>571.41757279096657</v>
      </c>
      <c r="E22" s="5" t="s">
        <v>20</v>
      </c>
      <c r="F22" s="6">
        <v>18.834516666666666</v>
      </c>
      <c r="G22" s="7">
        <v>2144699.9820546396</v>
      </c>
      <c r="H22" s="8">
        <v>626.73354850390172</v>
      </c>
      <c r="I22" s="5" t="s">
        <v>20</v>
      </c>
      <c r="J22" s="6">
        <v>18.840616666666666</v>
      </c>
      <c r="K22" s="7">
        <v>3217408.7403219971</v>
      </c>
      <c r="L22" s="8">
        <v>940.20516327775169</v>
      </c>
      <c r="M22" s="5" t="s">
        <v>20</v>
      </c>
      <c r="N22" s="6">
        <v>18.828033333333334</v>
      </c>
      <c r="O22" s="7">
        <v>6272934.4507371886</v>
      </c>
      <c r="P22" s="8">
        <v>1833.1041640968931</v>
      </c>
      <c r="Q22" s="5" t="s">
        <v>20</v>
      </c>
      <c r="R22" s="6">
        <v>18.834516666666666</v>
      </c>
      <c r="S22" s="7">
        <v>1272852.8579093448</v>
      </c>
      <c r="T22" s="8">
        <v>371.95859329313527</v>
      </c>
      <c r="U22" s="5" t="s">
        <v>20</v>
      </c>
      <c r="V22" s="6">
        <v>18.840616666666666</v>
      </c>
      <c r="W22" s="7">
        <v>6294288.1001565047</v>
      </c>
      <c r="X22" s="8">
        <v>1839.3442203220325</v>
      </c>
      <c r="Y22" s="5" t="s">
        <v>20</v>
      </c>
      <c r="Z22" s="6">
        <v>18.821833333333334</v>
      </c>
      <c r="AA22" s="7">
        <v>3904630.6590515124</v>
      </c>
      <c r="AB22" s="8">
        <v>1141.0281386770382</v>
      </c>
      <c r="AC22" s="5" t="s">
        <v>20</v>
      </c>
      <c r="AD22" s="6">
        <v>18.834350000000001</v>
      </c>
      <c r="AE22" s="7">
        <v>5662360.4224083647</v>
      </c>
      <c r="AF22" s="8">
        <v>1654.6795683022647</v>
      </c>
      <c r="AG22" s="5" t="s">
        <v>20</v>
      </c>
      <c r="AH22" s="6">
        <v>18.834266666666668</v>
      </c>
      <c r="AI22" s="7">
        <v>3136484.2833624007</v>
      </c>
      <c r="AJ22" s="8">
        <v>916.55706680952176</v>
      </c>
      <c r="AK22" s="5" t="s">
        <v>20</v>
      </c>
      <c r="AL22" s="6">
        <v>18.828216666666666</v>
      </c>
      <c r="AM22" s="7">
        <v>1849927.7099903999</v>
      </c>
      <c r="AN22" s="8">
        <v>540.59391423468674</v>
      </c>
      <c r="AO22" s="5" t="s">
        <v>20</v>
      </c>
      <c r="AP22" s="6">
        <v>18.846833333333333</v>
      </c>
      <c r="AQ22" s="7">
        <v>5167818.7936503375</v>
      </c>
      <c r="AR22" s="8">
        <v>1510.1624645265249</v>
      </c>
      <c r="AS22" s="5" t="s">
        <v>20</v>
      </c>
      <c r="AT22" s="6">
        <v>18.853249999999999</v>
      </c>
      <c r="AU22" s="7">
        <v>11148897.480845336</v>
      </c>
      <c r="AV22" s="8">
        <v>3257.9792691481416</v>
      </c>
      <c r="AW22" s="5" t="s">
        <v>20</v>
      </c>
      <c r="AX22" s="6">
        <v>18.840483333333335</v>
      </c>
      <c r="AY22" s="7">
        <v>3235302.0733712376</v>
      </c>
      <c r="AZ22" s="8">
        <v>945.43403081649683</v>
      </c>
      <c r="BA22" s="5" t="s">
        <v>20</v>
      </c>
      <c r="BB22" s="6">
        <v>18.828150000000001</v>
      </c>
      <c r="BC22" s="7">
        <v>3641194.6579163647</v>
      </c>
      <c r="BD22" s="8">
        <v>1064.0457256698176</v>
      </c>
      <c r="BE22" s="5" t="s">
        <v>20</v>
      </c>
      <c r="BF22" s="6">
        <v>18.853116666666665</v>
      </c>
      <c r="BG22" s="7">
        <v>8693003.1463940646</v>
      </c>
      <c r="BH22" s="8">
        <v>2540.3071546984947</v>
      </c>
      <c r="BI22" s="5" t="s">
        <v>20</v>
      </c>
      <c r="BJ22" s="6">
        <v>18.84665</v>
      </c>
      <c r="BK22" s="7">
        <v>1321694.0519083254</v>
      </c>
      <c r="BL22" s="8">
        <v>386.23117924188114</v>
      </c>
      <c r="BM22" s="5" t="s">
        <v>20</v>
      </c>
      <c r="BN22" s="6">
        <v>18.828150000000001</v>
      </c>
      <c r="BO22" s="7">
        <v>1024643.0608836327</v>
      </c>
      <c r="BP22" s="8">
        <v>299.42564781591818</v>
      </c>
      <c r="BQ22" s="5" t="s">
        <v>20</v>
      </c>
      <c r="BR22" s="6">
        <v>18.828133333333334</v>
      </c>
      <c r="BS22" s="7">
        <v>728539.99665480317</v>
      </c>
      <c r="BT22" s="8">
        <v>212.89712367743789</v>
      </c>
      <c r="BU22" s="5" t="s">
        <v>20</v>
      </c>
      <c r="BV22" s="6">
        <v>18.552883333333334</v>
      </c>
      <c r="BW22" s="7">
        <v>186593.90105084109</v>
      </c>
      <c r="BX22" s="8">
        <v>54.527280604882385</v>
      </c>
      <c r="BY22" s="5" t="s">
        <v>20</v>
      </c>
      <c r="BZ22" s="6">
        <v>18.846783333333335</v>
      </c>
      <c r="CA22" s="7">
        <v>2395652.5599971972</v>
      </c>
      <c r="CB22" s="8">
        <v>700.06800133933518</v>
      </c>
      <c r="CC22" s="5" t="s">
        <v>17</v>
      </c>
      <c r="CD22" s="6">
        <v>18.496516666666668</v>
      </c>
      <c r="CE22" s="7">
        <v>62627.546031961036</v>
      </c>
      <c r="CF22" s="8">
        <v>111.12445378435558</v>
      </c>
      <c r="CG22" s="5" t="s">
        <v>20</v>
      </c>
      <c r="CH22" s="6">
        <v>18.846699999999998</v>
      </c>
      <c r="CI22" s="7">
        <v>1478560.6634982079</v>
      </c>
      <c r="CJ22" s="8">
        <v>432.07142214118176</v>
      </c>
      <c r="CK22" s="5" t="s">
        <v>20</v>
      </c>
      <c r="CL22" s="6">
        <v>18.853033333333332</v>
      </c>
      <c r="CM22" s="7">
        <v>3074180.5159999952</v>
      </c>
      <c r="CN22" s="8">
        <v>898.3503891711913</v>
      </c>
      <c r="CO22" s="14" t="s">
        <v>20</v>
      </c>
      <c r="CP22" s="15">
        <v>18.896933333333333</v>
      </c>
      <c r="CQ22" s="16">
        <v>1292.5651590006073</v>
      </c>
      <c r="CR22" s="17">
        <v>0.37771900757740673</v>
      </c>
      <c r="CS22" s="14" t="s">
        <v>20</v>
      </c>
      <c r="CT22" s="15">
        <v>18.602883333333335</v>
      </c>
      <c r="CU22" s="16">
        <v>222.16765583970587</v>
      </c>
      <c r="CV22" s="17">
        <v>6.492279781427493E-2</v>
      </c>
      <c r="CW22" s="14" t="s">
        <v>20</v>
      </c>
      <c r="CX22" s="15">
        <v>18.834316666666666</v>
      </c>
      <c r="CY22" s="16">
        <v>675.6767785332114</v>
      </c>
      <c r="CZ22" s="17">
        <v>0.19744920436196281</v>
      </c>
      <c r="DA22" s="14" t="s">
        <v>20</v>
      </c>
      <c r="DB22" s="15">
        <v>18.846916666666665</v>
      </c>
      <c r="DC22" s="16">
        <v>1477.8174478143446</v>
      </c>
      <c r="DD22" s="17">
        <v>0.43185423642441539</v>
      </c>
    </row>
    <row r="23" spans="1:108" ht="20.25" customHeight="1" x14ac:dyDescent="0.25">
      <c r="A23" s="5" t="s">
        <v>21</v>
      </c>
      <c r="B23" s="6">
        <v>18.878183333333332</v>
      </c>
      <c r="C23" s="7">
        <v>63177274.981836393</v>
      </c>
      <c r="D23" s="8">
        <v>11001.940359394604</v>
      </c>
      <c r="E23" s="5" t="s">
        <v>21</v>
      </c>
      <c r="F23" s="6">
        <v>18.884550000000001</v>
      </c>
      <c r="G23" s="7">
        <v>61744776.232859522</v>
      </c>
      <c r="H23" s="8">
        <v>10752.479365616668</v>
      </c>
      <c r="I23" s="5" t="s">
        <v>21</v>
      </c>
      <c r="J23" s="6">
        <v>18.884416666666667</v>
      </c>
      <c r="K23" s="7">
        <v>59095136.461056978</v>
      </c>
      <c r="L23" s="8">
        <v>10291.060623646037</v>
      </c>
      <c r="M23" s="5" t="s">
        <v>21</v>
      </c>
      <c r="N23" s="6">
        <v>18.878066666666665</v>
      </c>
      <c r="O23" s="7">
        <v>62052723.993011005</v>
      </c>
      <c r="P23" s="8">
        <v>10806.106605664134</v>
      </c>
      <c r="Q23" s="5" t="s">
        <v>21</v>
      </c>
      <c r="R23" s="6">
        <v>18.884550000000001</v>
      </c>
      <c r="S23" s="7">
        <v>61855544.543314181</v>
      </c>
      <c r="T23" s="8">
        <v>10771.768996986229</v>
      </c>
      <c r="U23" s="5" t="s">
        <v>21</v>
      </c>
      <c r="V23" s="6">
        <v>18.890666666666668</v>
      </c>
      <c r="W23" s="7">
        <v>63334369.351235196</v>
      </c>
      <c r="X23" s="8">
        <v>11029.297393762092</v>
      </c>
      <c r="Y23" s="5" t="s">
        <v>21</v>
      </c>
      <c r="Z23" s="6">
        <v>18.865633333333335</v>
      </c>
      <c r="AA23" s="7">
        <v>36470798.611418128</v>
      </c>
      <c r="AB23" s="8">
        <v>6351.1690128717</v>
      </c>
      <c r="AC23" s="5" t="s">
        <v>21</v>
      </c>
      <c r="AD23" s="6">
        <v>18.884399999999999</v>
      </c>
      <c r="AE23" s="7">
        <v>53373426.206217997</v>
      </c>
      <c r="AF23" s="8">
        <v>9294.6593860875437</v>
      </c>
      <c r="AG23" s="5" t="s">
        <v>21</v>
      </c>
      <c r="AH23" s="6">
        <v>18.878050000000002</v>
      </c>
      <c r="AI23" s="7">
        <v>35880508.726224221</v>
      </c>
      <c r="AJ23" s="8">
        <v>6248.3735992752072</v>
      </c>
      <c r="AK23" s="5" t="s">
        <v>21</v>
      </c>
      <c r="AL23" s="6">
        <v>18.872</v>
      </c>
      <c r="AM23" s="7">
        <v>35327405.409174427</v>
      </c>
      <c r="AN23" s="8">
        <v>6152.0540016269279</v>
      </c>
      <c r="AO23" s="5" t="s">
        <v>21</v>
      </c>
      <c r="AP23" s="6">
        <v>18.896866666666668</v>
      </c>
      <c r="AQ23" s="7">
        <v>34554006.181472518</v>
      </c>
      <c r="AR23" s="8">
        <v>6017.3712034273449</v>
      </c>
      <c r="AS23" s="5" t="s">
        <v>21</v>
      </c>
      <c r="AT23" s="6">
        <v>18.915800000000001</v>
      </c>
      <c r="AU23" s="7">
        <v>66749878.946887851</v>
      </c>
      <c r="AV23" s="8">
        <v>11624.087733787268</v>
      </c>
      <c r="AW23" s="5" t="s">
        <v>21</v>
      </c>
      <c r="AX23" s="6">
        <v>18.890533333333334</v>
      </c>
      <c r="AY23" s="7">
        <v>54050827.90875379</v>
      </c>
      <c r="AZ23" s="8">
        <v>9412.6247958459389</v>
      </c>
      <c r="BA23" s="5" t="s">
        <v>21</v>
      </c>
      <c r="BB23" s="6">
        <v>18.871933333333335</v>
      </c>
      <c r="BC23" s="7">
        <v>35612435.49968347</v>
      </c>
      <c r="BD23" s="8">
        <v>6201.6902681058937</v>
      </c>
      <c r="BE23" s="5" t="s">
        <v>21</v>
      </c>
      <c r="BF23" s="6">
        <v>18.903166666666667</v>
      </c>
      <c r="BG23" s="7">
        <v>65201704.716803566</v>
      </c>
      <c r="BH23" s="8">
        <v>11354.482554547803</v>
      </c>
      <c r="BI23" s="5" t="s">
        <v>21</v>
      </c>
      <c r="BJ23" s="6">
        <v>18.890433333333334</v>
      </c>
      <c r="BK23" s="7">
        <v>35396371.275563166</v>
      </c>
      <c r="BL23" s="8">
        <v>6164.0639901720342</v>
      </c>
      <c r="BM23" s="5" t="s">
        <v>21</v>
      </c>
      <c r="BN23" s="6">
        <v>18.871666666666666</v>
      </c>
      <c r="BO23" s="7">
        <v>31488409.151134871</v>
      </c>
      <c r="BP23" s="8">
        <v>5483.5160204773247</v>
      </c>
      <c r="BQ23" s="5" t="s">
        <v>21</v>
      </c>
      <c r="BR23" s="6">
        <v>18.871933333333335</v>
      </c>
      <c r="BS23" s="7">
        <v>31979537.030074205</v>
      </c>
      <c r="BT23" s="8">
        <v>5569.0429703889822</v>
      </c>
      <c r="BU23" s="5" t="s">
        <v>21</v>
      </c>
      <c r="BV23" s="6">
        <v>18.953233333333333</v>
      </c>
      <c r="BW23" s="7">
        <v>976769.40513636859</v>
      </c>
      <c r="BX23" s="8">
        <v>170.09848467318787</v>
      </c>
      <c r="BY23" s="5" t="s">
        <v>21</v>
      </c>
      <c r="BZ23" s="6">
        <v>18.903083333333335</v>
      </c>
      <c r="CA23" s="7">
        <v>51222099.31951721</v>
      </c>
      <c r="CB23" s="8">
        <v>8920.018819398827</v>
      </c>
      <c r="CC23" s="5" t="s">
        <v>21</v>
      </c>
      <c r="CD23" s="6">
        <v>18.878733333333333</v>
      </c>
      <c r="CE23" s="7">
        <v>28401848.318828374</v>
      </c>
      <c r="CF23" s="8">
        <v>4946.010118197707</v>
      </c>
      <c r="CG23" s="5" t="s">
        <v>21</v>
      </c>
      <c r="CH23" s="6">
        <v>18.896750000000001</v>
      </c>
      <c r="CI23" s="7">
        <v>35418339.366685092</v>
      </c>
      <c r="CJ23" s="8">
        <v>6167.8896003839764</v>
      </c>
      <c r="CK23" s="5" t="s">
        <v>21</v>
      </c>
      <c r="CL23" s="6">
        <v>18.903066666666668</v>
      </c>
      <c r="CM23" s="7">
        <v>39663597.09699218</v>
      </c>
      <c r="CN23" s="8">
        <v>6907.1755599719063</v>
      </c>
      <c r="CO23" s="14" t="s">
        <v>21</v>
      </c>
      <c r="CP23" s="15">
        <v>19.122116666666667</v>
      </c>
      <c r="CQ23" s="16">
        <v>82922.338594604182</v>
      </c>
      <c r="CR23" s="17">
        <v>14.440423774872386</v>
      </c>
      <c r="CS23" s="14" t="s">
        <v>21</v>
      </c>
      <c r="CT23" s="15">
        <v>19.109583333333333</v>
      </c>
      <c r="CU23" s="16">
        <v>112475.33008108675</v>
      </c>
      <c r="CV23" s="17">
        <v>19.586898513921454</v>
      </c>
      <c r="CW23" s="14" t="s">
        <v>21</v>
      </c>
      <c r="CX23" s="15">
        <v>19.065766666666665</v>
      </c>
      <c r="CY23" s="16">
        <v>176754.68222550143</v>
      </c>
      <c r="CZ23" s="17">
        <v>30.780758946121082</v>
      </c>
      <c r="DA23" s="14" t="s">
        <v>21</v>
      </c>
      <c r="DB23" s="15">
        <v>19.178450000000002</v>
      </c>
      <c r="DC23" s="16">
        <v>255965.46997199857</v>
      </c>
      <c r="DD23" s="17">
        <v>44.57483858722901</v>
      </c>
    </row>
    <row r="24" spans="1:108" ht="20.25" customHeight="1" x14ac:dyDescent="0.25">
      <c r="A24" s="5" t="s">
        <v>22</v>
      </c>
      <c r="B24" s="6">
        <v>18.928216666666668</v>
      </c>
      <c r="C24" s="7">
        <v>56918581.866900124</v>
      </c>
      <c r="D24" s="8">
        <v>12707.02773926523</v>
      </c>
      <c r="E24" s="5" t="s">
        <v>22</v>
      </c>
      <c r="F24" s="6">
        <v>18.940850000000001</v>
      </c>
      <c r="G24" s="7">
        <v>64693842.504475482</v>
      </c>
      <c r="H24" s="8">
        <v>14442.848438957373</v>
      </c>
      <c r="I24" s="5" t="s">
        <v>22</v>
      </c>
      <c r="J24" s="6">
        <v>18.9407</v>
      </c>
      <c r="K24" s="7">
        <v>57081657.428274281</v>
      </c>
      <c r="L24" s="8">
        <v>12743.434227515821</v>
      </c>
      <c r="M24" s="5" t="s">
        <v>22</v>
      </c>
      <c r="N24" s="6">
        <v>18.928116666666668</v>
      </c>
      <c r="O24" s="7">
        <v>66142893.687387116</v>
      </c>
      <c r="P24" s="8">
        <v>14766.347953051576</v>
      </c>
      <c r="Q24" s="5" t="s">
        <v>22</v>
      </c>
      <c r="R24" s="6">
        <v>18.940850000000001</v>
      </c>
      <c r="S24" s="7">
        <v>61338987.867905088</v>
      </c>
      <c r="T24" s="8">
        <v>13693.879832750878</v>
      </c>
      <c r="U24" s="5" t="s">
        <v>22</v>
      </c>
      <c r="V24" s="6">
        <v>18.9407</v>
      </c>
      <c r="W24" s="7">
        <v>63188853.965713516</v>
      </c>
      <c r="X24" s="8">
        <v>14106.860955044924</v>
      </c>
      <c r="Y24" s="5" t="s">
        <v>22</v>
      </c>
      <c r="Z24" s="6">
        <v>18.921933333333332</v>
      </c>
      <c r="AA24" s="7">
        <v>35249627.220178366</v>
      </c>
      <c r="AB24" s="8">
        <v>7869.4509981465835</v>
      </c>
      <c r="AC24" s="5" t="s">
        <v>22</v>
      </c>
      <c r="AD24" s="6">
        <v>18.9407</v>
      </c>
      <c r="AE24" s="7">
        <v>60120298.307332739</v>
      </c>
      <c r="AF24" s="8">
        <v>13421.808366037976</v>
      </c>
      <c r="AG24" s="5" t="s">
        <v>22</v>
      </c>
      <c r="AH24" s="6">
        <v>18.928100000000001</v>
      </c>
      <c r="AI24" s="7">
        <v>32929873.50580946</v>
      </c>
      <c r="AJ24" s="8">
        <v>7351.5678424193484</v>
      </c>
      <c r="AK24" s="5" t="s">
        <v>22</v>
      </c>
      <c r="AL24" s="6">
        <v>18.922049999999999</v>
      </c>
      <c r="AM24" s="7">
        <v>30913860.313093547</v>
      </c>
      <c r="AN24" s="8">
        <v>6901.4945144775093</v>
      </c>
      <c r="AO24" s="5" t="s">
        <v>22</v>
      </c>
      <c r="AP24" s="6">
        <v>18.9344</v>
      </c>
      <c r="AQ24" s="7">
        <v>32711513.367945157</v>
      </c>
      <c r="AR24" s="8">
        <v>7302.8191168189824</v>
      </c>
      <c r="AS24" s="5" t="s">
        <v>22</v>
      </c>
      <c r="AT24" s="6">
        <v>18.953333333333333</v>
      </c>
      <c r="AU24" s="7">
        <v>45109831.131902315</v>
      </c>
      <c r="AV24" s="8">
        <v>10070.733611161753</v>
      </c>
      <c r="AW24" s="5" t="s">
        <v>22</v>
      </c>
      <c r="AX24" s="6">
        <v>18.934316666666668</v>
      </c>
      <c r="AY24" s="7">
        <v>44263337.377025671</v>
      </c>
      <c r="AZ24" s="8">
        <v>9881.7545594790281</v>
      </c>
      <c r="BA24" s="5" t="s">
        <v>22</v>
      </c>
      <c r="BB24" s="6">
        <v>18.915716666666668</v>
      </c>
      <c r="BC24" s="7">
        <v>28827819.161631145</v>
      </c>
      <c r="BD24" s="8">
        <v>6435.7875009249392</v>
      </c>
      <c r="BE24" s="5" t="s">
        <v>22</v>
      </c>
      <c r="BF24" s="6">
        <v>18.946950000000001</v>
      </c>
      <c r="BG24" s="7">
        <v>51169815.516408466</v>
      </c>
      <c r="BH24" s="8">
        <v>11423.620263424153</v>
      </c>
      <c r="BI24" s="5" t="s">
        <v>22</v>
      </c>
      <c r="BJ24" s="6">
        <v>18.927966666666666</v>
      </c>
      <c r="BK24" s="7">
        <v>32882505.260613788</v>
      </c>
      <c r="BL24" s="8">
        <v>7340.9929196802459</v>
      </c>
      <c r="BM24" s="5" t="s">
        <v>22</v>
      </c>
      <c r="BN24" s="6">
        <v>18.915716666666668</v>
      </c>
      <c r="BO24" s="7">
        <v>25863424.551716227</v>
      </c>
      <c r="BP24" s="8">
        <v>5773.9887824255475</v>
      </c>
      <c r="BQ24" s="5" t="s">
        <v>22</v>
      </c>
      <c r="BR24" s="6">
        <v>18.915716666666668</v>
      </c>
      <c r="BS24" s="7">
        <v>29024107.792252887</v>
      </c>
      <c r="BT24" s="8">
        <v>6479.6087802401098</v>
      </c>
      <c r="BU24" s="5" t="s">
        <v>22</v>
      </c>
      <c r="BV24" s="6">
        <v>19.641333333333332</v>
      </c>
      <c r="BW24" s="7">
        <v>23944.774346043447</v>
      </c>
      <c r="BX24" s="8">
        <v>5.3456516632323359</v>
      </c>
      <c r="BY24" s="5" t="s">
        <v>22</v>
      </c>
      <c r="BZ24" s="6">
        <v>18.940616666666667</v>
      </c>
      <c r="CA24" s="7">
        <v>55677360.287394524</v>
      </c>
      <c r="CB24" s="8">
        <v>12429.926017401631</v>
      </c>
      <c r="CC24" s="5" t="s">
        <v>22</v>
      </c>
      <c r="CD24" s="6">
        <v>18.921883333333334</v>
      </c>
      <c r="CE24" s="7">
        <v>28600112.272896014</v>
      </c>
      <c r="CF24" s="8">
        <v>6384.952120691024</v>
      </c>
      <c r="CG24" s="5" t="s">
        <v>22</v>
      </c>
      <c r="CH24" s="6">
        <v>18.934283333333333</v>
      </c>
      <c r="CI24" s="7">
        <v>32887311.973052889</v>
      </c>
      <c r="CJ24" s="8">
        <v>7342.0660143761252</v>
      </c>
      <c r="CK24" s="5" t="s">
        <v>22</v>
      </c>
      <c r="CL24" s="6">
        <v>18.934349999999998</v>
      </c>
      <c r="CM24" s="7">
        <v>34139313.37773861</v>
      </c>
      <c r="CN24" s="8">
        <v>7621.5743235631498</v>
      </c>
      <c r="CO24" s="14" t="s">
        <v>22</v>
      </c>
      <c r="CP24" s="15">
        <v>19.547483333333332</v>
      </c>
      <c r="CQ24" s="16">
        <v>193.66258900451004</v>
      </c>
      <c r="CR24" s="17">
        <v>4.3235017630846917E-2</v>
      </c>
      <c r="CS24" s="14" t="s">
        <v>22</v>
      </c>
      <c r="CT24" s="15">
        <v>19.635033333333332</v>
      </c>
      <c r="CU24" s="16">
        <v>127.13654526519325</v>
      </c>
      <c r="CV24" s="17">
        <v>2.83831317360814E-2</v>
      </c>
      <c r="CW24" s="14" t="s">
        <v>22</v>
      </c>
      <c r="CX24" s="15">
        <v>18.577833333333334</v>
      </c>
      <c r="CY24" s="16">
        <v>2672.697183987741</v>
      </c>
      <c r="CZ24" s="17">
        <v>0.59667750217329718</v>
      </c>
      <c r="DA24" s="14" t="s">
        <v>22</v>
      </c>
      <c r="DB24" s="15">
        <v>18.54665</v>
      </c>
      <c r="DC24" s="16">
        <v>1277.3816335077736</v>
      </c>
      <c r="DD24" s="17">
        <v>0.28517442491044298</v>
      </c>
    </row>
    <row r="25" spans="1:108" ht="20.25" customHeight="1" x14ac:dyDescent="0.25">
      <c r="A25" s="5" t="s">
        <v>23</v>
      </c>
      <c r="B25" s="6">
        <v>19.009516666666666</v>
      </c>
      <c r="C25" s="7">
        <v>29371501.759665262</v>
      </c>
      <c r="D25" s="8">
        <v>6614.0428811080947</v>
      </c>
      <c r="E25" s="5" t="s">
        <v>23</v>
      </c>
      <c r="F25" s="6">
        <v>19.023399999999999</v>
      </c>
      <c r="G25" s="7">
        <v>39475691.925712749</v>
      </c>
      <c r="H25" s="8">
        <v>8889.3622564654434</v>
      </c>
      <c r="I25" s="5" t="s">
        <v>23</v>
      </c>
      <c r="J25" s="6">
        <v>19.025183333333334</v>
      </c>
      <c r="K25" s="7">
        <v>41018646.579228431</v>
      </c>
      <c r="L25" s="8">
        <v>9236.8136168168003</v>
      </c>
      <c r="M25" s="5" t="s">
        <v>23</v>
      </c>
      <c r="N25" s="6">
        <v>19.009883333333335</v>
      </c>
      <c r="O25" s="7">
        <v>32294503.552077781</v>
      </c>
      <c r="P25" s="8">
        <v>7272.2611552285316</v>
      </c>
      <c r="Q25" s="5" t="s">
        <v>23</v>
      </c>
      <c r="R25" s="6">
        <v>19.017133333333334</v>
      </c>
      <c r="S25" s="7">
        <v>26985808.466910783</v>
      </c>
      <c r="T25" s="8">
        <v>6076.8188103553057</v>
      </c>
      <c r="U25" s="5" t="s">
        <v>23</v>
      </c>
      <c r="V25" s="6">
        <v>19.018816666666666</v>
      </c>
      <c r="W25" s="7">
        <v>28245023.733920947</v>
      </c>
      <c r="X25" s="8">
        <v>6360.3761116026126</v>
      </c>
      <c r="Y25" s="5" t="s">
        <v>23</v>
      </c>
      <c r="Z25" s="6">
        <v>19.014900000000001</v>
      </c>
      <c r="AA25" s="7">
        <v>41777137.981214046</v>
      </c>
      <c r="AB25" s="8">
        <v>9407.6150521242016</v>
      </c>
      <c r="AC25" s="5" t="s">
        <v>23</v>
      </c>
      <c r="AD25" s="6">
        <v>19.021966666666668</v>
      </c>
      <c r="AE25" s="7">
        <v>36945152.200561404</v>
      </c>
      <c r="AF25" s="8">
        <v>8319.5208370020737</v>
      </c>
      <c r="AG25" s="5" t="s">
        <v>23</v>
      </c>
      <c r="AH25" s="6">
        <v>19.01885</v>
      </c>
      <c r="AI25" s="7">
        <v>35035035.27011393</v>
      </c>
      <c r="AJ25" s="8">
        <v>7889.3897735894643</v>
      </c>
      <c r="AK25" s="5" t="s">
        <v>23</v>
      </c>
      <c r="AL25" s="6">
        <v>19.015866666666668</v>
      </c>
      <c r="AM25" s="7">
        <v>30405380.886324737</v>
      </c>
      <c r="AN25" s="8">
        <v>6846.8577005055449</v>
      </c>
      <c r="AO25" s="5" t="s">
        <v>23</v>
      </c>
      <c r="AP25" s="6">
        <v>19.023733333333332</v>
      </c>
      <c r="AQ25" s="7">
        <v>32771734.042335223</v>
      </c>
      <c r="AR25" s="8">
        <v>7379.7266485683904</v>
      </c>
      <c r="AS25" s="5" t="s">
        <v>23</v>
      </c>
      <c r="AT25" s="6">
        <v>19.03445</v>
      </c>
      <c r="AU25" s="7">
        <v>34452643.118880093</v>
      </c>
      <c r="AV25" s="8">
        <v>7758.2433755128377</v>
      </c>
      <c r="AW25" s="5" t="s">
        <v>23</v>
      </c>
      <c r="AX25" s="6">
        <v>19.021699999999999</v>
      </c>
      <c r="AY25" s="7">
        <v>36593906.748027079</v>
      </c>
      <c r="AZ25" s="8">
        <v>8240.4253755624231</v>
      </c>
      <c r="BA25" s="5" t="s">
        <v>23</v>
      </c>
      <c r="BB25" s="6">
        <v>19.009450000000001</v>
      </c>
      <c r="BC25" s="7">
        <v>31199015.949981809</v>
      </c>
      <c r="BD25" s="8">
        <v>7025.5729867013388</v>
      </c>
      <c r="BE25" s="5" t="s">
        <v>23</v>
      </c>
      <c r="BF25" s="6">
        <v>19.027483333333333</v>
      </c>
      <c r="BG25" s="7">
        <v>32225697.450075779</v>
      </c>
      <c r="BH25" s="8">
        <v>7256.7670033514187</v>
      </c>
      <c r="BI25" s="5" t="s">
        <v>23</v>
      </c>
      <c r="BJ25" s="6">
        <v>19.023299999999999</v>
      </c>
      <c r="BK25" s="7">
        <v>27324639.403537832</v>
      </c>
      <c r="BL25" s="8">
        <v>6153.1187000454829</v>
      </c>
      <c r="BM25" s="5" t="s">
        <v>23</v>
      </c>
      <c r="BN25" s="6">
        <v>19.010816666666667</v>
      </c>
      <c r="BO25" s="7">
        <v>28045317.226082619</v>
      </c>
      <c r="BP25" s="8">
        <v>6315.4050570992658</v>
      </c>
      <c r="BQ25" s="5" t="s">
        <v>23</v>
      </c>
      <c r="BR25" s="6">
        <v>19.008816666666668</v>
      </c>
      <c r="BS25" s="7">
        <v>28166224.310341313</v>
      </c>
      <c r="BT25" s="8">
        <v>6342.6316063734648</v>
      </c>
      <c r="BU25" s="5" t="s">
        <v>23</v>
      </c>
      <c r="BV25" s="6">
        <v>19.053316666666667</v>
      </c>
      <c r="BW25" s="7">
        <v>454.60414250402715</v>
      </c>
      <c r="BX25" s="8">
        <v>0.10237036284539228</v>
      </c>
      <c r="BY25" s="5" t="s">
        <v>23</v>
      </c>
      <c r="BZ25" s="6">
        <v>19.027633333333334</v>
      </c>
      <c r="CA25" s="7">
        <v>36306185.32523559</v>
      </c>
      <c r="CB25" s="8">
        <v>8175.6346187353529</v>
      </c>
      <c r="CC25" s="5" t="s">
        <v>23</v>
      </c>
      <c r="CD25" s="6">
        <v>19.015366666666665</v>
      </c>
      <c r="CE25" s="7">
        <v>27071554.529889408</v>
      </c>
      <c r="CF25" s="8">
        <v>6096.1275996050827</v>
      </c>
      <c r="CG25" s="5" t="s">
        <v>23</v>
      </c>
      <c r="CH25" s="6">
        <v>19.026366666666668</v>
      </c>
      <c r="CI25" s="7">
        <v>32286423.329276931</v>
      </c>
      <c r="CJ25" s="8">
        <v>7270.441604409134</v>
      </c>
      <c r="CK25" s="5" t="s">
        <v>23</v>
      </c>
      <c r="CL25" s="6">
        <v>19.027816666666666</v>
      </c>
      <c r="CM25" s="7">
        <v>34153121.329831645</v>
      </c>
      <c r="CN25" s="8">
        <v>7690.7953446697857</v>
      </c>
      <c r="CO25" s="9"/>
      <c r="CP25" s="9"/>
      <c r="CQ25" s="9"/>
      <c r="CR25" s="9"/>
      <c r="CS25" s="9"/>
      <c r="CT25" s="9"/>
      <c r="CU25" s="9"/>
      <c r="CV25" s="9"/>
      <c r="CW25" s="14" t="s">
        <v>23</v>
      </c>
      <c r="CX25" s="15">
        <v>19.622483333333335</v>
      </c>
      <c r="CY25" s="16">
        <v>296.50718984984979</v>
      </c>
      <c r="CZ25" s="17">
        <v>6.676918614072648E-2</v>
      </c>
      <c r="DA25" s="14" t="s">
        <v>23</v>
      </c>
      <c r="DB25" s="15">
        <v>19.384883333333335</v>
      </c>
      <c r="DC25" s="16">
        <v>132.93803787230689</v>
      </c>
      <c r="DD25" s="17">
        <v>2.9935748270974019E-2</v>
      </c>
    </row>
    <row r="26" spans="1:108" ht="20.25" customHeight="1" x14ac:dyDescent="0.25">
      <c r="A26" s="5" t="s">
        <v>24</v>
      </c>
      <c r="B26" s="6">
        <v>19.466183333333333</v>
      </c>
      <c r="C26" s="7">
        <v>2391671.9186405772</v>
      </c>
      <c r="D26" s="8">
        <v>11951.212695335711</v>
      </c>
      <c r="E26" s="5" t="s">
        <v>24</v>
      </c>
      <c r="F26" s="6">
        <v>19.472566666666665</v>
      </c>
      <c r="G26" s="7">
        <v>3762455.5532972068</v>
      </c>
      <c r="H26" s="8">
        <v>18801.034633446077</v>
      </c>
      <c r="I26" s="5" t="s">
        <v>24</v>
      </c>
      <c r="J26" s="6">
        <v>19.316033333333333</v>
      </c>
      <c r="K26" s="7">
        <v>1720104.9088036588</v>
      </c>
      <c r="L26" s="8">
        <v>8595.3844518475271</v>
      </c>
      <c r="M26" s="5" t="s">
        <v>24</v>
      </c>
      <c r="N26" s="6">
        <v>19.466083333333334</v>
      </c>
      <c r="O26" s="7">
        <v>2734830.2750458699</v>
      </c>
      <c r="P26" s="8">
        <v>13665.979036662562</v>
      </c>
      <c r="Q26" s="5" t="s">
        <v>24</v>
      </c>
      <c r="R26" s="6">
        <v>19.472566666666665</v>
      </c>
      <c r="S26" s="7">
        <v>2258939.1904170322</v>
      </c>
      <c r="T26" s="8">
        <v>11287.945691919358</v>
      </c>
      <c r="U26" s="5" t="s">
        <v>24</v>
      </c>
      <c r="V26" s="6">
        <v>19.472416666666668</v>
      </c>
      <c r="W26" s="7">
        <v>3564943.9543809625</v>
      </c>
      <c r="X26" s="8">
        <v>17814.066851600157</v>
      </c>
      <c r="Y26" s="5" t="s">
        <v>24</v>
      </c>
      <c r="Z26" s="6">
        <v>19.459900000000001</v>
      </c>
      <c r="AA26" s="7">
        <v>3560670.2337192157</v>
      </c>
      <c r="AB26" s="8">
        <v>17792.711019209059</v>
      </c>
      <c r="AC26" s="5" t="s">
        <v>24</v>
      </c>
      <c r="AD26" s="6">
        <v>19.472416666666668</v>
      </c>
      <c r="AE26" s="7">
        <v>4327533.8015314657</v>
      </c>
      <c r="AF26" s="8">
        <v>21624.737283261838</v>
      </c>
      <c r="AG26" s="5" t="s">
        <v>24</v>
      </c>
      <c r="AH26" s="6">
        <v>19.472316666666668</v>
      </c>
      <c r="AI26" s="7">
        <v>958962.55648055114</v>
      </c>
      <c r="AJ26" s="8">
        <v>4791.9471688559333</v>
      </c>
      <c r="AK26" s="5" t="s">
        <v>24</v>
      </c>
      <c r="AL26" s="6">
        <v>19.015866666666668</v>
      </c>
      <c r="AM26" s="7">
        <v>822658.46175253531</v>
      </c>
      <c r="AN26" s="8">
        <v>4110.8340050296738</v>
      </c>
      <c r="AO26" s="5" t="s">
        <v>24</v>
      </c>
      <c r="AP26" s="6">
        <v>19.741350000000001</v>
      </c>
      <c r="AQ26" s="7">
        <v>6936775.5867488198</v>
      </c>
      <c r="AR26" s="8">
        <v>34663.149159759836</v>
      </c>
      <c r="AS26" s="5" t="s">
        <v>24</v>
      </c>
      <c r="AT26" s="6">
        <v>19.746549999999999</v>
      </c>
      <c r="AU26" s="7">
        <v>6890795.5839139195</v>
      </c>
      <c r="AV26" s="8">
        <v>34433.386545026136</v>
      </c>
      <c r="AW26" s="5" t="s">
        <v>24</v>
      </c>
      <c r="AX26" s="6">
        <v>19.434750000000001</v>
      </c>
      <c r="AY26" s="7">
        <v>1668924.0443462916</v>
      </c>
      <c r="AZ26" s="8">
        <v>8339.6330704419979</v>
      </c>
      <c r="BA26" s="5" t="s">
        <v>24</v>
      </c>
      <c r="BB26" s="6">
        <v>19.434916666666666</v>
      </c>
      <c r="BC26" s="7">
        <v>673779.59299637715</v>
      </c>
      <c r="BD26" s="8">
        <v>3366.8845475484159</v>
      </c>
      <c r="BE26" s="5" t="s">
        <v>24</v>
      </c>
      <c r="BF26" s="6">
        <v>19.478666666666665</v>
      </c>
      <c r="BG26" s="7">
        <v>1440509.1822986659</v>
      </c>
      <c r="BH26" s="8">
        <v>7198.2413194117917</v>
      </c>
      <c r="BI26" s="5" t="s">
        <v>24</v>
      </c>
      <c r="BJ26" s="6">
        <v>19.478449999999999</v>
      </c>
      <c r="BK26" s="7">
        <v>1616013.7607786702</v>
      </c>
      <c r="BL26" s="8">
        <v>8075.2397614104675</v>
      </c>
      <c r="BM26" s="5" t="s">
        <v>24</v>
      </c>
      <c r="BN26" s="6">
        <v>19.466200000000001</v>
      </c>
      <c r="BO26" s="7">
        <v>1049537.1017217266</v>
      </c>
      <c r="BP26" s="8">
        <v>5244.5492362732202</v>
      </c>
      <c r="BQ26" s="5" t="s">
        <v>24</v>
      </c>
      <c r="BR26" s="6">
        <v>19.466183333333333</v>
      </c>
      <c r="BS26" s="7">
        <v>1091947.6380693903</v>
      </c>
      <c r="BT26" s="8">
        <v>5456.4751850054745</v>
      </c>
      <c r="BU26" s="5" t="s">
        <v>24</v>
      </c>
      <c r="BV26" s="6">
        <v>19.509966666666667</v>
      </c>
      <c r="BW26" s="7">
        <v>15579.763909904248</v>
      </c>
      <c r="BX26" s="8">
        <v>77.852263422574666</v>
      </c>
      <c r="BY26" s="5" t="s">
        <v>24</v>
      </c>
      <c r="BZ26" s="6">
        <v>19.040716666666668</v>
      </c>
      <c r="CA26" s="7">
        <v>1642444.309414227</v>
      </c>
      <c r="CB26" s="8">
        <v>8207.3135236752769</v>
      </c>
      <c r="CC26" s="5" t="s">
        <v>24</v>
      </c>
      <c r="CD26" s="6">
        <v>19.472349999999999</v>
      </c>
      <c r="CE26" s="7">
        <v>863870.74757799099</v>
      </c>
      <c r="CF26" s="8">
        <v>4316.7722818151233</v>
      </c>
      <c r="CG26" s="5" t="s">
        <v>24</v>
      </c>
      <c r="CH26" s="6">
        <v>19.4785</v>
      </c>
      <c r="CI26" s="7">
        <v>1983576.7901993515</v>
      </c>
      <c r="CJ26" s="8">
        <v>9911.9565407107712</v>
      </c>
      <c r="CK26" s="5" t="s">
        <v>24</v>
      </c>
      <c r="CL26" s="6">
        <v>19.478566666666666</v>
      </c>
      <c r="CM26" s="7">
        <v>2008601.1076330154</v>
      </c>
      <c r="CN26" s="8">
        <v>10037.003349127248</v>
      </c>
      <c r="CO26" s="14" t="s">
        <v>24</v>
      </c>
      <c r="CP26" s="15">
        <v>19.20345</v>
      </c>
      <c r="CQ26" s="16">
        <v>306.42663290404892</v>
      </c>
      <c r="CR26" s="17">
        <v>1.5312174871515893</v>
      </c>
      <c r="CS26" s="14" t="s">
        <v>24</v>
      </c>
      <c r="CT26" s="15">
        <v>18.659183333333335</v>
      </c>
      <c r="CU26" s="16">
        <v>1662.0862465439113</v>
      </c>
      <c r="CV26" s="17">
        <v>8.3054645144343677</v>
      </c>
      <c r="CW26" s="14" t="s">
        <v>24</v>
      </c>
      <c r="CX26" s="15">
        <v>19.62875</v>
      </c>
      <c r="CY26" s="16">
        <v>9878.4642847900486</v>
      </c>
      <c r="CZ26" s="17">
        <v>49.362802168078368</v>
      </c>
      <c r="DA26" s="14" t="s">
        <v>24</v>
      </c>
      <c r="DB26" s="15">
        <v>19.622583333333335</v>
      </c>
      <c r="DC26" s="16">
        <v>16382.220027321422</v>
      </c>
      <c r="DD26" s="17">
        <v>81.862146075450013</v>
      </c>
    </row>
    <row r="27" spans="1:108" ht="20.25" customHeight="1" x14ac:dyDescent="0.25">
      <c r="A27" s="5" t="s">
        <v>25</v>
      </c>
      <c r="B27" s="6">
        <v>20.348199999999999</v>
      </c>
      <c r="C27" s="7">
        <v>55084.369822271998</v>
      </c>
      <c r="D27" s="8">
        <v>66.586598618075598</v>
      </c>
      <c r="E27" s="5" t="s">
        <v>25</v>
      </c>
      <c r="F27" s="6">
        <v>20.360833333333332</v>
      </c>
      <c r="G27" s="7">
        <v>80656.143650485305</v>
      </c>
      <c r="H27" s="8">
        <v>97.498043104874299</v>
      </c>
      <c r="I27" s="5" t="s">
        <v>25</v>
      </c>
      <c r="J27" s="6">
        <v>20.366933333333332</v>
      </c>
      <c r="K27" s="7">
        <v>87397.995737019286</v>
      </c>
      <c r="L27" s="8">
        <v>105.64766885673259</v>
      </c>
      <c r="M27" s="5" t="s">
        <v>25</v>
      </c>
      <c r="N27" s="6">
        <v>20.147916666666667</v>
      </c>
      <c r="O27" s="7">
        <v>815643.48488263856</v>
      </c>
      <c r="P27" s="8">
        <v>985.95891209359718</v>
      </c>
      <c r="Q27" s="5" t="s">
        <v>25</v>
      </c>
      <c r="R27" s="6">
        <v>20.354566666666667</v>
      </c>
      <c r="S27" s="7">
        <v>30216.610172435499</v>
      </c>
      <c r="T27" s="8">
        <v>36.526174296675208</v>
      </c>
      <c r="U27" s="5" t="s">
        <v>25</v>
      </c>
      <c r="V27" s="6">
        <v>20.354433333333333</v>
      </c>
      <c r="W27" s="7">
        <v>98425.644854130238</v>
      </c>
      <c r="X27" s="8">
        <v>118.97801370466711</v>
      </c>
      <c r="Y27" s="5" t="s">
        <v>25</v>
      </c>
      <c r="Z27" s="6">
        <v>20.229299999999999</v>
      </c>
      <c r="AA27" s="7">
        <v>58048.445750489023</v>
      </c>
      <c r="AB27" s="8">
        <v>70.169606551950281</v>
      </c>
      <c r="AC27" s="5" t="s">
        <v>25</v>
      </c>
      <c r="AD27" s="6">
        <v>20.354416666666665</v>
      </c>
      <c r="AE27" s="7">
        <v>52611.158981779437</v>
      </c>
      <c r="AF27" s="8">
        <v>63.596953859224861</v>
      </c>
      <c r="AG27" s="5" t="s">
        <v>25</v>
      </c>
      <c r="AH27" s="6">
        <v>20.354333333333333</v>
      </c>
      <c r="AI27" s="7">
        <v>67422.717376443703</v>
      </c>
      <c r="AJ27" s="8">
        <v>81.50133030785824</v>
      </c>
      <c r="AK27" s="5" t="s">
        <v>25</v>
      </c>
      <c r="AL27" s="6">
        <v>20.348266666666667</v>
      </c>
      <c r="AM27" s="7">
        <v>44994.223872739662</v>
      </c>
      <c r="AN27" s="8">
        <v>54.38951802140047</v>
      </c>
      <c r="AO27" s="5" t="s">
        <v>25</v>
      </c>
      <c r="AP27" s="6">
        <v>20.348116666666666</v>
      </c>
      <c r="AQ27" s="7">
        <v>117853.7398280417</v>
      </c>
      <c r="AR27" s="8">
        <v>142.46291089266469</v>
      </c>
      <c r="AS27" s="5" t="s">
        <v>25</v>
      </c>
      <c r="AT27" s="6">
        <v>20.367049999999999</v>
      </c>
      <c r="AU27" s="7">
        <v>178770.65986879042</v>
      </c>
      <c r="AV27" s="8">
        <v>216.09996105571651</v>
      </c>
      <c r="AW27" s="5" t="s">
        <v>25</v>
      </c>
      <c r="AX27" s="6">
        <v>20.348033333333333</v>
      </c>
      <c r="AY27" s="7">
        <v>149091.52613890337</v>
      </c>
      <c r="AZ27" s="8">
        <v>180.22349425795824</v>
      </c>
      <c r="BA27" s="5" t="s">
        <v>25</v>
      </c>
      <c r="BB27" s="6">
        <v>20.341950000000001</v>
      </c>
      <c r="BC27" s="7">
        <v>61213.746512287704</v>
      </c>
      <c r="BD27" s="8">
        <v>73.995857301689441</v>
      </c>
      <c r="BE27" s="5" t="s">
        <v>25</v>
      </c>
      <c r="BF27" s="6">
        <v>20.354416666666665</v>
      </c>
      <c r="BG27" s="7">
        <v>92894.083564840577</v>
      </c>
      <c r="BH27" s="8">
        <v>112.29140092340785</v>
      </c>
      <c r="BI27" s="5" t="s">
        <v>25</v>
      </c>
      <c r="BJ27" s="6">
        <v>20.24785</v>
      </c>
      <c r="BK27" s="7">
        <v>52540.363155137034</v>
      </c>
      <c r="BL27" s="8">
        <v>63.511375076937213</v>
      </c>
      <c r="BM27" s="5" t="s">
        <v>25</v>
      </c>
      <c r="BN27" s="6">
        <v>20.148033333333334</v>
      </c>
      <c r="BO27" s="7">
        <v>961376.3981557634</v>
      </c>
      <c r="BP27" s="8">
        <v>1162.1224777814607</v>
      </c>
      <c r="BQ27" s="5" t="s">
        <v>25</v>
      </c>
      <c r="BR27" s="6">
        <v>20.235600000000002</v>
      </c>
      <c r="BS27" s="7">
        <v>48123.645294235292</v>
      </c>
      <c r="BT27" s="8">
        <v>58.172397425708098</v>
      </c>
      <c r="BU27" s="5" t="s">
        <v>25</v>
      </c>
      <c r="BV27" s="6">
        <v>20.248100000000001</v>
      </c>
      <c r="BW27" s="7">
        <v>25613.001864177742</v>
      </c>
      <c r="BX27" s="8">
        <v>30.961281395007553</v>
      </c>
      <c r="BY27" s="5" t="s">
        <v>25</v>
      </c>
      <c r="BZ27" s="6">
        <v>20.348083333333335</v>
      </c>
      <c r="CA27" s="7">
        <v>195789.09205374686</v>
      </c>
      <c r="CB27" s="8">
        <v>236.67203107603021</v>
      </c>
      <c r="CC27" s="5" t="s">
        <v>25</v>
      </c>
      <c r="CD27" s="6">
        <v>20.341850000000001</v>
      </c>
      <c r="CE27" s="7">
        <v>35469.405572868221</v>
      </c>
      <c r="CF27" s="8">
        <v>42.875811772423695</v>
      </c>
      <c r="CG27" s="5" t="s">
        <v>25</v>
      </c>
      <c r="CH27" s="6">
        <v>20.35425</v>
      </c>
      <c r="CI27" s="7">
        <v>63072.801211125297</v>
      </c>
      <c r="CJ27" s="8">
        <v>76.243103288889529</v>
      </c>
      <c r="CK27" s="5" t="s">
        <v>25</v>
      </c>
      <c r="CL27" s="6">
        <v>20.360583333333334</v>
      </c>
      <c r="CM27" s="7">
        <v>147432.44330235472</v>
      </c>
      <c r="CN27" s="8">
        <v>178.21797648099465</v>
      </c>
      <c r="CO27" s="14" t="s">
        <v>25</v>
      </c>
      <c r="CP27" s="15">
        <v>20.341933333333333</v>
      </c>
      <c r="CQ27" s="16">
        <v>167.79542194081574</v>
      </c>
      <c r="CR27" s="17">
        <v>0.2028329714358689</v>
      </c>
      <c r="CS27" s="14" t="s">
        <v>25</v>
      </c>
      <c r="CT27" s="15">
        <v>20.391933333333334</v>
      </c>
      <c r="CU27" s="16">
        <v>432.62035261800372</v>
      </c>
      <c r="CV27" s="17">
        <v>0.52295629171631308</v>
      </c>
      <c r="CW27" s="14" t="s">
        <v>25</v>
      </c>
      <c r="CX27" s="15">
        <v>20.385649999999998</v>
      </c>
      <c r="CY27" s="16">
        <v>1027.8672390251102</v>
      </c>
      <c r="CZ27" s="17">
        <v>1.2424973454078019</v>
      </c>
      <c r="DA27" s="14" t="s">
        <v>25</v>
      </c>
      <c r="DB27" s="15">
        <v>20.279399999999999</v>
      </c>
      <c r="DC27" s="16">
        <v>889.71461895426239</v>
      </c>
      <c r="DD27" s="17">
        <v>1.0754969224135171</v>
      </c>
    </row>
    <row r="28" spans="1:108" ht="20.25" customHeight="1" x14ac:dyDescent="0.25">
      <c r="A28" s="5" t="s">
        <v>26</v>
      </c>
      <c r="B28" s="6">
        <v>20.497833333333332</v>
      </c>
      <c r="C28" s="7">
        <v>37338533.84906093</v>
      </c>
      <c r="D28" s="8">
        <v>22646.066621499976</v>
      </c>
      <c r="E28" s="5" t="s">
        <v>26</v>
      </c>
      <c r="F28" s="6">
        <v>20.5047</v>
      </c>
      <c r="G28" s="7">
        <v>35283494.747324198</v>
      </c>
      <c r="H28" s="8">
        <v>21399.671875636435</v>
      </c>
      <c r="I28" s="5" t="s">
        <v>26</v>
      </c>
      <c r="J28" s="6">
        <v>20.510816666666667</v>
      </c>
      <c r="K28" s="7">
        <v>35090533.690104939</v>
      </c>
      <c r="L28" s="8">
        <v>21282.639723950804</v>
      </c>
      <c r="M28" s="5" t="s">
        <v>26</v>
      </c>
      <c r="N28" s="6">
        <v>20.498216666666668</v>
      </c>
      <c r="O28" s="7">
        <v>35395261.067883015</v>
      </c>
      <c r="P28" s="8">
        <v>21467.458884940192</v>
      </c>
      <c r="Q28" s="5" t="s">
        <v>26</v>
      </c>
      <c r="R28" s="6">
        <v>20.503299999999999</v>
      </c>
      <c r="S28" s="7">
        <v>36175251.382392243</v>
      </c>
      <c r="T28" s="8">
        <v>21940.528146253593</v>
      </c>
      <c r="U28" s="5" t="s">
        <v>26</v>
      </c>
      <c r="V28" s="6">
        <v>20.505066666666668</v>
      </c>
      <c r="W28" s="7">
        <v>37530608.75245595</v>
      </c>
      <c r="X28" s="8">
        <v>22762.56131505665</v>
      </c>
      <c r="Y28" s="5" t="s">
        <v>26</v>
      </c>
      <c r="Z28" s="6">
        <v>20.489866666666668</v>
      </c>
      <c r="AA28" s="7">
        <v>27898750.730165076</v>
      </c>
      <c r="AB28" s="8">
        <v>16920.776007058703</v>
      </c>
      <c r="AC28" s="5" t="s">
        <v>26</v>
      </c>
      <c r="AD28" s="6">
        <v>20.504549999999998</v>
      </c>
      <c r="AE28" s="7">
        <v>32956509.643700827</v>
      </c>
      <c r="AF28" s="8">
        <v>19988.340089098754</v>
      </c>
      <c r="AG28" s="5" t="s">
        <v>26</v>
      </c>
      <c r="AH28" s="6">
        <v>20.5001</v>
      </c>
      <c r="AI28" s="7">
        <v>21871784.501121115</v>
      </c>
      <c r="AJ28" s="8">
        <v>13265.381306768597</v>
      </c>
      <c r="AK28" s="5" t="s">
        <v>26</v>
      </c>
      <c r="AL28" s="6">
        <v>20.494866666666667</v>
      </c>
      <c r="AM28" s="7">
        <v>22938247.276993722</v>
      </c>
      <c r="AN28" s="8">
        <v>13912.198002072992</v>
      </c>
      <c r="AO28" s="5" t="s">
        <v>26</v>
      </c>
      <c r="AP28" s="6">
        <v>20.499600000000001</v>
      </c>
      <c r="AQ28" s="7">
        <v>28856327.667661957</v>
      </c>
      <c r="AR28" s="8">
        <v>17501.552724468878</v>
      </c>
      <c r="AS28" s="5" t="s">
        <v>26</v>
      </c>
      <c r="AT28" s="6">
        <v>20.517183333333332</v>
      </c>
      <c r="AU28" s="7">
        <v>34612906.369847938</v>
      </c>
      <c r="AV28" s="8">
        <v>20992.955609450935</v>
      </c>
      <c r="AW28" s="5" t="s">
        <v>26</v>
      </c>
      <c r="AX28" s="6">
        <v>20.498583333333332</v>
      </c>
      <c r="AY28" s="7">
        <v>27977257.060013652</v>
      </c>
      <c r="AZ28" s="8">
        <v>16968.390613008341</v>
      </c>
      <c r="BA28" s="5" t="s">
        <v>26</v>
      </c>
      <c r="BB28" s="6">
        <v>20.491050000000001</v>
      </c>
      <c r="BC28" s="7">
        <v>23942237.165745825</v>
      </c>
      <c r="BD28" s="8">
        <v>14521.124480008715</v>
      </c>
      <c r="BE28" s="5" t="s">
        <v>26</v>
      </c>
      <c r="BF28" s="6">
        <v>20.504549999999998</v>
      </c>
      <c r="BG28" s="7">
        <v>35278380.326825492</v>
      </c>
      <c r="BH28" s="8">
        <v>21396.569945929921</v>
      </c>
      <c r="BI28" s="5" t="s">
        <v>26</v>
      </c>
      <c r="BJ28" s="6">
        <v>20.501516666666667</v>
      </c>
      <c r="BK28" s="7">
        <v>27762105.447368667</v>
      </c>
      <c r="BL28" s="8">
        <v>16837.899743351336</v>
      </c>
      <c r="BM28" s="5" t="s">
        <v>26</v>
      </c>
      <c r="BN28" s="6">
        <v>20.494316666666666</v>
      </c>
      <c r="BO28" s="7">
        <v>21295966.938094512</v>
      </c>
      <c r="BP28" s="8">
        <v>12916.144163530897</v>
      </c>
      <c r="BQ28" s="5" t="s">
        <v>26</v>
      </c>
      <c r="BR28" s="6">
        <v>20.489866666666668</v>
      </c>
      <c r="BS28" s="7">
        <v>22630784.229732405</v>
      </c>
      <c r="BT28" s="8">
        <v>13725.719639529994</v>
      </c>
      <c r="BU28" s="5" t="s">
        <v>26</v>
      </c>
      <c r="BV28" s="6">
        <v>20.248100000000001</v>
      </c>
      <c r="BW28" s="7">
        <v>6722.3834669189073</v>
      </c>
      <c r="BX28" s="8">
        <v>4.0771698337840414</v>
      </c>
      <c r="BY28" s="5" t="s">
        <v>26</v>
      </c>
      <c r="BZ28" s="6">
        <v>20.498616666666667</v>
      </c>
      <c r="CA28" s="7">
        <v>32298377.237053156</v>
      </c>
      <c r="CB28" s="8">
        <v>19589.178451232619</v>
      </c>
      <c r="CC28" s="5" t="s">
        <v>26</v>
      </c>
      <c r="CD28" s="6">
        <v>20.498233333333335</v>
      </c>
      <c r="CE28" s="7">
        <v>17063664.584665343</v>
      </c>
      <c r="CF28" s="8">
        <v>10349.224920115061</v>
      </c>
      <c r="CG28" s="5" t="s">
        <v>26</v>
      </c>
      <c r="CH28" s="6">
        <v>20.502116666666666</v>
      </c>
      <c r="CI28" s="7">
        <v>28238406.15599227</v>
      </c>
      <c r="CJ28" s="8">
        <v>17126.779259160954</v>
      </c>
      <c r="CK28" s="5" t="s">
        <v>26</v>
      </c>
      <c r="CL28" s="6">
        <v>20.502066666666668</v>
      </c>
      <c r="CM28" s="7">
        <v>29302343.858212102</v>
      </c>
      <c r="CN28" s="8">
        <v>17772.064480669509</v>
      </c>
      <c r="CO28" s="11"/>
      <c r="CP28" s="12"/>
      <c r="CQ28" s="13"/>
      <c r="CR28" s="13"/>
      <c r="CS28" s="14" t="s">
        <v>26</v>
      </c>
      <c r="CT28" s="15">
        <v>19.628783333333335</v>
      </c>
      <c r="CU28" s="16">
        <v>182.96516535186538</v>
      </c>
      <c r="CV28" s="17">
        <v>0.11096957745373044</v>
      </c>
      <c r="CW28" s="14" t="s">
        <v>26</v>
      </c>
      <c r="CX28" s="15">
        <v>20.760966666666668</v>
      </c>
      <c r="CY28" s="16">
        <v>2540.3277931710027</v>
      </c>
      <c r="CZ28" s="17">
        <v>1.5407255324259441</v>
      </c>
      <c r="DA28" s="11"/>
      <c r="DB28" s="12"/>
      <c r="DC28" s="13"/>
      <c r="DD28" s="13"/>
    </row>
    <row r="29" spans="1:108" ht="20.25" customHeight="1" x14ac:dyDescent="0.25">
      <c r="A29" s="5" t="s">
        <v>27</v>
      </c>
      <c r="B29" s="6">
        <v>20.504583333333333</v>
      </c>
      <c r="C29" s="7">
        <v>7990981.086290272</v>
      </c>
      <c r="D29" s="8">
        <v>2130.7011894423863</v>
      </c>
      <c r="E29" s="5" t="s">
        <v>27</v>
      </c>
      <c r="F29" s="6">
        <v>20.510966666666668</v>
      </c>
      <c r="G29" s="7">
        <v>6498336.375957259</v>
      </c>
      <c r="H29" s="8">
        <v>1732.7050203389635</v>
      </c>
      <c r="I29" s="5" t="s">
        <v>27</v>
      </c>
      <c r="J29" s="6">
        <v>20.510816666666667</v>
      </c>
      <c r="K29" s="7">
        <v>6624830.8438060982</v>
      </c>
      <c r="L29" s="8">
        <v>1766.433283513783</v>
      </c>
      <c r="M29" s="5" t="s">
        <v>27</v>
      </c>
      <c r="N29" s="6">
        <v>20.498216666666668</v>
      </c>
      <c r="O29" s="7">
        <v>6289677.4610488825</v>
      </c>
      <c r="P29" s="8">
        <v>1677.0685730264056</v>
      </c>
      <c r="Q29" s="5" t="s">
        <v>27</v>
      </c>
      <c r="R29" s="6">
        <v>20.510950000000001</v>
      </c>
      <c r="S29" s="7">
        <v>7061795.8958092583</v>
      </c>
      <c r="T29" s="8">
        <v>1882.944879023029</v>
      </c>
      <c r="U29" s="5" t="s">
        <v>27</v>
      </c>
      <c r="V29" s="6">
        <v>20.510816666666667</v>
      </c>
      <c r="W29" s="7">
        <v>8352039.7844160181</v>
      </c>
      <c r="X29" s="8">
        <v>2226.9732478101519</v>
      </c>
      <c r="Y29" s="5" t="s">
        <v>27</v>
      </c>
      <c r="Z29" s="6">
        <v>20.492033333333332</v>
      </c>
      <c r="AA29" s="7">
        <v>2704675.9040706973</v>
      </c>
      <c r="AB29" s="8">
        <v>721.17004202983799</v>
      </c>
      <c r="AC29" s="5" t="s">
        <v>27</v>
      </c>
      <c r="AD29" s="6">
        <v>20.504549999999998</v>
      </c>
      <c r="AE29" s="7">
        <v>5087245.2072045123</v>
      </c>
      <c r="AF29" s="8">
        <v>1356.4541446071435</v>
      </c>
      <c r="AG29" s="5" t="s">
        <v>27</v>
      </c>
      <c r="AH29" s="6">
        <v>20.3856</v>
      </c>
      <c r="AI29" s="7">
        <v>1941624.0463919416</v>
      </c>
      <c r="AJ29" s="8">
        <v>517.71123225343752</v>
      </c>
      <c r="AK29" s="5" t="s">
        <v>27</v>
      </c>
      <c r="AL29" s="6">
        <v>20.379549999999998</v>
      </c>
      <c r="AM29" s="7">
        <v>1885068.45510289</v>
      </c>
      <c r="AN29" s="8">
        <v>502.63134852852903</v>
      </c>
      <c r="AO29" s="5" t="s">
        <v>27</v>
      </c>
      <c r="AP29" s="6">
        <v>20.579566666666668</v>
      </c>
      <c r="AQ29" s="7">
        <v>11630058.62314311</v>
      </c>
      <c r="AR29" s="8">
        <v>3101.0184449228427</v>
      </c>
      <c r="AS29" s="5" t="s">
        <v>27</v>
      </c>
      <c r="AT29" s="6">
        <v>20.398333333333333</v>
      </c>
      <c r="AU29" s="7">
        <v>3426105.1736481306</v>
      </c>
      <c r="AV29" s="8">
        <v>913.53067787521638</v>
      </c>
      <c r="AW29" s="5" t="s">
        <v>27</v>
      </c>
      <c r="AX29" s="6">
        <v>20.579483333333332</v>
      </c>
      <c r="AY29" s="7">
        <v>25463786.989074007</v>
      </c>
      <c r="AZ29" s="8">
        <v>6789.619527245708</v>
      </c>
      <c r="BA29" s="5" t="s">
        <v>27</v>
      </c>
      <c r="BB29" s="6">
        <v>20.379483333333333</v>
      </c>
      <c r="BC29" s="7">
        <v>2333645.736209386</v>
      </c>
      <c r="BD29" s="8">
        <v>622.23920845078987</v>
      </c>
      <c r="BE29" s="5" t="s">
        <v>27</v>
      </c>
      <c r="BF29" s="6">
        <v>20.5108</v>
      </c>
      <c r="BG29" s="7">
        <v>5035895.8871401269</v>
      </c>
      <c r="BH29" s="8">
        <v>1342.7624519154972</v>
      </c>
      <c r="BI29" s="5" t="s">
        <v>27</v>
      </c>
      <c r="BJ29" s="6">
        <v>20.504333333333335</v>
      </c>
      <c r="BK29" s="7">
        <v>2695705.8322533141</v>
      </c>
      <c r="BL29" s="8">
        <v>718.77827780410701</v>
      </c>
      <c r="BM29" s="5" t="s">
        <v>27</v>
      </c>
      <c r="BN29" s="6">
        <v>20.492083333333333</v>
      </c>
      <c r="BO29" s="7">
        <v>1229698.1347824303</v>
      </c>
      <c r="BP29" s="8">
        <v>327.88455511817142</v>
      </c>
      <c r="BQ29" s="5" t="s">
        <v>27</v>
      </c>
      <c r="BR29" s="6">
        <v>20.492066666666666</v>
      </c>
      <c r="BS29" s="7">
        <v>1436500.049276599</v>
      </c>
      <c r="BT29" s="8">
        <v>383.02585509542456</v>
      </c>
      <c r="BU29" s="5" t="s">
        <v>27</v>
      </c>
      <c r="BV29" s="6">
        <v>20.529599999999999</v>
      </c>
      <c r="BW29" s="7">
        <v>32980.079462188965</v>
      </c>
      <c r="BX29" s="8">
        <v>8.7937505769536077</v>
      </c>
      <c r="BY29" s="5" t="s">
        <v>27</v>
      </c>
      <c r="BZ29" s="6">
        <v>20.504466666666666</v>
      </c>
      <c r="CA29" s="7">
        <v>4435987.926238724</v>
      </c>
      <c r="CB29" s="8">
        <v>1182.8040448005609</v>
      </c>
      <c r="CC29" s="5" t="s">
        <v>27</v>
      </c>
      <c r="CD29" s="6">
        <v>20.542016666666665</v>
      </c>
      <c r="CE29" s="7">
        <v>3646550.985487829</v>
      </c>
      <c r="CF29" s="8">
        <v>972.30996272426773</v>
      </c>
      <c r="CG29" s="5" t="s">
        <v>27</v>
      </c>
      <c r="CH29" s="6">
        <v>20.504383333333333</v>
      </c>
      <c r="CI29" s="7">
        <v>2463496.8644813509</v>
      </c>
      <c r="CJ29" s="8">
        <v>656.86248567693519</v>
      </c>
      <c r="CK29" s="5" t="s">
        <v>27</v>
      </c>
      <c r="CL29" s="6">
        <v>20.504449999999999</v>
      </c>
      <c r="CM29" s="7">
        <v>2902984.9540258902</v>
      </c>
      <c r="CN29" s="8">
        <v>774.04681949357723</v>
      </c>
      <c r="CO29" s="14" t="s">
        <v>27</v>
      </c>
      <c r="CP29" s="15">
        <v>21.273983333333334</v>
      </c>
      <c r="CQ29" s="16">
        <v>1135.3432955856222</v>
      </c>
      <c r="CR29" s="17">
        <v>0.30272594618951287</v>
      </c>
      <c r="CS29" s="14" t="s">
        <v>27</v>
      </c>
      <c r="CT29" s="15">
        <v>21.161349999999999</v>
      </c>
      <c r="CU29" s="16">
        <v>1708.3076357955822</v>
      </c>
      <c r="CV29" s="17">
        <v>0.4555001535128072</v>
      </c>
      <c r="CW29" s="14" t="s">
        <v>27</v>
      </c>
      <c r="CX29" s="15">
        <v>20.072883333333333</v>
      </c>
      <c r="CY29" s="16">
        <v>9634.610433814616</v>
      </c>
      <c r="CZ29" s="17">
        <v>2.5689556375452458</v>
      </c>
      <c r="DA29" s="14" t="s">
        <v>27</v>
      </c>
      <c r="DB29" s="15">
        <v>20.485833333333332</v>
      </c>
      <c r="DC29" s="16">
        <v>3008.2850798570585</v>
      </c>
      <c r="DD29" s="17">
        <v>0.80212386046440765</v>
      </c>
    </row>
    <row r="30" spans="1:108" ht="20.25" customHeight="1" x14ac:dyDescent="0.25">
      <c r="A30" s="5" t="s">
        <v>28</v>
      </c>
      <c r="B30" s="6">
        <v>21.292766666666665</v>
      </c>
      <c r="C30" s="7">
        <v>9023666.2197189499</v>
      </c>
      <c r="D30" s="8">
        <v>491536.830439893</v>
      </c>
      <c r="E30" s="5" t="s">
        <v>28</v>
      </c>
      <c r="F30" s="6">
        <v>21.299133333333334</v>
      </c>
      <c r="G30" s="7">
        <v>4817717.4908931274</v>
      </c>
      <c r="H30" s="8">
        <v>262430.53851588478</v>
      </c>
      <c r="I30" s="5" t="s">
        <v>28</v>
      </c>
      <c r="J30" s="6">
        <v>21.298999999999999</v>
      </c>
      <c r="K30" s="7">
        <v>7482502.6123568537</v>
      </c>
      <c r="L30" s="8">
        <v>407586.62036932696</v>
      </c>
      <c r="M30" s="5" t="s">
        <v>28</v>
      </c>
      <c r="N30" s="6">
        <v>21.292649999999998</v>
      </c>
      <c r="O30" s="7">
        <v>9926310.8786401544</v>
      </c>
      <c r="P30" s="8">
        <v>540705.6587028522</v>
      </c>
      <c r="Q30" s="5" t="s">
        <v>28</v>
      </c>
      <c r="R30" s="6">
        <v>21.299133333333334</v>
      </c>
      <c r="S30" s="7">
        <v>2657678.8842310626</v>
      </c>
      <c r="T30" s="8">
        <v>144768.99114766406</v>
      </c>
      <c r="U30" s="5" t="s">
        <v>28</v>
      </c>
      <c r="V30" s="6">
        <v>21.305250000000001</v>
      </c>
      <c r="W30" s="7">
        <v>17185332.037843555</v>
      </c>
      <c r="X30" s="8">
        <v>936118.80517915089</v>
      </c>
      <c r="Y30" s="5" t="s">
        <v>28</v>
      </c>
      <c r="Z30" s="6">
        <v>21.286466666666666</v>
      </c>
      <c r="AA30" s="7">
        <v>6420253.5605266951</v>
      </c>
      <c r="AB30" s="8">
        <v>349723.82720291038</v>
      </c>
      <c r="AC30" s="5" t="s">
        <v>28</v>
      </c>
      <c r="AD30" s="6">
        <v>21.298983333333332</v>
      </c>
      <c r="AE30" s="7">
        <v>9181044.7311201729</v>
      </c>
      <c r="AF30" s="8">
        <v>500109.54720378004</v>
      </c>
      <c r="AG30" s="5" t="s">
        <v>28</v>
      </c>
      <c r="AH30" s="6">
        <v>21.230083333333333</v>
      </c>
      <c r="AI30" s="7">
        <v>3634464.8611759166</v>
      </c>
      <c r="AJ30" s="8">
        <v>197976.44269063149</v>
      </c>
      <c r="AK30" s="5" t="s">
        <v>28</v>
      </c>
      <c r="AL30" s="6">
        <v>21.230283333333333</v>
      </c>
      <c r="AM30" s="7">
        <v>4353451.3355898848</v>
      </c>
      <c r="AN30" s="8">
        <v>237141.0487562138</v>
      </c>
      <c r="AO30" s="5" t="s">
        <v>28</v>
      </c>
      <c r="AP30" s="6">
        <v>21.361499999999999</v>
      </c>
      <c r="AQ30" s="7">
        <v>89896958.315248728</v>
      </c>
      <c r="AR30" s="8">
        <v>4896863.966433458</v>
      </c>
      <c r="AS30" s="5" t="s">
        <v>28</v>
      </c>
      <c r="AT30" s="6">
        <v>21.167733333333334</v>
      </c>
      <c r="AU30" s="7">
        <v>5660210.1214185841</v>
      </c>
      <c r="AV30" s="8">
        <v>308322.76759374054</v>
      </c>
      <c r="AW30" s="5" t="s">
        <v>28</v>
      </c>
      <c r="AX30" s="6">
        <v>21.223783333333333</v>
      </c>
      <c r="AY30" s="7">
        <v>3482440.5563463643</v>
      </c>
      <c r="AZ30" s="8">
        <v>189695.38007968821</v>
      </c>
      <c r="BA30" s="5" t="s">
        <v>28</v>
      </c>
      <c r="BB30" s="6">
        <v>21.205200000000001</v>
      </c>
      <c r="BC30" s="7">
        <v>2360866.0644941111</v>
      </c>
      <c r="BD30" s="8">
        <v>128601.01362112247</v>
      </c>
      <c r="BE30" s="5" t="s">
        <v>28</v>
      </c>
      <c r="BF30" s="6">
        <v>21.08005</v>
      </c>
      <c r="BG30" s="7">
        <v>5090755.9588141525</v>
      </c>
      <c r="BH30" s="8">
        <v>277303.48038254934</v>
      </c>
      <c r="BI30" s="5" t="s">
        <v>28</v>
      </c>
      <c r="BJ30" s="6">
        <v>21.306633333333334</v>
      </c>
      <c r="BK30" s="7">
        <v>22969509.077772256</v>
      </c>
      <c r="BL30" s="8">
        <v>1251194.2944184137</v>
      </c>
      <c r="BM30" s="5" t="s">
        <v>28</v>
      </c>
      <c r="BN30" s="6">
        <v>21.298616666666668</v>
      </c>
      <c r="BO30" s="7">
        <v>22458454.842532288</v>
      </c>
      <c r="BP30" s="8">
        <v>1223356.1660062834</v>
      </c>
      <c r="BQ30" s="5" t="s">
        <v>28</v>
      </c>
      <c r="BR30" s="6">
        <v>21.292766666666665</v>
      </c>
      <c r="BS30" s="7">
        <v>15631166.992453448</v>
      </c>
      <c r="BT30" s="8">
        <v>851460.38123144873</v>
      </c>
      <c r="BU30" s="5" t="s">
        <v>28</v>
      </c>
      <c r="BV30" s="6">
        <v>21.449133333333332</v>
      </c>
      <c r="BW30" s="7">
        <v>29270.393016547809</v>
      </c>
      <c r="BX30" s="8">
        <v>1594.4158237639247</v>
      </c>
      <c r="BY30" s="5" t="s">
        <v>28</v>
      </c>
      <c r="BZ30" s="6">
        <v>21.309683333333332</v>
      </c>
      <c r="CA30" s="7">
        <v>34377834.212304659</v>
      </c>
      <c r="CB30" s="8">
        <v>1872628.1817891365</v>
      </c>
      <c r="CC30" s="5" t="s">
        <v>28</v>
      </c>
      <c r="CD30" s="6">
        <v>21.300516666666667</v>
      </c>
      <c r="CE30" s="7">
        <v>19046329.389536928</v>
      </c>
      <c r="CF30" s="8">
        <v>1037490.9877748948</v>
      </c>
      <c r="CG30" s="5" t="s">
        <v>28</v>
      </c>
      <c r="CH30" s="6">
        <v>21.310649999999999</v>
      </c>
      <c r="CI30" s="7">
        <v>28438404.670308389</v>
      </c>
      <c r="CJ30" s="8">
        <v>1549095.7836919869</v>
      </c>
      <c r="CK30" s="5" t="s">
        <v>28</v>
      </c>
      <c r="CL30" s="6">
        <v>21.311633333333333</v>
      </c>
      <c r="CM30" s="7">
        <v>33316072.915884919</v>
      </c>
      <c r="CN30" s="8">
        <v>1814791.957618362</v>
      </c>
      <c r="CO30" s="14" t="s">
        <v>28</v>
      </c>
      <c r="CP30" s="15">
        <v>20.992483333333332</v>
      </c>
      <c r="CQ30" s="16">
        <v>183.596506813047</v>
      </c>
      <c r="CR30" s="17">
        <v>10.000862492178051</v>
      </c>
      <c r="CS30" s="14" t="s">
        <v>28</v>
      </c>
      <c r="CT30" s="15">
        <v>21.968299999999999</v>
      </c>
      <c r="CU30" s="16">
        <v>225.66123310851768</v>
      </c>
      <c r="CV30" s="17">
        <v>12.292210790435615</v>
      </c>
      <c r="CW30" s="14" t="s">
        <v>28</v>
      </c>
      <c r="CX30" s="15">
        <v>21.442816666666666</v>
      </c>
      <c r="CY30" s="16">
        <v>12193.2581846988</v>
      </c>
      <c r="CZ30" s="17">
        <v>664.19073300217906</v>
      </c>
      <c r="DA30" s="14" t="s">
        <v>28</v>
      </c>
      <c r="DB30" s="15">
        <v>21.430399999999999</v>
      </c>
      <c r="DC30" s="16">
        <v>13392.870331514274</v>
      </c>
      <c r="DD30" s="17">
        <v>729.53596387013101</v>
      </c>
    </row>
    <row r="31" spans="1:108" ht="20.25" customHeight="1" x14ac:dyDescent="0.25">
      <c r="A31" s="5" t="s">
        <v>29</v>
      </c>
      <c r="B31" s="6">
        <v>21.374083333333335</v>
      </c>
      <c r="C31" s="7">
        <v>3594545.0040829941</v>
      </c>
      <c r="D31" s="8">
        <v>19206.126044000528</v>
      </c>
      <c r="E31" s="5" t="s">
        <v>29</v>
      </c>
      <c r="F31" s="6">
        <v>21.386716666666668</v>
      </c>
      <c r="G31" s="7">
        <v>4403506.4238263238</v>
      </c>
      <c r="H31" s="8">
        <v>23528.5131541009</v>
      </c>
      <c r="I31" s="5" t="s">
        <v>29</v>
      </c>
      <c r="J31" s="6">
        <v>21.386566666666667</v>
      </c>
      <c r="K31" s="7">
        <v>5302537.4461498698</v>
      </c>
      <c r="L31" s="8">
        <v>28332.153980018906</v>
      </c>
      <c r="M31" s="5" t="s">
        <v>29</v>
      </c>
      <c r="N31" s="6">
        <v>21.373966666666668</v>
      </c>
      <c r="O31" s="7">
        <v>4979715.3092734274</v>
      </c>
      <c r="P31" s="8">
        <v>26607.272905056743</v>
      </c>
      <c r="Q31" s="5" t="s">
        <v>29</v>
      </c>
      <c r="R31" s="6">
        <v>21.386716666666668</v>
      </c>
      <c r="S31" s="7">
        <v>2478130.5938315261</v>
      </c>
      <c r="T31" s="8">
        <v>13240.977226480498</v>
      </c>
      <c r="U31" s="5" t="s">
        <v>29</v>
      </c>
      <c r="V31" s="6">
        <v>21.298983333333332</v>
      </c>
      <c r="W31" s="7">
        <v>3254350.4592799004</v>
      </c>
      <c r="X31" s="8">
        <v>17388.42191189259</v>
      </c>
      <c r="Y31" s="5" t="s">
        <v>29</v>
      </c>
      <c r="Z31" s="6">
        <v>21.073783333333335</v>
      </c>
      <c r="AA31" s="7">
        <v>3361743.7938753548</v>
      </c>
      <c r="AB31" s="8">
        <v>17962.238603068508</v>
      </c>
      <c r="AC31" s="5" t="s">
        <v>29</v>
      </c>
      <c r="AD31" s="6">
        <v>21.298983333333332</v>
      </c>
      <c r="AE31" s="7">
        <v>4466250.2362126308</v>
      </c>
      <c r="AF31" s="8">
        <v>23863.761584097938</v>
      </c>
      <c r="AG31" s="5" t="s">
        <v>29</v>
      </c>
      <c r="AH31" s="6">
        <v>21.305150000000001</v>
      </c>
      <c r="AI31" s="7">
        <v>6411872.7433806565</v>
      </c>
      <c r="AJ31" s="8">
        <v>34259.478166938818</v>
      </c>
      <c r="AK31" s="5" t="s">
        <v>29</v>
      </c>
      <c r="AL31" s="6">
        <v>21.167733333333334</v>
      </c>
      <c r="AM31" s="7">
        <v>3602642.3293971587</v>
      </c>
      <c r="AN31" s="8">
        <v>19249.391116610965</v>
      </c>
      <c r="AO31" s="5" t="s">
        <v>29</v>
      </c>
      <c r="AP31" s="6">
        <v>21.161333333333335</v>
      </c>
      <c r="AQ31" s="7">
        <v>3205519.4431179943</v>
      </c>
      <c r="AR31" s="8">
        <v>17127.511379350392</v>
      </c>
      <c r="AS31" s="5" t="s">
        <v>29</v>
      </c>
      <c r="AT31" s="6">
        <v>21.173999999999999</v>
      </c>
      <c r="AU31" s="7">
        <v>4613082.0276347715</v>
      </c>
      <c r="AV31" s="8">
        <v>24648.303129722422</v>
      </c>
      <c r="AW31" s="5" t="s">
        <v>29</v>
      </c>
      <c r="AX31" s="6">
        <v>21.161233333333332</v>
      </c>
      <c r="AY31" s="7">
        <v>7220866.5439582225</v>
      </c>
      <c r="AZ31" s="8">
        <v>38582.03829208923</v>
      </c>
      <c r="BA31" s="5" t="s">
        <v>29</v>
      </c>
      <c r="BB31" s="6">
        <v>21.155149999999999</v>
      </c>
      <c r="BC31" s="7">
        <v>3470916.8281821655</v>
      </c>
      <c r="BD31" s="8">
        <v>18545.564463537881</v>
      </c>
      <c r="BE31" s="5" t="s">
        <v>29</v>
      </c>
      <c r="BF31" s="6">
        <v>21.167616666666667</v>
      </c>
      <c r="BG31" s="7">
        <v>6391060.9073725771</v>
      </c>
      <c r="BH31" s="8">
        <v>34148.27779383897</v>
      </c>
      <c r="BI31" s="5" t="s">
        <v>29</v>
      </c>
      <c r="BJ31" s="6">
        <v>21.386333333333333</v>
      </c>
      <c r="BK31" s="7">
        <v>5893252.8083205102</v>
      </c>
      <c r="BL31" s="8">
        <v>31488.42374130711</v>
      </c>
      <c r="BM31" s="5" t="s">
        <v>29</v>
      </c>
      <c r="BN31" s="6">
        <v>21.38035</v>
      </c>
      <c r="BO31" s="7">
        <v>6103334.0142822256</v>
      </c>
      <c r="BP31" s="8">
        <v>32610.915215636465</v>
      </c>
      <c r="BQ31" s="5" t="s">
        <v>29</v>
      </c>
      <c r="BR31" s="6">
        <v>21.380333333333333</v>
      </c>
      <c r="BS31" s="7">
        <v>4249890.9694189383</v>
      </c>
      <c r="BT31" s="8">
        <v>22707.725606218373</v>
      </c>
      <c r="BU31" s="5" t="s">
        <v>29</v>
      </c>
      <c r="BV31" s="6">
        <v>20.623416666666667</v>
      </c>
      <c r="BW31" s="7">
        <v>4346.5407915038995</v>
      </c>
      <c r="BX31" s="8">
        <v>23.22413829905863</v>
      </c>
      <c r="BY31" s="5" t="s">
        <v>29</v>
      </c>
      <c r="BZ31" s="6">
        <v>21.380233333333333</v>
      </c>
      <c r="CA31" s="7">
        <v>7405646.9681104841</v>
      </c>
      <c r="CB31" s="8">
        <v>39569.344366349265</v>
      </c>
      <c r="CC31" s="5" t="s">
        <v>29</v>
      </c>
      <c r="CD31" s="6">
        <v>21.386500000000002</v>
      </c>
      <c r="CE31" s="7">
        <v>5629458.2618498728</v>
      </c>
      <c r="CF31" s="8">
        <v>30078.934834232616</v>
      </c>
      <c r="CG31" s="5" t="s">
        <v>29</v>
      </c>
      <c r="CH31" s="6">
        <v>21.386399999999998</v>
      </c>
      <c r="CI31" s="7">
        <v>7208979.0252461815</v>
      </c>
      <c r="CJ31" s="8">
        <v>38518.521718371405</v>
      </c>
      <c r="CK31" s="5" t="s">
        <v>29</v>
      </c>
      <c r="CL31" s="6">
        <v>21.292633333333335</v>
      </c>
      <c r="CM31" s="7">
        <v>3615456.872936829</v>
      </c>
      <c r="CN31" s="8">
        <v>19317.860905733003</v>
      </c>
      <c r="CO31" s="9"/>
      <c r="CP31" s="9"/>
      <c r="CQ31" s="9"/>
      <c r="CR31" s="9"/>
      <c r="CS31" s="14" t="s">
        <v>29</v>
      </c>
      <c r="CT31" s="15">
        <v>21.123816666666666</v>
      </c>
      <c r="CU31" s="16">
        <v>163.76509078981525</v>
      </c>
      <c r="CV31" s="17">
        <v>0.87501838806961296</v>
      </c>
      <c r="CW31" s="14" t="s">
        <v>29</v>
      </c>
      <c r="CX31" s="15">
        <v>21.042466666666666</v>
      </c>
      <c r="CY31" s="16">
        <v>926.09114570616714</v>
      </c>
      <c r="CZ31" s="17">
        <v>4.9482266190747159</v>
      </c>
      <c r="DA31" s="14" t="s">
        <v>29</v>
      </c>
      <c r="DB31" s="15">
        <v>21.705633333333335</v>
      </c>
      <c r="DC31" s="16">
        <v>596.77429456209484</v>
      </c>
      <c r="DD31" s="17">
        <v>3.1886434328016149</v>
      </c>
    </row>
    <row r="32" spans="1:108" ht="20.25" customHeight="1" x14ac:dyDescent="0.25">
      <c r="A32" s="5" t="s">
        <v>30</v>
      </c>
      <c r="B32" s="6">
        <v>21.374083333333335</v>
      </c>
      <c r="C32" s="7">
        <v>3676237.1341607817</v>
      </c>
      <c r="D32" s="8">
        <v>2619.6235842039728</v>
      </c>
      <c r="E32" s="5" t="s">
        <v>30</v>
      </c>
      <c r="F32" s="6">
        <v>21.386716666666668</v>
      </c>
      <c r="G32" s="7">
        <v>4391768.341963225</v>
      </c>
      <c r="H32" s="8">
        <v>3129.4988612299012</v>
      </c>
      <c r="I32" s="5" t="s">
        <v>30</v>
      </c>
      <c r="J32" s="6">
        <v>21.386566666666667</v>
      </c>
      <c r="K32" s="7">
        <v>5365609.959477488</v>
      </c>
      <c r="L32" s="8">
        <v>3823.441709696905</v>
      </c>
      <c r="M32" s="5" t="s">
        <v>30</v>
      </c>
      <c r="N32" s="6">
        <v>21.373966666666668</v>
      </c>
      <c r="O32" s="7">
        <v>4968546.08789605</v>
      </c>
      <c r="P32" s="8">
        <v>3540.5007990672316</v>
      </c>
      <c r="Q32" s="5" t="s">
        <v>30</v>
      </c>
      <c r="R32" s="6">
        <v>21.386716666666668</v>
      </c>
      <c r="S32" s="7">
        <v>2488986.3198677879</v>
      </c>
      <c r="T32" s="8">
        <v>1773.6089991852919</v>
      </c>
      <c r="U32" s="5" t="s">
        <v>30</v>
      </c>
      <c r="V32" s="6">
        <v>21.386566666666667</v>
      </c>
      <c r="W32" s="7">
        <v>6983279.9525511069</v>
      </c>
      <c r="X32" s="8">
        <v>4976.1656256643428</v>
      </c>
      <c r="Y32" s="5" t="s">
        <v>30</v>
      </c>
      <c r="Z32" s="6">
        <v>21.37405</v>
      </c>
      <c r="AA32" s="7">
        <v>7607884.3131924309</v>
      </c>
      <c r="AB32" s="8">
        <v>5421.2479895652714</v>
      </c>
      <c r="AC32" s="5" t="s">
        <v>30</v>
      </c>
      <c r="AD32" s="6">
        <v>21.386566666666667</v>
      </c>
      <c r="AE32" s="7">
        <v>8466416.5121720694</v>
      </c>
      <c r="AF32" s="8">
        <v>6033.0233223768673</v>
      </c>
      <c r="AG32" s="5" t="s">
        <v>30</v>
      </c>
      <c r="AH32" s="6">
        <v>21.386466666666667</v>
      </c>
      <c r="AI32" s="7">
        <v>17614093.077959791</v>
      </c>
      <c r="AJ32" s="8">
        <v>12551.500884591565</v>
      </c>
      <c r="AK32" s="5" t="s">
        <v>30</v>
      </c>
      <c r="AL32" s="6">
        <v>21.386666666666667</v>
      </c>
      <c r="AM32" s="7">
        <v>8771561.9979668595</v>
      </c>
      <c r="AN32" s="8">
        <v>6250.4647664484264</v>
      </c>
      <c r="AO32" s="5" t="s">
        <v>30</v>
      </c>
      <c r="AP32" s="6">
        <v>21.411533333333335</v>
      </c>
      <c r="AQ32" s="7">
        <v>4401316.4206190901</v>
      </c>
      <c r="AR32" s="8">
        <v>3136.3026584600407</v>
      </c>
      <c r="AS32" s="5" t="s">
        <v>30</v>
      </c>
      <c r="AT32" s="6">
        <v>21.430466666666668</v>
      </c>
      <c r="AU32" s="7">
        <v>4377029.3420964656</v>
      </c>
      <c r="AV32" s="8">
        <v>3118.9961024987629</v>
      </c>
      <c r="AW32" s="5" t="s">
        <v>30</v>
      </c>
      <c r="AX32" s="6">
        <v>21.387250000000002</v>
      </c>
      <c r="AY32" s="7">
        <v>27614234.177751563</v>
      </c>
      <c r="AZ32" s="8">
        <v>19677.430065534401</v>
      </c>
      <c r="BA32" s="5" t="s">
        <v>30</v>
      </c>
      <c r="BB32" s="6">
        <v>21.38035</v>
      </c>
      <c r="BC32" s="7">
        <v>13265187.09650966</v>
      </c>
      <c r="BD32" s="8">
        <v>9452.5450069552353</v>
      </c>
      <c r="BE32" s="5" t="s">
        <v>30</v>
      </c>
      <c r="BF32" s="6">
        <v>21.405333333333335</v>
      </c>
      <c r="BG32" s="7">
        <v>8991559.3482039832</v>
      </c>
      <c r="BH32" s="8">
        <v>6407.2311082570895</v>
      </c>
      <c r="BI32" s="5" t="s">
        <v>30</v>
      </c>
      <c r="BJ32" s="6">
        <v>21.386333333333333</v>
      </c>
      <c r="BK32" s="7">
        <v>5852736.8756254856</v>
      </c>
      <c r="BL32" s="8">
        <v>4170.5600025251924</v>
      </c>
      <c r="BM32" s="5" t="s">
        <v>30</v>
      </c>
      <c r="BN32" s="6">
        <v>21.38035</v>
      </c>
      <c r="BO32" s="7">
        <v>6118105.7930937419</v>
      </c>
      <c r="BP32" s="8">
        <v>4359.6573456358437</v>
      </c>
      <c r="BQ32" s="5" t="s">
        <v>30</v>
      </c>
      <c r="BR32" s="6">
        <v>21.380333333333333</v>
      </c>
      <c r="BS32" s="7">
        <v>4284715.1345984936</v>
      </c>
      <c r="BT32" s="8">
        <v>3053.2145801721317</v>
      </c>
      <c r="BU32" s="5" t="s">
        <v>30</v>
      </c>
      <c r="BV32" s="6">
        <v>21.517949999999999</v>
      </c>
      <c r="BW32" s="7">
        <v>3497.9769318981389</v>
      </c>
      <c r="BX32" s="8">
        <v>2.4925984188159975</v>
      </c>
      <c r="BY32" s="5" t="s">
        <v>30</v>
      </c>
      <c r="BZ32" s="6">
        <v>21.380233333333333</v>
      </c>
      <c r="CA32" s="7">
        <v>7407544.0517241014</v>
      </c>
      <c r="CB32" s="8">
        <v>5278.4889523608254</v>
      </c>
      <c r="CC32" s="5" t="s">
        <v>30</v>
      </c>
      <c r="CD32" s="6">
        <v>21.386500000000002</v>
      </c>
      <c r="CE32" s="7">
        <v>5629157.5961618805</v>
      </c>
      <c r="CF32" s="8">
        <v>4011.2412393312356</v>
      </c>
      <c r="CG32" s="5" t="s">
        <v>30</v>
      </c>
      <c r="CH32" s="6">
        <v>21.386399999999998</v>
      </c>
      <c r="CI32" s="7">
        <v>7208979.0252461815</v>
      </c>
      <c r="CJ32" s="8">
        <v>5136.9949171893459</v>
      </c>
      <c r="CK32" s="5" t="s">
        <v>30</v>
      </c>
      <c r="CL32" s="6">
        <v>21.386466666666667</v>
      </c>
      <c r="CM32" s="7">
        <v>12606542.891935723</v>
      </c>
      <c r="CN32" s="8">
        <v>8983.2064335895029</v>
      </c>
      <c r="CO32" s="9"/>
      <c r="CP32" s="9"/>
      <c r="CQ32" s="9"/>
      <c r="CR32" s="9"/>
      <c r="CS32" s="14" t="s">
        <v>30</v>
      </c>
      <c r="CT32" s="15">
        <v>21.123816666666666</v>
      </c>
      <c r="CU32" s="16">
        <v>163.76509078981525</v>
      </c>
      <c r="CV32" s="17">
        <v>0.1166961973469751</v>
      </c>
      <c r="CW32" s="14" t="s">
        <v>30</v>
      </c>
      <c r="CX32" s="15">
        <v>21.042466666666666</v>
      </c>
      <c r="CY32" s="16">
        <v>576.03852991861299</v>
      </c>
      <c r="CZ32" s="17">
        <v>0.4104751851731302</v>
      </c>
      <c r="DA32" s="14" t="s">
        <v>30</v>
      </c>
      <c r="DB32" s="15">
        <v>22.331166666666668</v>
      </c>
      <c r="DC32" s="16">
        <v>712.74130575656034</v>
      </c>
      <c r="DD32" s="17">
        <v>0.50788724063700763</v>
      </c>
    </row>
    <row r="33" spans="1:108" ht="20.25" customHeight="1" x14ac:dyDescent="0.25">
      <c r="A33" s="5" t="s">
        <v>31</v>
      </c>
      <c r="B33" s="6">
        <v>22.1998</v>
      </c>
      <c r="C33" s="7">
        <v>9174991.7505996171</v>
      </c>
      <c r="D33" s="8">
        <v>1886.5488910288479</v>
      </c>
      <c r="E33" s="5" t="s">
        <v>31</v>
      </c>
      <c r="F33" s="6">
        <v>22.206166666666668</v>
      </c>
      <c r="G33" s="7">
        <v>13308105.307619153</v>
      </c>
      <c r="H33" s="8">
        <v>2736.393883748533</v>
      </c>
      <c r="I33" s="5" t="s">
        <v>31</v>
      </c>
      <c r="J33" s="6">
        <v>22.206016666666667</v>
      </c>
      <c r="K33" s="7">
        <v>16918603.256010305</v>
      </c>
      <c r="L33" s="8">
        <v>3478.7793905424887</v>
      </c>
      <c r="M33" s="5" t="s">
        <v>31</v>
      </c>
      <c r="N33" s="6">
        <v>22.199683333333333</v>
      </c>
      <c r="O33" s="7">
        <v>10431115.390392419</v>
      </c>
      <c r="P33" s="8">
        <v>2144.8312659957091</v>
      </c>
      <c r="Q33" s="5" t="s">
        <v>31</v>
      </c>
      <c r="R33" s="6">
        <v>22.206166666666668</v>
      </c>
      <c r="S33" s="7">
        <v>6261589.8251959253</v>
      </c>
      <c r="T33" s="8">
        <v>1287.4992874003276</v>
      </c>
      <c r="U33" s="5" t="s">
        <v>31</v>
      </c>
      <c r="V33" s="6">
        <v>22.206016666666667</v>
      </c>
      <c r="W33" s="7">
        <v>11792349.248797642</v>
      </c>
      <c r="X33" s="8">
        <v>2424.7262561832986</v>
      </c>
      <c r="Y33" s="5" t="s">
        <v>31</v>
      </c>
      <c r="Z33" s="6">
        <v>22.199750000000002</v>
      </c>
      <c r="AA33" s="7">
        <v>13606688.80069585</v>
      </c>
      <c r="AB33" s="8">
        <v>2797.7882013735652</v>
      </c>
      <c r="AC33" s="5" t="s">
        <v>31</v>
      </c>
      <c r="AD33" s="6">
        <v>21.893249999999998</v>
      </c>
      <c r="AE33" s="7">
        <v>2973011.2220957554</v>
      </c>
      <c r="AF33" s="8">
        <v>611.3063833212185</v>
      </c>
      <c r="AG33" s="5" t="s">
        <v>31</v>
      </c>
      <c r="AH33" s="6">
        <v>22.212183333333332</v>
      </c>
      <c r="AI33" s="7">
        <v>11550971.559663422</v>
      </c>
      <c r="AJ33" s="8">
        <v>2375.0945154544302</v>
      </c>
      <c r="AK33" s="5" t="s">
        <v>31</v>
      </c>
      <c r="AL33" s="6">
        <v>22.206133333333334</v>
      </c>
      <c r="AM33" s="7">
        <v>7506938.0182979228</v>
      </c>
      <c r="AN33" s="8">
        <v>1543.5660301838086</v>
      </c>
      <c r="AO33" s="5" t="s">
        <v>31</v>
      </c>
      <c r="AP33" s="6">
        <v>22.212233333333334</v>
      </c>
      <c r="AQ33" s="7">
        <v>12239646.00620636</v>
      </c>
      <c r="AR33" s="8">
        <v>2516.6987859237279</v>
      </c>
      <c r="AS33" s="5" t="s">
        <v>31</v>
      </c>
      <c r="AT33" s="6">
        <v>22.21865</v>
      </c>
      <c r="AU33" s="7">
        <v>13732975.322419366</v>
      </c>
      <c r="AV33" s="8">
        <v>2823.7550582368226</v>
      </c>
      <c r="AW33" s="5" t="s">
        <v>31</v>
      </c>
      <c r="AX33" s="6">
        <v>22.212150000000001</v>
      </c>
      <c r="AY33" s="7">
        <v>17115126.341616485</v>
      </c>
      <c r="AZ33" s="8">
        <v>3519.1881908215382</v>
      </c>
      <c r="BA33" s="5" t="s">
        <v>31</v>
      </c>
      <c r="BB33" s="6">
        <v>22.206050000000001</v>
      </c>
      <c r="BC33" s="7">
        <v>8095445.4678636026</v>
      </c>
      <c r="BD33" s="8">
        <v>1664.5741037079936</v>
      </c>
      <c r="BE33" s="5" t="s">
        <v>31</v>
      </c>
      <c r="BF33" s="6">
        <v>22.212266666666668</v>
      </c>
      <c r="BG33" s="7">
        <v>10389372.322842484</v>
      </c>
      <c r="BH33" s="8">
        <v>2136.2481151945844</v>
      </c>
      <c r="BI33" s="5" t="s">
        <v>31</v>
      </c>
      <c r="BJ33" s="6">
        <v>22.212050000000001</v>
      </c>
      <c r="BK33" s="7">
        <v>7209141.4553449238</v>
      </c>
      <c r="BL33" s="8">
        <v>1482.3335200232991</v>
      </c>
      <c r="BM33" s="5" t="s">
        <v>31</v>
      </c>
      <c r="BN33" s="6">
        <v>22.206066666666668</v>
      </c>
      <c r="BO33" s="7">
        <v>4891051.5422832537</v>
      </c>
      <c r="BP33" s="8">
        <v>1005.6911345404076</v>
      </c>
      <c r="BQ33" s="5" t="s">
        <v>31</v>
      </c>
      <c r="BR33" s="6">
        <v>22.1998</v>
      </c>
      <c r="BS33" s="7">
        <v>3449254.6783652818</v>
      </c>
      <c r="BT33" s="8">
        <v>709.23089254230888</v>
      </c>
      <c r="BU33" s="5" t="s">
        <v>31</v>
      </c>
      <c r="BV33" s="6">
        <v>22.243566666666666</v>
      </c>
      <c r="BW33" s="7">
        <v>1960880.7387083776</v>
      </c>
      <c r="BX33" s="8">
        <v>403.19353778256595</v>
      </c>
      <c r="BY33" s="5" t="s">
        <v>31</v>
      </c>
      <c r="BZ33" s="6">
        <v>22.205933333333334</v>
      </c>
      <c r="CA33" s="7">
        <v>8662924.0290219635</v>
      </c>
      <c r="CB33" s="8">
        <v>1781.2582467935704</v>
      </c>
      <c r="CC33" s="5" t="s">
        <v>31</v>
      </c>
      <c r="CD33" s="6">
        <v>22.205966666666665</v>
      </c>
      <c r="CE33" s="7">
        <v>5471411.8899755394</v>
      </c>
      <c r="CF33" s="8">
        <v>1125.0240124434797</v>
      </c>
      <c r="CG33" s="5" t="s">
        <v>31</v>
      </c>
      <c r="CH33" s="6">
        <v>22.212116666666667</v>
      </c>
      <c r="CI33" s="7">
        <v>5846874.8320432939</v>
      </c>
      <c r="CJ33" s="8">
        <v>1202.2261741712064</v>
      </c>
      <c r="CK33" s="5" t="s">
        <v>31</v>
      </c>
      <c r="CL33" s="6">
        <v>22.205916666666667</v>
      </c>
      <c r="CM33" s="7">
        <v>10307897.021894654</v>
      </c>
      <c r="CN33" s="8">
        <v>2119.4952784806633</v>
      </c>
      <c r="CO33" s="14" t="s">
        <v>31</v>
      </c>
      <c r="CP33" s="15">
        <v>21.987100000000002</v>
      </c>
      <c r="CQ33" s="16">
        <v>377.99207423121027</v>
      </c>
      <c r="CR33" s="17">
        <v>7.7722198323718406E-2</v>
      </c>
      <c r="CS33" s="14" t="s">
        <v>31</v>
      </c>
      <c r="CT33" s="15">
        <v>22.018333333333334</v>
      </c>
      <c r="CU33" s="16">
        <v>310.91116017148914</v>
      </c>
      <c r="CV33" s="17">
        <v>6.3929115183311458E-2</v>
      </c>
      <c r="CW33" s="14" t="s">
        <v>31</v>
      </c>
      <c r="CX33" s="15">
        <v>22.900316666666665</v>
      </c>
      <c r="CY33" s="16">
        <v>7931.5078906733761</v>
      </c>
      <c r="CZ33" s="17">
        <v>1.6308654898091346</v>
      </c>
      <c r="DA33" s="14" t="s">
        <v>31</v>
      </c>
      <c r="DB33" s="15">
        <v>22.0184</v>
      </c>
      <c r="DC33" s="16">
        <v>914.52523594551224</v>
      </c>
      <c r="DD33" s="17">
        <v>0.18804339192764372</v>
      </c>
    </row>
    <row r="34" spans="1:108" ht="20.25" customHeight="1" x14ac:dyDescent="0.25">
      <c r="A34" s="5" t="s">
        <v>32</v>
      </c>
      <c r="B34" s="6">
        <v>22.249833333333335</v>
      </c>
      <c r="C34" s="7">
        <v>11805990.472431503</v>
      </c>
      <c r="D34" s="8">
        <v>2982.4152159070177</v>
      </c>
      <c r="E34" s="5" t="s">
        <v>32</v>
      </c>
      <c r="F34" s="6">
        <v>22.256216666666667</v>
      </c>
      <c r="G34" s="7">
        <v>6777903.31957155</v>
      </c>
      <c r="H34" s="8">
        <v>1712.2258432649398</v>
      </c>
      <c r="I34" s="5" t="s">
        <v>32</v>
      </c>
      <c r="J34" s="6">
        <v>22.256066666666666</v>
      </c>
      <c r="K34" s="7">
        <v>3769875.9012350487</v>
      </c>
      <c r="L34" s="8">
        <v>952.34154865525397</v>
      </c>
      <c r="M34" s="5" t="s">
        <v>32</v>
      </c>
      <c r="N34" s="6">
        <v>22.249733333333332</v>
      </c>
      <c r="O34" s="7">
        <v>14676934.418470567</v>
      </c>
      <c r="P34" s="8">
        <v>3707.6696474328787</v>
      </c>
      <c r="Q34" s="5" t="s">
        <v>32</v>
      </c>
      <c r="R34" s="6">
        <v>22.262466666666668</v>
      </c>
      <c r="S34" s="7">
        <v>3724015.3042185334</v>
      </c>
      <c r="T34" s="8">
        <v>940.75629939793635</v>
      </c>
      <c r="U34" s="5" t="s">
        <v>32</v>
      </c>
      <c r="V34" s="6">
        <v>22.259899999999998</v>
      </c>
      <c r="W34" s="7">
        <v>25618665.540643446</v>
      </c>
      <c r="X34" s="8">
        <v>6471.7566982680873</v>
      </c>
      <c r="Y34" s="5" t="s">
        <v>32</v>
      </c>
      <c r="Z34" s="6">
        <v>22.2498</v>
      </c>
      <c r="AA34" s="7">
        <v>20010579.794333905</v>
      </c>
      <c r="AB34" s="8">
        <v>5055.0487735106217</v>
      </c>
      <c r="AC34" s="5" t="s">
        <v>32</v>
      </c>
      <c r="AD34" s="6">
        <v>22.260649999999998</v>
      </c>
      <c r="AE34" s="7">
        <v>24231957.930260926</v>
      </c>
      <c r="AF34" s="8">
        <v>6121.44827756621</v>
      </c>
      <c r="AG34" s="5" t="s">
        <v>32</v>
      </c>
      <c r="AH34" s="6">
        <v>22.262216666666667</v>
      </c>
      <c r="AI34" s="7">
        <v>20055983.038403086</v>
      </c>
      <c r="AJ34" s="8">
        <v>5066.5184868124979</v>
      </c>
      <c r="AK34" s="5" t="s">
        <v>32</v>
      </c>
      <c r="AL34" s="6">
        <v>22.256166666666665</v>
      </c>
      <c r="AM34" s="7">
        <v>7580187.9115268271</v>
      </c>
      <c r="AN34" s="8">
        <v>1914.89801889667</v>
      </c>
      <c r="AO34" s="5" t="s">
        <v>32</v>
      </c>
      <c r="AP34" s="6">
        <v>22.262733333333333</v>
      </c>
      <c r="AQ34" s="7">
        <v>28484174.172464717</v>
      </c>
      <c r="AR34" s="8">
        <v>7195.6380672064224</v>
      </c>
      <c r="AS34" s="5" t="s">
        <v>32</v>
      </c>
      <c r="AT34" s="6">
        <v>22.274566666666665</v>
      </c>
      <c r="AU34" s="7">
        <v>25164779.268937811</v>
      </c>
      <c r="AV34" s="8">
        <v>6357.0964902840806</v>
      </c>
      <c r="AW34" s="5" t="s">
        <v>32</v>
      </c>
      <c r="AX34" s="6">
        <v>22.262183333333333</v>
      </c>
      <c r="AY34" s="7">
        <v>11841489.101845076</v>
      </c>
      <c r="AZ34" s="8">
        <v>2991.3828372814469</v>
      </c>
      <c r="BA34" s="5" t="s">
        <v>32</v>
      </c>
      <c r="BB34" s="6">
        <v>22.2561</v>
      </c>
      <c r="BC34" s="7">
        <v>15429479.568738656</v>
      </c>
      <c r="BD34" s="8">
        <v>3897.7767046982176</v>
      </c>
      <c r="BE34" s="5" t="s">
        <v>32</v>
      </c>
      <c r="BF34" s="6">
        <v>22.268566666666668</v>
      </c>
      <c r="BG34" s="7">
        <v>20737819.463164911</v>
      </c>
      <c r="BH34" s="8">
        <v>5238.7631902719686</v>
      </c>
      <c r="BI34" s="5" t="s">
        <v>32</v>
      </c>
      <c r="BJ34" s="6">
        <v>22.2621</v>
      </c>
      <c r="BK34" s="7">
        <v>33162624.215786971</v>
      </c>
      <c r="BL34" s="8">
        <v>8377.5025307300348</v>
      </c>
      <c r="BM34" s="5" t="s">
        <v>32</v>
      </c>
      <c r="BN34" s="6">
        <v>22.2561</v>
      </c>
      <c r="BO34" s="7">
        <v>16601682.910576815</v>
      </c>
      <c r="BP34" s="8">
        <v>4193.897313214613</v>
      </c>
      <c r="BQ34" s="5" t="s">
        <v>32</v>
      </c>
      <c r="BR34" s="6">
        <v>22.252666666666666</v>
      </c>
      <c r="BS34" s="7">
        <v>27401324.856335126</v>
      </c>
      <c r="BT34" s="8">
        <v>6922.0899659691131</v>
      </c>
      <c r="BU34" s="5" t="s">
        <v>32</v>
      </c>
      <c r="BV34" s="6">
        <v>22.243566666666666</v>
      </c>
      <c r="BW34" s="7">
        <v>8796344.3092253022</v>
      </c>
      <c r="BX34" s="8">
        <v>2222.121995901251</v>
      </c>
      <c r="BY34" s="5" t="s">
        <v>32</v>
      </c>
      <c r="BZ34" s="6">
        <v>22.255983333333333</v>
      </c>
      <c r="CA34" s="7">
        <v>33558241.195691906</v>
      </c>
      <c r="CB34" s="8">
        <v>8477.4428197972557</v>
      </c>
      <c r="CC34" s="5" t="s">
        <v>32</v>
      </c>
      <c r="CD34" s="6">
        <v>22.258600000000001</v>
      </c>
      <c r="CE34" s="7">
        <v>22406697.641008314</v>
      </c>
      <c r="CF34" s="8">
        <v>5660.3532027929805</v>
      </c>
      <c r="CG34" s="5" t="s">
        <v>32</v>
      </c>
      <c r="CH34" s="6">
        <v>22.2684</v>
      </c>
      <c r="CI34" s="7">
        <v>36062644.264441259</v>
      </c>
      <c r="CJ34" s="8">
        <v>9110.1021325795045</v>
      </c>
      <c r="CK34" s="5" t="s">
        <v>32</v>
      </c>
      <c r="CL34" s="6">
        <v>22.259216666666667</v>
      </c>
      <c r="CM34" s="7">
        <v>24118308.866009042</v>
      </c>
      <c r="CN34" s="8">
        <v>6092.7383866604105</v>
      </c>
      <c r="CO34" s="14" t="s">
        <v>32</v>
      </c>
      <c r="CP34" s="15">
        <v>22.424966666666666</v>
      </c>
      <c r="CQ34" s="16">
        <v>983.48741268922436</v>
      </c>
      <c r="CR34" s="17">
        <v>0.24844741583577329</v>
      </c>
      <c r="CS34" s="14" t="s">
        <v>32</v>
      </c>
      <c r="CT34" s="15">
        <v>22.399916666666666</v>
      </c>
      <c r="CU34" s="16">
        <v>1153.7675013427379</v>
      </c>
      <c r="CV34" s="17">
        <v>0.291463368504219</v>
      </c>
      <c r="CW34" s="14" t="s">
        <v>32</v>
      </c>
      <c r="CX34" s="15">
        <v>22.393633333333334</v>
      </c>
      <c r="CY34" s="16">
        <v>1216.9501220406253</v>
      </c>
      <c r="CZ34" s="17">
        <v>0.30742448670012856</v>
      </c>
      <c r="DA34" s="14" t="s">
        <v>32</v>
      </c>
      <c r="DB34" s="15">
        <v>22.362449999999999</v>
      </c>
      <c r="DC34" s="16">
        <v>969.15251226274495</v>
      </c>
      <c r="DD34" s="17">
        <v>0.24482615040698297</v>
      </c>
    </row>
    <row r="35" spans="1:108" ht="20.25" customHeight="1" x14ac:dyDescent="0.25">
      <c r="A35" s="5" t="s">
        <v>33</v>
      </c>
      <c r="B35" s="6">
        <v>22.249833333333335</v>
      </c>
      <c r="C35" s="7">
        <v>4983874.1008837447</v>
      </c>
      <c r="D35" s="8">
        <v>11459.415576641639</v>
      </c>
      <c r="E35" s="5" t="s">
        <v>33</v>
      </c>
      <c r="F35" s="6">
        <v>22.249966666666666</v>
      </c>
      <c r="G35" s="7">
        <v>6505023.4279873027</v>
      </c>
      <c r="H35" s="8">
        <v>14956.992349360977</v>
      </c>
      <c r="I35" s="5" t="s">
        <v>33</v>
      </c>
      <c r="J35" s="6">
        <v>22.256066666666666</v>
      </c>
      <c r="K35" s="7">
        <v>8742391.4033545516</v>
      </c>
      <c r="L35" s="8">
        <v>20101.369777164844</v>
      </c>
      <c r="M35" s="5" t="s">
        <v>33</v>
      </c>
      <c r="N35" s="6">
        <v>22.243466666666666</v>
      </c>
      <c r="O35" s="7">
        <v>6550764.6303091981</v>
      </c>
      <c r="P35" s="8">
        <v>15062.165039475462</v>
      </c>
      <c r="Q35" s="5" t="s">
        <v>33</v>
      </c>
      <c r="R35" s="6">
        <v>22.256216666666667</v>
      </c>
      <c r="S35" s="7">
        <v>2919397.2205271116</v>
      </c>
      <c r="T35" s="8">
        <v>6712.5664304763422</v>
      </c>
      <c r="U35" s="5" t="s">
        <v>33</v>
      </c>
      <c r="V35" s="6">
        <v>22.256066666666666</v>
      </c>
      <c r="W35" s="7">
        <v>6593191.3283120394</v>
      </c>
      <c r="X35" s="8">
        <v>15159.716693894865</v>
      </c>
      <c r="Y35" s="5" t="s">
        <v>33</v>
      </c>
      <c r="Z35" s="6">
        <v>22.243549999999999</v>
      </c>
      <c r="AA35" s="7">
        <v>5906493.5204466041</v>
      </c>
      <c r="AB35" s="8">
        <v>13580.793270748307</v>
      </c>
      <c r="AC35" s="5" t="s">
        <v>33</v>
      </c>
      <c r="AD35" s="6">
        <v>22.256066666666666</v>
      </c>
      <c r="AE35" s="7">
        <v>7459608.0580085618</v>
      </c>
      <c r="AF35" s="8">
        <v>17151.867612471779</v>
      </c>
      <c r="AG35" s="5" t="s">
        <v>33</v>
      </c>
      <c r="AH35" s="6">
        <v>22.262216666666667</v>
      </c>
      <c r="AI35" s="7">
        <v>7116468.5945663014</v>
      </c>
      <c r="AJ35" s="8">
        <v>16362.887467160035</v>
      </c>
      <c r="AK35" s="5" t="s">
        <v>33</v>
      </c>
      <c r="AL35" s="6">
        <v>22.256166666666665</v>
      </c>
      <c r="AM35" s="7">
        <v>5611147.5185019206</v>
      </c>
      <c r="AN35" s="8">
        <v>12901.704572543913</v>
      </c>
      <c r="AO35" s="5" t="s">
        <v>33</v>
      </c>
      <c r="AP35" s="6">
        <v>22.256016666666667</v>
      </c>
      <c r="AQ35" s="7">
        <v>7941737.3730490059</v>
      </c>
      <c r="AR35" s="8">
        <v>18260.426952233258</v>
      </c>
      <c r="AS35" s="5" t="s">
        <v>33</v>
      </c>
      <c r="AT35" s="6">
        <v>22.268683333333332</v>
      </c>
      <c r="AU35" s="7">
        <v>7268504.8386664093</v>
      </c>
      <c r="AV35" s="8">
        <v>16712.464215807424</v>
      </c>
      <c r="AW35" s="5" t="s">
        <v>33</v>
      </c>
      <c r="AX35" s="6">
        <v>22.343499999999999</v>
      </c>
      <c r="AY35" s="7">
        <v>66249570.937707983</v>
      </c>
      <c r="AZ35" s="8">
        <v>152327.55679257176</v>
      </c>
      <c r="BA35" s="5" t="s">
        <v>33</v>
      </c>
      <c r="BB35" s="6">
        <v>22.2561</v>
      </c>
      <c r="BC35" s="7">
        <v>10551234.861059355</v>
      </c>
      <c r="BD35" s="8">
        <v>24260.441309740912</v>
      </c>
      <c r="BE35" s="5" t="s">
        <v>33</v>
      </c>
      <c r="BF35" s="6">
        <v>22.268566666666668</v>
      </c>
      <c r="BG35" s="7">
        <v>9162408.7749813851</v>
      </c>
      <c r="BH35" s="8">
        <v>21067.115201999539</v>
      </c>
      <c r="BI35" s="5" t="s">
        <v>33</v>
      </c>
      <c r="BJ35" s="6">
        <v>22.2621</v>
      </c>
      <c r="BK35" s="7">
        <v>4960237.5852721343</v>
      </c>
      <c r="BL35" s="8">
        <v>11405.068165432116</v>
      </c>
      <c r="BM35" s="5" t="s">
        <v>33</v>
      </c>
      <c r="BN35" s="6">
        <v>22.249849999999999</v>
      </c>
      <c r="BO35" s="7">
        <v>4516966.0421628887</v>
      </c>
      <c r="BP35" s="8">
        <v>10385.854452772854</v>
      </c>
      <c r="BQ35" s="5" t="s">
        <v>33</v>
      </c>
      <c r="BR35" s="6">
        <v>22.249833333333335</v>
      </c>
      <c r="BS35" s="7">
        <v>3265213.2774680564</v>
      </c>
      <c r="BT35" s="8">
        <v>7507.7008639202295</v>
      </c>
      <c r="BU35" s="5" t="s">
        <v>33</v>
      </c>
      <c r="BV35" s="6">
        <v>22.237316666666668</v>
      </c>
      <c r="BW35" s="7">
        <v>1751340.4619719433</v>
      </c>
      <c r="BX35" s="8">
        <v>4026.8549653702808</v>
      </c>
      <c r="BY35" s="5" t="s">
        <v>33</v>
      </c>
      <c r="BZ35" s="6">
        <v>22.255983333333333</v>
      </c>
      <c r="CA35" s="7">
        <v>4813795.5421726713</v>
      </c>
      <c r="CB35" s="8">
        <v>11068.354156249652</v>
      </c>
      <c r="CC35" s="5" t="s">
        <v>33</v>
      </c>
      <c r="CD35" s="6">
        <v>22.256</v>
      </c>
      <c r="CE35" s="7">
        <v>5495950.3845521454</v>
      </c>
      <c r="CF35" s="8">
        <v>12636.831944454361</v>
      </c>
      <c r="CG35" s="5" t="s">
        <v>33</v>
      </c>
      <c r="CH35" s="6">
        <v>22.262149999999998</v>
      </c>
      <c r="CI35" s="7">
        <v>5365524.55516183</v>
      </c>
      <c r="CJ35" s="8">
        <v>12336.943995710479</v>
      </c>
      <c r="CK35" s="5" t="s">
        <v>33</v>
      </c>
      <c r="CL35" s="6">
        <v>22.255966666666666</v>
      </c>
      <c r="CM35" s="7">
        <v>9216803.8378203176</v>
      </c>
      <c r="CN35" s="8">
        <v>21192.18570293341</v>
      </c>
      <c r="CO35" s="14" t="s">
        <v>33</v>
      </c>
      <c r="CP35" s="15">
        <v>22.23105</v>
      </c>
      <c r="CQ35" s="16">
        <v>624.83695156862757</v>
      </c>
      <c r="CR35" s="17">
        <v>1.4366868325179289</v>
      </c>
      <c r="CS35" s="14" t="s">
        <v>33</v>
      </c>
      <c r="CT35" s="15">
        <v>22.819033333333334</v>
      </c>
      <c r="CU35" s="16">
        <v>520.34699733732714</v>
      </c>
      <c r="CV35" s="17">
        <v>1.1964332095565438</v>
      </c>
      <c r="CW35" s="14" t="s">
        <v>33</v>
      </c>
      <c r="CX35" s="15">
        <v>21.886949999999999</v>
      </c>
      <c r="CY35" s="16">
        <v>26965.275823272943</v>
      </c>
      <c r="CZ35" s="17">
        <v>62.001225460903783</v>
      </c>
      <c r="DA35" s="14" t="s">
        <v>33</v>
      </c>
      <c r="DB35" s="15">
        <v>21.874533333333332</v>
      </c>
      <c r="DC35" s="16">
        <v>23758.812097049013</v>
      </c>
      <c r="DD35" s="17">
        <v>54.628607367739789</v>
      </c>
    </row>
    <row r="36" spans="1:108" ht="20.25" customHeight="1" x14ac:dyDescent="0.25">
      <c r="A36" s="5" t="s">
        <v>34</v>
      </c>
      <c r="B36" s="6">
        <v>23.590316666666666</v>
      </c>
      <c r="C36" s="7">
        <v>43563099.445225246</v>
      </c>
      <c r="D36" s="8">
        <v>10302.685092905493</v>
      </c>
      <c r="E36" s="5" t="s">
        <v>34</v>
      </c>
      <c r="F36" s="6">
        <v>23.590399999999999</v>
      </c>
      <c r="G36" s="7">
        <v>40496627.170015335</v>
      </c>
      <c r="H36" s="8">
        <v>9577.4635499035539</v>
      </c>
      <c r="I36" s="5" t="s">
        <v>34</v>
      </c>
      <c r="J36" s="6">
        <v>23.600983333333332</v>
      </c>
      <c r="K36" s="7">
        <v>51823716.665487669</v>
      </c>
      <c r="L36" s="8">
        <v>12256.323355040768</v>
      </c>
      <c r="M36" s="5" t="s">
        <v>34</v>
      </c>
      <c r="N36" s="6">
        <v>23.600899999999999</v>
      </c>
      <c r="O36" s="7">
        <v>58276493.199672885</v>
      </c>
      <c r="P36" s="8">
        <v>13782.406793850976</v>
      </c>
      <c r="Q36" s="5" t="s">
        <v>34</v>
      </c>
      <c r="R36" s="6">
        <v>23.591999999999999</v>
      </c>
      <c r="S36" s="7">
        <v>39872258.358841196</v>
      </c>
      <c r="T36" s="8">
        <v>9429.8001530085021</v>
      </c>
      <c r="U36" s="5" t="s">
        <v>34</v>
      </c>
      <c r="V36" s="6">
        <v>23.615183333333334</v>
      </c>
      <c r="W36" s="7">
        <v>60017254.08101359</v>
      </c>
      <c r="X36" s="8">
        <v>14194.097224763775</v>
      </c>
      <c r="Y36" s="5" t="s">
        <v>34</v>
      </c>
      <c r="Z36" s="6">
        <v>23.598716666666668</v>
      </c>
      <c r="AA36" s="7">
        <v>53523339.33655718</v>
      </c>
      <c r="AB36" s="8">
        <v>12658.284587822411</v>
      </c>
      <c r="AC36" s="5" t="s">
        <v>34</v>
      </c>
      <c r="AD36" s="6">
        <v>23.621266666666667</v>
      </c>
      <c r="AE36" s="7">
        <v>64521877.89392817</v>
      </c>
      <c r="AF36" s="8">
        <v>15259.442005036266</v>
      </c>
      <c r="AG36" s="5" t="s">
        <v>34</v>
      </c>
      <c r="AH36" s="6">
        <v>23.607133333333334</v>
      </c>
      <c r="AI36" s="7">
        <v>26781502.570413239</v>
      </c>
      <c r="AJ36" s="8">
        <v>6333.8327807630112</v>
      </c>
      <c r="AK36" s="5" t="s">
        <v>34</v>
      </c>
      <c r="AL36" s="6">
        <v>23.598466666666667</v>
      </c>
      <c r="AM36" s="7">
        <v>9543898.8102878164</v>
      </c>
      <c r="AN36" s="8">
        <v>2257.1347138553524</v>
      </c>
      <c r="AO36" s="5" t="s">
        <v>34</v>
      </c>
      <c r="AP36" s="6">
        <v>23.600933333333334</v>
      </c>
      <c r="AQ36" s="7">
        <v>24080795.929211862</v>
      </c>
      <c r="AR36" s="8">
        <v>5695.1149115810467</v>
      </c>
      <c r="AS36" s="5" t="s">
        <v>34</v>
      </c>
      <c r="AT36" s="6">
        <v>23.626116666666668</v>
      </c>
      <c r="AU36" s="7">
        <v>53360567.200128704</v>
      </c>
      <c r="AV36" s="8">
        <v>12619.788932442551</v>
      </c>
      <c r="AW36" s="5" t="s">
        <v>34</v>
      </c>
      <c r="AX36" s="6">
        <v>23.613350000000001</v>
      </c>
      <c r="AY36" s="7">
        <v>6877960.2316511599</v>
      </c>
      <c r="AZ36" s="8">
        <v>1626.6395011063892</v>
      </c>
      <c r="BA36" s="5" t="s">
        <v>34</v>
      </c>
      <c r="BB36" s="6">
        <v>23.599900000000002</v>
      </c>
      <c r="BC36" s="7">
        <v>6562429.233003946</v>
      </c>
      <c r="BD36" s="8">
        <v>1552.0163324725847</v>
      </c>
      <c r="BE36" s="5" t="s">
        <v>34</v>
      </c>
      <c r="BF36" s="6">
        <v>23.600966666666668</v>
      </c>
      <c r="BG36" s="7">
        <v>36073873.020473376</v>
      </c>
      <c r="BH36" s="8">
        <v>8531.4809677099875</v>
      </c>
      <c r="BI36" s="5" t="s">
        <v>34</v>
      </c>
      <c r="BJ36" s="6">
        <v>23.591283333333333</v>
      </c>
      <c r="BK36" s="7">
        <v>29314821.433885373</v>
      </c>
      <c r="BL36" s="8">
        <v>6932.9633941181937</v>
      </c>
      <c r="BM36" s="5" t="s">
        <v>34</v>
      </c>
      <c r="BN36" s="6">
        <v>23.584433333333333</v>
      </c>
      <c r="BO36" s="7">
        <v>25809604.845794376</v>
      </c>
      <c r="BP36" s="8">
        <v>6103.9786995158829</v>
      </c>
      <c r="BQ36" s="5" t="s">
        <v>34</v>
      </c>
      <c r="BR36" s="6">
        <v>23.582233333333335</v>
      </c>
      <c r="BS36" s="7">
        <v>21356931.516960353</v>
      </c>
      <c r="BT36" s="8">
        <v>5050.920223127232</v>
      </c>
      <c r="BU36" s="5" t="s">
        <v>34</v>
      </c>
      <c r="BV36" s="6">
        <v>22.931666666666668</v>
      </c>
      <c r="BW36" s="7">
        <v>279717.04015501664</v>
      </c>
      <c r="BX36" s="8">
        <v>66.153157524070565</v>
      </c>
      <c r="BY36" s="5" t="s">
        <v>34</v>
      </c>
      <c r="BZ36" s="6">
        <v>23.598766666666666</v>
      </c>
      <c r="CA36" s="7">
        <v>43149078.139968626</v>
      </c>
      <c r="CB36" s="8">
        <v>10204.768939460626</v>
      </c>
      <c r="CC36" s="5" t="s">
        <v>34</v>
      </c>
      <c r="CD36" s="6">
        <v>23.588783333333332</v>
      </c>
      <c r="CE36" s="7">
        <v>29026347.667376198</v>
      </c>
      <c r="CF36" s="8">
        <v>6864.7392683843182</v>
      </c>
      <c r="CG36" s="5" t="s">
        <v>34</v>
      </c>
      <c r="CH36" s="6">
        <v>23.596983333333334</v>
      </c>
      <c r="CI36" s="7">
        <v>34673122.570127174</v>
      </c>
      <c r="CJ36" s="8">
        <v>8200.2030979659357</v>
      </c>
      <c r="CK36" s="5" t="s">
        <v>34</v>
      </c>
      <c r="CL36" s="6">
        <v>23.600583333333333</v>
      </c>
      <c r="CM36" s="7">
        <v>40074843.897955768</v>
      </c>
      <c r="CN36" s="8">
        <v>9477.7116891584556</v>
      </c>
      <c r="CO36" s="9"/>
      <c r="CP36" s="9"/>
      <c r="CQ36" s="9"/>
      <c r="CR36" s="9"/>
      <c r="CS36" s="14" t="s">
        <v>34</v>
      </c>
      <c r="CT36" s="15">
        <v>22.756483333333332</v>
      </c>
      <c r="CU36" s="16">
        <v>2265.3145405502405</v>
      </c>
      <c r="CV36" s="17">
        <v>0.53574751670308618</v>
      </c>
      <c r="CW36" s="14" t="s">
        <v>34</v>
      </c>
      <c r="CX36" s="15">
        <v>22.894066666666667</v>
      </c>
      <c r="CY36" s="16">
        <v>2237.7656062330079</v>
      </c>
      <c r="CZ36" s="17">
        <v>0.52923218610149614</v>
      </c>
      <c r="DA36" s="14" t="s">
        <v>34</v>
      </c>
      <c r="DB36" s="15">
        <v>22.887899999999998</v>
      </c>
      <c r="DC36" s="16">
        <v>1365.616908143558</v>
      </c>
      <c r="DD36" s="17">
        <v>0.32296877727538326</v>
      </c>
    </row>
    <row r="37" spans="1:108" ht="20.25" customHeight="1" x14ac:dyDescent="0.25">
      <c r="A37" s="5" t="s">
        <v>35</v>
      </c>
      <c r="B37" s="6">
        <v>24.470500000000001</v>
      </c>
      <c r="C37" s="7">
        <v>39679106.780220032</v>
      </c>
      <c r="D37" s="8">
        <v>68402.5924605123</v>
      </c>
      <c r="E37" s="5" t="s">
        <v>35</v>
      </c>
      <c r="F37" s="6">
        <v>24.476883333333333</v>
      </c>
      <c r="G37" s="7">
        <v>43977229.003640473</v>
      </c>
      <c r="H37" s="8">
        <v>75812.101561172283</v>
      </c>
      <c r="I37" s="5" t="s">
        <v>35</v>
      </c>
      <c r="J37" s="6">
        <v>24.476733333333332</v>
      </c>
      <c r="K37" s="7">
        <v>42531185.901265241</v>
      </c>
      <c r="L37" s="8">
        <v>73319.275864263807</v>
      </c>
      <c r="M37" s="5" t="s">
        <v>35</v>
      </c>
      <c r="N37" s="6">
        <v>24.476649999999999</v>
      </c>
      <c r="O37" s="7">
        <v>42910416.85704875</v>
      </c>
      <c r="P37" s="8">
        <v>73973.03000899675</v>
      </c>
      <c r="Q37" s="5" t="s">
        <v>35</v>
      </c>
      <c r="R37" s="6">
        <v>24.469166666666666</v>
      </c>
      <c r="S37" s="7">
        <v>35953964.107767254</v>
      </c>
      <c r="T37" s="8">
        <v>61980.839634965509</v>
      </c>
      <c r="U37" s="5" t="s">
        <v>35</v>
      </c>
      <c r="V37" s="6">
        <v>24.526783333333334</v>
      </c>
      <c r="W37" s="7">
        <v>63018051.065794855</v>
      </c>
      <c r="X37" s="8">
        <v>108636.46927803688</v>
      </c>
      <c r="Y37" s="5" t="s">
        <v>35</v>
      </c>
      <c r="Z37" s="6">
        <v>24.507999999999999</v>
      </c>
      <c r="AA37" s="7">
        <v>60501978.746106535</v>
      </c>
      <c r="AB37" s="8">
        <v>104299.02613855043</v>
      </c>
      <c r="AC37" s="5" t="s">
        <v>35</v>
      </c>
      <c r="AD37" s="6">
        <v>24.539283333333334</v>
      </c>
      <c r="AE37" s="7">
        <v>95241088.383615687</v>
      </c>
      <c r="AF37" s="8">
        <v>164185.58487933711</v>
      </c>
      <c r="AG37" s="5" t="s">
        <v>35</v>
      </c>
      <c r="AH37" s="6">
        <v>24.614249999999998</v>
      </c>
      <c r="AI37" s="7">
        <v>193904788.72183049</v>
      </c>
      <c r="AJ37" s="8">
        <v>334271.3915549377</v>
      </c>
      <c r="AK37" s="5" t="s">
        <v>35</v>
      </c>
      <c r="AL37" s="6">
        <v>24.576916666666666</v>
      </c>
      <c r="AM37" s="7">
        <v>72410238.719999775</v>
      </c>
      <c r="AN37" s="8">
        <v>124827.6095670994</v>
      </c>
      <c r="AO37" s="5" t="s">
        <v>35</v>
      </c>
      <c r="AP37" s="6">
        <v>24.608049999999999</v>
      </c>
      <c r="AQ37" s="7">
        <v>94445766.911999986</v>
      </c>
      <c r="AR37" s="8">
        <v>162814.53459840833</v>
      </c>
      <c r="AS37" s="5" t="s">
        <v>35</v>
      </c>
      <c r="AT37" s="6">
        <v>24.045216666666665</v>
      </c>
      <c r="AU37" s="7">
        <v>41392839.504147895</v>
      </c>
      <c r="AV37" s="8">
        <v>71356.886813718782</v>
      </c>
      <c r="AW37" s="5" t="s">
        <v>35</v>
      </c>
      <c r="AX37" s="6">
        <v>24.019950000000001</v>
      </c>
      <c r="AY37" s="7">
        <v>39808614.121130131</v>
      </c>
      <c r="AZ37" s="8">
        <v>68625.849448377106</v>
      </c>
      <c r="BA37" s="5" t="s">
        <v>35</v>
      </c>
      <c r="BB37" s="6">
        <v>24.583100000000002</v>
      </c>
      <c r="BC37" s="7">
        <v>142436840.03220439</v>
      </c>
      <c r="BD37" s="8">
        <v>245546.07980598378</v>
      </c>
      <c r="BE37" s="5" t="s">
        <v>35</v>
      </c>
      <c r="BF37" s="6">
        <v>24.032599999999999</v>
      </c>
      <c r="BG37" s="7">
        <v>43035474.13921985</v>
      </c>
      <c r="BH37" s="8">
        <v>74188.615565243017</v>
      </c>
      <c r="BI37" s="5" t="s">
        <v>35</v>
      </c>
      <c r="BJ37" s="6">
        <v>24.514033333333334</v>
      </c>
      <c r="BK37" s="7">
        <v>82806034.638612151</v>
      </c>
      <c r="BL37" s="8">
        <v>142748.86458582329</v>
      </c>
      <c r="BM37" s="5" t="s">
        <v>35</v>
      </c>
      <c r="BN37" s="6">
        <v>24.514299999999999</v>
      </c>
      <c r="BO37" s="7">
        <v>93726704.32110624</v>
      </c>
      <c r="BP37" s="8">
        <v>161574.94657968247</v>
      </c>
      <c r="BQ37" s="5" t="s">
        <v>35</v>
      </c>
      <c r="BR37" s="6">
        <v>24.508033333333334</v>
      </c>
      <c r="BS37" s="7">
        <v>79982792.105180308</v>
      </c>
      <c r="BT37" s="8">
        <v>137881.89241577961</v>
      </c>
      <c r="BU37" s="5" t="s">
        <v>35</v>
      </c>
      <c r="BV37" s="6">
        <v>24.451733333333333</v>
      </c>
      <c r="BW37" s="7">
        <v>15239.071418827059</v>
      </c>
      <c r="BX37" s="8">
        <v>26.270550834533882</v>
      </c>
      <c r="BY37" s="5" t="s">
        <v>35</v>
      </c>
      <c r="BZ37" s="6">
        <v>24.53295</v>
      </c>
      <c r="CA37" s="7">
        <v>76445354.480309948</v>
      </c>
      <c r="CB37" s="8">
        <v>131783.72328236778</v>
      </c>
      <c r="CC37" s="5" t="s">
        <v>35</v>
      </c>
      <c r="CD37" s="6">
        <v>24.526716666666665</v>
      </c>
      <c r="CE37" s="7">
        <v>95216785.289805934</v>
      </c>
      <c r="CF37" s="8">
        <v>164143.68891049369</v>
      </c>
      <c r="CG37" s="5" t="s">
        <v>35</v>
      </c>
      <c r="CH37" s="6">
        <v>24.532866666666667</v>
      </c>
      <c r="CI37" s="7">
        <v>96582252.516537309</v>
      </c>
      <c r="CJ37" s="8">
        <v>166497.61030155819</v>
      </c>
      <c r="CK37" s="5" t="s">
        <v>35</v>
      </c>
      <c r="CL37" s="6">
        <v>24.5517</v>
      </c>
      <c r="CM37" s="7">
        <v>122277638.54897343</v>
      </c>
      <c r="CN37" s="8">
        <v>210793.74399800631</v>
      </c>
      <c r="CO37" s="14" t="s">
        <v>35</v>
      </c>
      <c r="CP37" s="15">
        <v>24.676916666666667</v>
      </c>
      <c r="CQ37" s="16">
        <v>12204.361150764433</v>
      </c>
      <c r="CR37" s="17">
        <v>21.039030607735349</v>
      </c>
      <c r="CS37" s="14" t="s">
        <v>35</v>
      </c>
      <c r="CT37" s="15">
        <v>24.9834</v>
      </c>
      <c r="CU37" s="16">
        <v>153.46478617095755</v>
      </c>
      <c r="CV37" s="17">
        <v>0.26455709508875852</v>
      </c>
      <c r="CW37" s="14" t="s">
        <v>35</v>
      </c>
      <c r="CX37" s="15">
        <v>23.882416666666668</v>
      </c>
      <c r="CY37" s="16">
        <v>629.3932582318987</v>
      </c>
      <c r="CZ37" s="17">
        <v>1.0850075526824097</v>
      </c>
      <c r="DA37" s="14" t="s">
        <v>35</v>
      </c>
      <c r="DB37" s="15">
        <v>24.451750000000001</v>
      </c>
      <c r="DC37" s="16">
        <v>1618.8425572872277</v>
      </c>
      <c r="DD37" s="17">
        <v>2.7907137203766896</v>
      </c>
    </row>
    <row r="38" spans="1:108" ht="20.25" customHeight="1" x14ac:dyDescent="0.25">
      <c r="A38" s="5" t="s">
        <v>36</v>
      </c>
      <c r="B38" s="6">
        <v>24.664416666666668</v>
      </c>
      <c r="C38" s="7">
        <v>6018100.5980985919</v>
      </c>
      <c r="D38" s="8">
        <v>10917.776614509632</v>
      </c>
      <c r="E38" s="5" t="s">
        <v>36</v>
      </c>
      <c r="F38" s="6">
        <v>24.6708</v>
      </c>
      <c r="G38" s="7">
        <v>7462001.2143627563</v>
      </c>
      <c r="H38" s="8">
        <v>13537.23837407304</v>
      </c>
      <c r="I38" s="5" t="s">
        <v>36</v>
      </c>
      <c r="J38" s="6">
        <v>24.670649999999998</v>
      </c>
      <c r="K38" s="7">
        <v>5989128.5598535761</v>
      </c>
      <c r="L38" s="8">
        <v>10865.216801580274</v>
      </c>
      <c r="M38" s="5" t="s">
        <v>36</v>
      </c>
      <c r="N38" s="6">
        <v>24.670566666666666</v>
      </c>
      <c r="O38" s="7">
        <v>6334559.2342419894</v>
      </c>
      <c r="P38" s="8">
        <v>11491.882121858182</v>
      </c>
      <c r="Q38" s="5" t="s">
        <v>36</v>
      </c>
      <c r="R38" s="6">
        <v>24.664533333333335</v>
      </c>
      <c r="S38" s="7">
        <v>3391098.5304125687</v>
      </c>
      <c r="T38" s="8">
        <v>6151.9836083387763</v>
      </c>
      <c r="U38" s="5" t="s">
        <v>36</v>
      </c>
      <c r="V38" s="6">
        <v>24.708183333333334</v>
      </c>
      <c r="W38" s="7">
        <v>10193853.890508626</v>
      </c>
      <c r="X38" s="8">
        <v>18493.246798281558</v>
      </c>
      <c r="Y38" s="5" t="s">
        <v>36</v>
      </c>
      <c r="Z38" s="6">
        <v>24.689399999999999</v>
      </c>
      <c r="AA38" s="7">
        <v>12155221.210531518</v>
      </c>
      <c r="AB38" s="8">
        <v>22051.474167524106</v>
      </c>
      <c r="AC38" s="5" t="s">
        <v>36</v>
      </c>
      <c r="AD38" s="6">
        <v>24.739450000000001</v>
      </c>
      <c r="AE38" s="7">
        <v>12412599.551027203</v>
      </c>
      <c r="AF38" s="8">
        <v>22518.398769587569</v>
      </c>
      <c r="AG38" s="5" t="s">
        <v>36</v>
      </c>
      <c r="AH38" s="6">
        <v>24.851966666666666</v>
      </c>
      <c r="AI38" s="7">
        <v>8052102.1961503075</v>
      </c>
      <c r="AJ38" s="8">
        <v>14607.77393494333</v>
      </c>
      <c r="AK38" s="5" t="s">
        <v>36</v>
      </c>
      <c r="AL38" s="6">
        <v>24.971016666666667</v>
      </c>
      <c r="AM38" s="7">
        <v>105222628.78853324</v>
      </c>
      <c r="AN38" s="8">
        <v>190890.32115342779</v>
      </c>
      <c r="AO38" s="5" t="s">
        <v>36</v>
      </c>
      <c r="AP38" s="6">
        <v>25.002133333333333</v>
      </c>
      <c r="AQ38" s="7">
        <v>129690516.32793289</v>
      </c>
      <c r="AR38" s="8">
        <v>235278.89958106491</v>
      </c>
      <c r="AS38" s="5" t="s">
        <v>36</v>
      </c>
      <c r="AT38" s="6">
        <v>25.033566666666665</v>
      </c>
      <c r="AU38" s="7">
        <v>131270345.11722641</v>
      </c>
      <c r="AV38" s="8">
        <v>238144.95632596669</v>
      </c>
      <c r="AW38" s="5" t="s">
        <v>36</v>
      </c>
      <c r="AX38" s="6">
        <v>24.095016666666666</v>
      </c>
      <c r="AY38" s="7">
        <v>33011280.27084529</v>
      </c>
      <c r="AZ38" s="8">
        <v>59887.630304805592</v>
      </c>
      <c r="BA38" s="5" t="s">
        <v>36</v>
      </c>
      <c r="BB38" s="6">
        <v>24.989716666666666</v>
      </c>
      <c r="BC38" s="7">
        <v>137163308.24377069</v>
      </c>
      <c r="BD38" s="8">
        <v>248835.71397689066</v>
      </c>
      <c r="BE38" s="5" t="s">
        <v>36</v>
      </c>
      <c r="BF38" s="6">
        <v>25.052216666666666</v>
      </c>
      <c r="BG38" s="7">
        <v>130848903.19082619</v>
      </c>
      <c r="BH38" s="8">
        <v>237380.39469502951</v>
      </c>
      <c r="BI38" s="5" t="s">
        <v>36</v>
      </c>
      <c r="BJ38" s="6">
        <v>24.695450000000001</v>
      </c>
      <c r="BK38" s="7">
        <v>12776434.009714762</v>
      </c>
      <c r="BL38" s="8">
        <v>23178.451435684052</v>
      </c>
      <c r="BM38" s="5" t="s">
        <v>36</v>
      </c>
      <c r="BN38" s="6">
        <v>24.701966666666667</v>
      </c>
      <c r="BO38" s="7">
        <v>13832237.859484624</v>
      </c>
      <c r="BP38" s="8">
        <v>25093.844904541747</v>
      </c>
      <c r="BQ38" s="5" t="s">
        <v>36</v>
      </c>
      <c r="BR38" s="6">
        <v>24.683183333333332</v>
      </c>
      <c r="BS38" s="7">
        <v>10829000.070622837</v>
      </c>
      <c r="BT38" s="8">
        <v>19645.501400711593</v>
      </c>
      <c r="BU38" s="5" t="s">
        <v>36</v>
      </c>
      <c r="BV38" s="6">
        <v>24.576833333333333</v>
      </c>
      <c r="BW38" s="7">
        <v>28686.097260717572</v>
      </c>
      <c r="BX38" s="8">
        <v>52.041071219973034</v>
      </c>
      <c r="BY38" s="5" t="s">
        <v>36</v>
      </c>
      <c r="BZ38" s="6">
        <v>24.70185</v>
      </c>
      <c r="CA38" s="7">
        <v>11734862.528691381</v>
      </c>
      <c r="CB38" s="8">
        <v>21288.877711800127</v>
      </c>
      <c r="CC38" s="5" t="s">
        <v>36</v>
      </c>
      <c r="CD38" s="6">
        <v>24.720633333333332</v>
      </c>
      <c r="CE38" s="7">
        <v>12122753.209668817</v>
      </c>
      <c r="CF38" s="8">
        <v>21992.572131115696</v>
      </c>
      <c r="CG38" s="5" t="s">
        <v>36</v>
      </c>
      <c r="CH38" s="6">
        <v>24.720516666666665</v>
      </c>
      <c r="CI38" s="7">
        <v>14408780.517653026</v>
      </c>
      <c r="CJ38" s="8">
        <v>26139.783543820551</v>
      </c>
      <c r="CK38" s="5" t="s">
        <v>36</v>
      </c>
      <c r="CL38" s="6">
        <v>24.751866666666668</v>
      </c>
      <c r="CM38" s="7">
        <v>17913188.27296108</v>
      </c>
      <c r="CN38" s="8">
        <v>32497.327824601893</v>
      </c>
      <c r="CO38" s="14" t="s">
        <v>36</v>
      </c>
      <c r="CP38" s="15">
        <v>23.863716666666665</v>
      </c>
      <c r="CQ38" s="16">
        <v>352.70829342301903</v>
      </c>
      <c r="CR38" s="17">
        <v>0.63986806051299461</v>
      </c>
      <c r="CS38" s="14" t="s">
        <v>36</v>
      </c>
      <c r="CT38" s="15">
        <v>24.501733333333334</v>
      </c>
      <c r="CU38" s="16">
        <v>353.09731733108748</v>
      </c>
      <c r="CV38" s="17">
        <v>0.64057381078365916</v>
      </c>
      <c r="CW38" s="14" t="s">
        <v>36</v>
      </c>
      <c r="CX38" s="15">
        <v>24.6706</v>
      </c>
      <c r="CY38" s="16">
        <v>291.46843024266332</v>
      </c>
      <c r="CZ38" s="17">
        <v>0.52876936164486643</v>
      </c>
      <c r="DA38" s="14" t="s">
        <v>36</v>
      </c>
      <c r="DB38" s="15">
        <v>24.802050000000001</v>
      </c>
      <c r="DC38" s="16">
        <v>970.75046946656289</v>
      </c>
      <c r="DD38" s="17">
        <v>1.7610933219386269</v>
      </c>
    </row>
    <row r="39" spans="1:108" ht="20.25" customHeight="1" x14ac:dyDescent="0.25">
      <c r="A39" s="5" t="s">
        <v>37</v>
      </c>
      <c r="B39" s="6">
        <v>24.664416666666668</v>
      </c>
      <c r="C39" s="7">
        <v>5947072.0618915409</v>
      </c>
      <c r="D39" s="8">
        <v>3847.4058900005512</v>
      </c>
      <c r="E39" s="5" t="s">
        <v>37</v>
      </c>
      <c r="F39" s="6">
        <v>24.6708</v>
      </c>
      <c r="G39" s="7">
        <v>7462001.2143627563</v>
      </c>
      <c r="H39" s="8">
        <v>4827.475962044954</v>
      </c>
      <c r="I39" s="5" t="s">
        <v>37</v>
      </c>
      <c r="J39" s="6">
        <v>24.670649999999998</v>
      </c>
      <c r="K39" s="7">
        <v>6085488.6828595046</v>
      </c>
      <c r="L39" s="8">
        <v>3936.9533037940769</v>
      </c>
      <c r="M39" s="5" t="s">
        <v>37</v>
      </c>
      <c r="N39" s="6">
        <v>24.670566666666666</v>
      </c>
      <c r="O39" s="7">
        <v>6154027.9672975214</v>
      </c>
      <c r="P39" s="8">
        <v>3981.29419018303</v>
      </c>
      <c r="Q39" s="5" t="s">
        <v>37</v>
      </c>
      <c r="R39" s="6">
        <v>24.664533333333335</v>
      </c>
      <c r="S39" s="7">
        <v>3414501.1252553272</v>
      </c>
      <c r="T39" s="8">
        <v>2208.9814288449161</v>
      </c>
      <c r="U39" s="5" t="s">
        <v>37</v>
      </c>
      <c r="V39" s="6">
        <v>24.708183333333334</v>
      </c>
      <c r="W39" s="7">
        <v>9825852.3473232239</v>
      </c>
      <c r="X39" s="8">
        <v>6356.7486322577142</v>
      </c>
      <c r="Y39" s="5" t="s">
        <v>37</v>
      </c>
      <c r="Z39" s="6">
        <v>24.689399999999999</v>
      </c>
      <c r="AA39" s="7">
        <v>12163941.741975922</v>
      </c>
      <c r="AB39" s="8">
        <v>7869.3549727757163</v>
      </c>
      <c r="AC39" s="5" t="s">
        <v>37</v>
      </c>
      <c r="AD39" s="6">
        <v>24.739450000000001</v>
      </c>
      <c r="AE39" s="7">
        <v>12433183.582199946</v>
      </c>
      <c r="AF39" s="8">
        <v>8043.5386098885683</v>
      </c>
      <c r="AG39" s="5" t="s">
        <v>37</v>
      </c>
      <c r="AH39" s="6">
        <v>24.851966666666666</v>
      </c>
      <c r="AI39" s="7">
        <v>9248067.6877397913</v>
      </c>
      <c r="AJ39" s="8">
        <v>5982.9559357343396</v>
      </c>
      <c r="AK39" s="5" t="s">
        <v>37</v>
      </c>
      <c r="AL39" s="6">
        <v>24.814633333333333</v>
      </c>
      <c r="AM39" s="7">
        <v>7453837.9226481766</v>
      </c>
      <c r="AN39" s="8">
        <v>4822.1947923705993</v>
      </c>
      <c r="AO39" s="5" t="s">
        <v>37</v>
      </c>
      <c r="AP39" s="6">
        <v>25.002133333333333</v>
      </c>
      <c r="AQ39" s="7">
        <v>131671790.65779144</v>
      </c>
      <c r="AR39" s="8">
        <v>85183.905231270648</v>
      </c>
      <c r="AS39" s="5" t="s">
        <v>37</v>
      </c>
      <c r="AT39" s="6">
        <v>25.033566666666665</v>
      </c>
      <c r="AU39" s="7">
        <v>130996948.71041693</v>
      </c>
      <c r="AV39" s="8">
        <v>84747.322177269059</v>
      </c>
      <c r="AW39" s="5" t="s">
        <v>37</v>
      </c>
      <c r="AX39" s="6">
        <v>25.202216666666665</v>
      </c>
      <c r="AY39" s="7">
        <v>216519985.21159387</v>
      </c>
      <c r="AZ39" s="8">
        <v>140075.6973745093</v>
      </c>
      <c r="BA39" s="5" t="s">
        <v>37</v>
      </c>
      <c r="BB39" s="6">
        <v>24.989716666666666</v>
      </c>
      <c r="BC39" s="7">
        <v>137163308.24377069</v>
      </c>
      <c r="BD39" s="8">
        <v>88736.59416549858</v>
      </c>
      <c r="BE39" s="5" t="s">
        <v>37</v>
      </c>
      <c r="BF39" s="6">
        <v>25.052216666666666</v>
      </c>
      <c r="BG39" s="7">
        <v>129580577.13138808</v>
      </c>
      <c r="BH39" s="8">
        <v>83831.01305929081</v>
      </c>
      <c r="BI39" s="5" t="s">
        <v>37</v>
      </c>
      <c r="BJ39" s="6">
        <v>24.695450000000001</v>
      </c>
      <c r="BK39" s="7">
        <v>12852545.676758496</v>
      </c>
      <c r="BL39" s="8">
        <v>8314.8412233185372</v>
      </c>
      <c r="BM39" s="5" t="s">
        <v>37</v>
      </c>
      <c r="BN39" s="6">
        <v>24.701966666666667</v>
      </c>
      <c r="BO39" s="7">
        <v>13846400.846509421</v>
      </c>
      <c r="BP39" s="8">
        <v>8957.8070717416049</v>
      </c>
      <c r="BQ39" s="5" t="s">
        <v>37</v>
      </c>
      <c r="BR39" s="6">
        <v>24.683183333333332</v>
      </c>
      <c r="BS39" s="7">
        <v>10829000.070622837</v>
      </c>
      <c r="BT39" s="8">
        <v>7005.7262163524338</v>
      </c>
      <c r="BU39" s="5" t="s">
        <v>37</v>
      </c>
      <c r="BV39" s="6">
        <v>24.576833333333333</v>
      </c>
      <c r="BW39" s="7">
        <v>26954.023830288999</v>
      </c>
      <c r="BX39" s="8">
        <v>17.437668312175294</v>
      </c>
      <c r="BY39" s="5" t="s">
        <v>37</v>
      </c>
      <c r="BZ39" s="6">
        <v>24.70185</v>
      </c>
      <c r="CA39" s="7">
        <v>11734862.528691381</v>
      </c>
      <c r="CB39" s="8">
        <v>7591.7659549721093</v>
      </c>
      <c r="CC39" s="5" t="s">
        <v>37</v>
      </c>
      <c r="CD39" s="6">
        <v>24.720633333333332</v>
      </c>
      <c r="CE39" s="7">
        <v>12122753.209668817</v>
      </c>
      <c r="CF39" s="8">
        <v>7842.7084145787348</v>
      </c>
      <c r="CG39" s="5" t="s">
        <v>37</v>
      </c>
      <c r="CH39" s="6">
        <v>24.720516666666665</v>
      </c>
      <c r="CI39" s="7">
        <v>14514893.605201822</v>
      </c>
      <c r="CJ39" s="8">
        <v>9390.2825740474927</v>
      </c>
      <c r="CK39" s="5" t="s">
        <v>37</v>
      </c>
      <c r="CL39" s="6">
        <v>24.751866666666668</v>
      </c>
      <c r="CM39" s="7">
        <v>17913188.27296108</v>
      </c>
      <c r="CN39" s="8">
        <v>11588.77937795807</v>
      </c>
      <c r="CO39" s="14" t="s">
        <v>37</v>
      </c>
      <c r="CP39" s="15">
        <v>23.863716666666665</v>
      </c>
      <c r="CQ39" s="16">
        <v>359.69711442253339</v>
      </c>
      <c r="CR39" s="17">
        <v>0.2327028800463686</v>
      </c>
      <c r="CS39" s="14" t="s">
        <v>37</v>
      </c>
      <c r="CT39" s="15">
        <v>24.501733333333334</v>
      </c>
      <c r="CU39" s="16">
        <v>359.69495572386819</v>
      </c>
      <c r="CV39" s="17">
        <v>0.23270148349528047</v>
      </c>
      <c r="CW39" s="14" t="s">
        <v>37</v>
      </c>
      <c r="CX39" s="15">
        <v>24.6706</v>
      </c>
      <c r="CY39" s="16">
        <v>304.15268132979378</v>
      </c>
      <c r="CZ39" s="17">
        <v>0.19676889827958682</v>
      </c>
      <c r="DA39" s="14" t="s">
        <v>37</v>
      </c>
      <c r="DB39" s="15">
        <v>24.802050000000001</v>
      </c>
      <c r="DC39" s="16">
        <v>933.74100367541314</v>
      </c>
      <c r="DD39" s="17">
        <v>0.60407551815223459</v>
      </c>
    </row>
    <row r="40" spans="1:108" ht="20.25" customHeight="1" x14ac:dyDescent="0.25">
      <c r="A40" s="5" t="s">
        <v>38</v>
      </c>
      <c r="B40" s="6">
        <v>24.739483333333332</v>
      </c>
      <c r="C40" s="7">
        <v>270052.22726657765</v>
      </c>
      <c r="D40" s="8">
        <v>172.29346667033752</v>
      </c>
      <c r="E40" s="5" t="s">
        <v>38</v>
      </c>
      <c r="F40" s="6">
        <v>24.814666666666668</v>
      </c>
      <c r="G40" s="7">
        <v>139322.73303905813</v>
      </c>
      <c r="H40" s="8">
        <v>88.887978833774795</v>
      </c>
      <c r="I40" s="5" t="s">
        <v>38</v>
      </c>
      <c r="J40" s="6">
        <v>24.833300000000001</v>
      </c>
      <c r="K40" s="7">
        <v>156546.1795763135</v>
      </c>
      <c r="L40" s="8">
        <v>99.87654701538672</v>
      </c>
      <c r="M40" s="5" t="s">
        <v>38</v>
      </c>
      <c r="N40" s="6">
        <v>24.758150000000001</v>
      </c>
      <c r="O40" s="7">
        <v>1353905.066503366</v>
      </c>
      <c r="P40" s="8">
        <v>863.79216276609748</v>
      </c>
      <c r="Q40" s="5" t="s">
        <v>38</v>
      </c>
      <c r="R40" s="6">
        <v>24.827183333333334</v>
      </c>
      <c r="S40" s="7">
        <v>120454.84470068406</v>
      </c>
      <c r="T40" s="8">
        <v>76.850255895987971</v>
      </c>
      <c r="U40" s="5" t="s">
        <v>38</v>
      </c>
      <c r="V40" s="6">
        <v>24.795750000000002</v>
      </c>
      <c r="W40" s="7">
        <v>2478331.2762734764</v>
      </c>
      <c r="X40" s="8">
        <v>1581.1766911486084</v>
      </c>
      <c r="Y40" s="5" t="s">
        <v>38</v>
      </c>
      <c r="Z40" s="6">
        <v>24.770716666666665</v>
      </c>
      <c r="AA40" s="7">
        <v>1230298.3640060942</v>
      </c>
      <c r="AB40" s="8">
        <v>784.93101989568004</v>
      </c>
      <c r="AC40" s="5" t="s">
        <v>38</v>
      </c>
      <c r="AD40" s="6">
        <v>24.795750000000002</v>
      </c>
      <c r="AE40" s="7">
        <v>1738953.5387503307</v>
      </c>
      <c r="AF40" s="8">
        <v>1109.4532957663412</v>
      </c>
      <c r="AG40" s="5" t="s">
        <v>38</v>
      </c>
      <c r="AH40" s="6">
        <v>24.870716666666667</v>
      </c>
      <c r="AI40" s="7">
        <v>1345959.9485831633</v>
      </c>
      <c r="AJ40" s="8">
        <v>858.72317324717358</v>
      </c>
      <c r="AK40" s="5" t="s">
        <v>38</v>
      </c>
      <c r="AL40" s="6">
        <v>24.839649999999999</v>
      </c>
      <c r="AM40" s="7">
        <v>2735027.1505438271</v>
      </c>
      <c r="AN40" s="8">
        <v>1744.9487974025362</v>
      </c>
      <c r="AO40" s="5" t="s">
        <v>38</v>
      </c>
      <c r="AP40" s="6">
        <v>24.877033333333333</v>
      </c>
      <c r="AQ40" s="7">
        <v>4102514.2134248368</v>
      </c>
      <c r="AR40" s="8">
        <v>2617.4062811841059</v>
      </c>
      <c r="AS40" s="5" t="s">
        <v>38</v>
      </c>
      <c r="AT40" s="6">
        <v>24.733316666666667</v>
      </c>
      <c r="AU40" s="7">
        <v>318442.38224018971</v>
      </c>
      <c r="AV40" s="8">
        <v>203.16641164660118</v>
      </c>
      <c r="AW40" s="5" t="s">
        <v>38</v>
      </c>
      <c r="AX40" s="6">
        <v>25.045833333333334</v>
      </c>
      <c r="AY40" s="7">
        <v>4535987.5067109428</v>
      </c>
      <c r="AZ40" s="8">
        <v>2893.9624761291211</v>
      </c>
      <c r="BA40" s="5" t="s">
        <v>38</v>
      </c>
      <c r="BB40" s="6">
        <v>24.858350000000002</v>
      </c>
      <c r="BC40" s="7">
        <v>3562069.0539717656</v>
      </c>
      <c r="BD40" s="8">
        <v>2272.6019779207381</v>
      </c>
      <c r="BE40" s="5" t="s">
        <v>38</v>
      </c>
      <c r="BF40" s="6">
        <v>24.952133333333332</v>
      </c>
      <c r="BG40" s="7">
        <v>2741771.0216718763</v>
      </c>
      <c r="BH40" s="8">
        <v>1749.2513908200776</v>
      </c>
      <c r="BI40" s="5" t="s">
        <v>38</v>
      </c>
      <c r="BJ40" s="6">
        <v>24.9269</v>
      </c>
      <c r="BK40" s="7">
        <v>4282880.0094201863</v>
      </c>
      <c r="BL40" s="8">
        <v>2732.4797563238526</v>
      </c>
      <c r="BM40" s="5" t="s">
        <v>38</v>
      </c>
      <c r="BN40" s="6">
        <v>24.945916666666665</v>
      </c>
      <c r="BO40" s="7">
        <v>3605239.5779555417</v>
      </c>
      <c r="BP40" s="8">
        <v>2300.1447955098611</v>
      </c>
      <c r="BQ40" s="5" t="s">
        <v>38</v>
      </c>
      <c r="BR40" s="6">
        <v>24.833316666666665</v>
      </c>
      <c r="BS40" s="7">
        <v>155128.40816015206</v>
      </c>
      <c r="BT40" s="8">
        <v>98.972008087087346</v>
      </c>
      <c r="BU40" s="5" t="s">
        <v>38</v>
      </c>
      <c r="BV40" s="6">
        <v>24.439216666666667</v>
      </c>
      <c r="BW40" s="7">
        <v>16338.025477176259</v>
      </c>
      <c r="BX40" s="8">
        <v>10.423669067658812</v>
      </c>
      <c r="BY40" s="5" t="s">
        <v>38</v>
      </c>
      <c r="BZ40" s="6">
        <v>24.733116666666668</v>
      </c>
      <c r="CA40" s="7">
        <v>722825.12015926803</v>
      </c>
      <c r="CB40" s="8">
        <v>461.16281657513554</v>
      </c>
      <c r="CC40" s="5" t="s">
        <v>38</v>
      </c>
      <c r="CD40" s="6">
        <v>24.689350000000001</v>
      </c>
      <c r="CE40" s="7">
        <v>543981.69858817116</v>
      </c>
      <c r="CF40" s="8">
        <v>347.06061713927676</v>
      </c>
      <c r="CG40" s="5" t="s">
        <v>38</v>
      </c>
      <c r="CH40" s="6">
        <v>24.689250000000001</v>
      </c>
      <c r="CI40" s="7">
        <v>252456.60357365993</v>
      </c>
      <c r="CJ40" s="8">
        <v>161.06744926264952</v>
      </c>
      <c r="CK40" s="5" t="s">
        <v>38</v>
      </c>
      <c r="CL40" s="6">
        <v>25.008333333333333</v>
      </c>
      <c r="CM40" s="7">
        <v>3809780.5623668605</v>
      </c>
      <c r="CN40" s="8">
        <v>2430.6420538998168</v>
      </c>
      <c r="CO40" s="14" t="s">
        <v>38</v>
      </c>
      <c r="CP40" s="15">
        <v>24.820783333333335</v>
      </c>
      <c r="CQ40" s="16">
        <v>16331.30657742306</v>
      </c>
      <c r="CR40" s="17">
        <v>10.419382405991895</v>
      </c>
      <c r="CS40" s="14" t="s">
        <v>38</v>
      </c>
      <c r="CT40" s="15">
        <v>25.346216666666667</v>
      </c>
      <c r="CU40" s="16">
        <v>976.21707180787644</v>
      </c>
      <c r="CV40" s="17">
        <v>0.62282701841415689</v>
      </c>
      <c r="CW40" s="14" t="s">
        <v>38</v>
      </c>
      <c r="CX40" s="15">
        <v>25.677716666666665</v>
      </c>
      <c r="CY40" s="16">
        <v>685.84591201114802</v>
      </c>
      <c r="CZ40" s="17">
        <v>0.43757006182894231</v>
      </c>
      <c r="DA40" s="14" t="s">
        <v>38</v>
      </c>
      <c r="DB40" s="15">
        <v>24.207799999999999</v>
      </c>
      <c r="DC40" s="16">
        <v>186.76135956026224</v>
      </c>
      <c r="DD40" s="17">
        <v>0.11915384814411921</v>
      </c>
    </row>
    <row r="41" spans="1:108" ht="20.25" customHeight="1" x14ac:dyDescent="0.25">
      <c r="A41" s="5" t="s">
        <v>39</v>
      </c>
      <c r="B41" s="6">
        <v>24.983450000000001</v>
      </c>
      <c r="C41" s="7">
        <v>1194642.0013583056</v>
      </c>
      <c r="D41" s="8">
        <v>933.26125107549899</v>
      </c>
      <c r="E41" s="5" t="s">
        <v>39</v>
      </c>
      <c r="F41" s="6">
        <v>24.983566666666668</v>
      </c>
      <c r="G41" s="7">
        <v>1207884.5860118899</v>
      </c>
      <c r="H41" s="8">
        <v>943.60643491067754</v>
      </c>
      <c r="I41" s="5" t="s">
        <v>39</v>
      </c>
      <c r="J41" s="6">
        <v>24.983416666666667</v>
      </c>
      <c r="K41" s="7">
        <v>1427893.7991388293</v>
      </c>
      <c r="L41" s="8">
        <v>1115.4789065444627</v>
      </c>
      <c r="M41" s="5" t="s">
        <v>39</v>
      </c>
      <c r="N41" s="6">
        <v>24.989599999999999</v>
      </c>
      <c r="O41" s="7">
        <v>1353484.7546308492</v>
      </c>
      <c r="P41" s="8">
        <v>1057.350129982201</v>
      </c>
      <c r="Q41" s="5" t="s">
        <v>39</v>
      </c>
      <c r="R41" s="6">
        <v>24.977316666666667</v>
      </c>
      <c r="S41" s="7">
        <v>879622.21610529406</v>
      </c>
      <c r="T41" s="8">
        <v>687.16597017587549</v>
      </c>
      <c r="U41" s="5" t="s">
        <v>39</v>
      </c>
      <c r="V41" s="6">
        <v>24.927116666666667</v>
      </c>
      <c r="W41" s="7">
        <v>341221.40521785861</v>
      </c>
      <c r="X41" s="8">
        <v>266.56413818138236</v>
      </c>
      <c r="Y41" s="5" t="s">
        <v>39</v>
      </c>
      <c r="Z41" s="6">
        <v>25.002166666666668</v>
      </c>
      <c r="AA41" s="7">
        <v>1771404.4412078615</v>
      </c>
      <c r="AB41" s="8">
        <v>1383.8314098137166</v>
      </c>
      <c r="AC41" s="5" t="s">
        <v>39</v>
      </c>
      <c r="AD41" s="6">
        <v>25.027200000000001</v>
      </c>
      <c r="AE41" s="7">
        <v>1691679.1309220353</v>
      </c>
      <c r="AF41" s="8">
        <v>1321.549535632887</v>
      </c>
      <c r="AG41" s="5" t="s">
        <v>39</v>
      </c>
      <c r="AH41" s="6">
        <v>25.158466666666666</v>
      </c>
      <c r="AI41" s="7">
        <v>292328.36218071898</v>
      </c>
      <c r="AJ41" s="8">
        <v>228.36860976211705</v>
      </c>
      <c r="AK41" s="5" t="s">
        <v>39</v>
      </c>
      <c r="AL41" s="6">
        <v>25.121133333333333</v>
      </c>
      <c r="AM41" s="7">
        <v>313391.51427450264</v>
      </c>
      <c r="AN41" s="8">
        <v>244.82326617992891</v>
      </c>
      <c r="AO41" s="5" t="s">
        <v>39</v>
      </c>
      <c r="AP41" s="6">
        <v>25.164783333333332</v>
      </c>
      <c r="AQ41" s="7">
        <v>299350.09028424131</v>
      </c>
      <c r="AR41" s="8">
        <v>233.85402442789504</v>
      </c>
      <c r="AS41" s="5" t="s">
        <v>39</v>
      </c>
      <c r="AT41" s="6">
        <v>25.046083333333332</v>
      </c>
      <c r="AU41" s="7">
        <v>83063.868017211673</v>
      </c>
      <c r="AV41" s="8">
        <v>64.889974818207193</v>
      </c>
      <c r="AW41" s="5" t="s">
        <v>39</v>
      </c>
      <c r="AX41" s="6">
        <v>25.277283333333333</v>
      </c>
      <c r="AY41" s="7">
        <v>233378.16023767981</v>
      </c>
      <c r="AZ41" s="8">
        <v>182.31637055241151</v>
      </c>
      <c r="BA41" s="5" t="s">
        <v>39</v>
      </c>
      <c r="BB41" s="6">
        <v>25.164866666666665</v>
      </c>
      <c r="BC41" s="7">
        <v>192361.60132812761</v>
      </c>
      <c r="BD41" s="8">
        <v>150.27399715584815</v>
      </c>
      <c r="BE41" s="5" t="s">
        <v>39</v>
      </c>
      <c r="BF41" s="6">
        <v>25.058483333333335</v>
      </c>
      <c r="BG41" s="7">
        <v>89637.858848990945</v>
      </c>
      <c r="BH41" s="8">
        <v>70.025614533912332</v>
      </c>
      <c r="BI41" s="5" t="s">
        <v>39</v>
      </c>
      <c r="BJ41" s="6">
        <v>25.001966666666668</v>
      </c>
      <c r="BK41" s="7">
        <v>484525.63604902558</v>
      </c>
      <c r="BL41" s="8">
        <v>378.51423335453427</v>
      </c>
      <c r="BM41" s="5" t="s">
        <v>39</v>
      </c>
      <c r="BN41" s="6">
        <v>24.9084</v>
      </c>
      <c r="BO41" s="7">
        <v>494040.32391133124</v>
      </c>
      <c r="BP41" s="8">
        <v>385.94716262361408</v>
      </c>
      <c r="BQ41" s="5" t="s">
        <v>39</v>
      </c>
      <c r="BR41" s="6">
        <v>24.989699999999999</v>
      </c>
      <c r="BS41" s="7">
        <v>385709.7962270503</v>
      </c>
      <c r="BT41" s="8">
        <v>301.31872692375612</v>
      </c>
      <c r="BU41" s="5" t="s">
        <v>39</v>
      </c>
      <c r="BV41" s="6">
        <v>25.164850000000001</v>
      </c>
      <c r="BW41" s="7">
        <v>9471.146513160993</v>
      </c>
      <c r="BX41" s="8">
        <v>7.3989145149274771</v>
      </c>
      <c r="BY41" s="5" t="s">
        <v>39</v>
      </c>
      <c r="BZ41" s="6">
        <v>25.014616666666665</v>
      </c>
      <c r="CA41" s="7">
        <v>614573.53514380241</v>
      </c>
      <c r="CB41" s="8">
        <v>480.10840539179372</v>
      </c>
      <c r="CC41" s="5" t="s">
        <v>39</v>
      </c>
      <c r="CD41" s="6">
        <v>24.952083333333334</v>
      </c>
      <c r="CE41" s="7">
        <v>580702.17569910351</v>
      </c>
      <c r="CF41" s="8">
        <v>453.64790320365188</v>
      </c>
      <c r="CG41" s="5" t="s">
        <v>39</v>
      </c>
      <c r="CH41" s="6">
        <v>24.926950000000001</v>
      </c>
      <c r="CI41" s="7">
        <v>288470.36841101915</v>
      </c>
      <c r="CJ41" s="8">
        <v>225.35472268292699</v>
      </c>
      <c r="CK41" s="5" t="s">
        <v>39</v>
      </c>
      <c r="CL41" s="6">
        <v>24.970800000000001</v>
      </c>
      <c r="CM41" s="7">
        <v>344190.77431249456</v>
      </c>
      <c r="CN41" s="8">
        <v>268.88382651731399</v>
      </c>
      <c r="CO41" s="14" t="s">
        <v>39</v>
      </c>
      <c r="CP41" s="15">
        <v>24.852066666666666</v>
      </c>
      <c r="CQ41" s="16">
        <v>101343.94395275039</v>
      </c>
      <c r="CR41" s="17">
        <v>79.170476021043442</v>
      </c>
      <c r="CS41" s="14" t="s">
        <v>39</v>
      </c>
      <c r="CT41" s="15">
        <v>25.346216666666667</v>
      </c>
      <c r="CU41" s="16">
        <v>506.28640015598569</v>
      </c>
      <c r="CV41" s="17">
        <v>0.39551386831775309</v>
      </c>
      <c r="CW41" s="14" t="s">
        <v>39</v>
      </c>
      <c r="CX41" s="15">
        <v>24.920816666666667</v>
      </c>
      <c r="CY41" s="16">
        <v>868.51673671194567</v>
      </c>
      <c r="CZ41" s="17">
        <v>0.67849030534855048</v>
      </c>
      <c r="DA41" s="14" t="s">
        <v>40</v>
      </c>
      <c r="DB41" s="15">
        <v>24.695716666666666</v>
      </c>
      <c r="DC41" s="16">
        <v>1124.6224176527057</v>
      </c>
      <c r="DD41" s="17">
        <v>0.21951838101694801</v>
      </c>
    </row>
    <row r="42" spans="1:108" ht="20.25" customHeight="1" x14ac:dyDescent="0.25">
      <c r="A42" s="5" t="s">
        <v>40</v>
      </c>
      <c r="B42" s="6">
        <v>25.114816666666666</v>
      </c>
      <c r="C42" s="7">
        <v>34947596.179972187</v>
      </c>
      <c r="D42" s="8">
        <v>6821.5248188576015</v>
      </c>
      <c r="E42" s="5" t="s">
        <v>40</v>
      </c>
      <c r="F42" s="6">
        <v>25.121183333333335</v>
      </c>
      <c r="G42" s="7">
        <v>37402051.837820724</v>
      </c>
      <c r="H42" s="8">
        <v>7300.6172892116692</v>
      </c>
      <c r="I42" s="5" t="s">
        <v>40</v>
      </c>
      <c r="J42" s="6">
        <v>25.114783333333332</v>
      </c>
      <c r="K42" s="7">
        <v>37036050.571782798</v>
      </c>
      <c r="L42" s="8">
        <v>7229.1764179381871</v>
      </c>
      <c r="M42" s="5" t="s">
        <v>40</v>
      </c>
      <c r="N42" s="6">
        <v>25.114699999999999</v>
      </c>
      <c r="O42" s="7">
        <v>19763034.67943272</v>
      </c>
      <c r="P42" s="8">
        <v>3857.6052804156293</v>
      </c>
      <c r="Q42" s="5" t="s">
        <v>40</v>
      </c>
      <c r="R42" s="6">
        <v>25.108666666666668</v>
      </c>
      <c r="S42" s="7">
        <v>32831263.683487087</v>
      </c>
      <c r="T42" s="8">
        <v>6408.4316099461021</v>
      </c>
      <c r="U42" s="5" t="s">
        <v>40</v>
      </c>
      <c r="V42" s="6">
        <v>25.158566666666665</v>
      </c>
      <c r="W42" s="7">
        <v>36199918.912587091</v>
      </c>
      <c r="X42" s="8">
        <v>7065.9694026212146</v>
      </c>
      <c r="Y42" s="5" t="s">
        <v>40</v>
      </c>
      <c r="Z42" s="6">
        <v>25.139800000000001</v>
      </c>
      <c r="AA42" s="7">
        <v>31730797.597460818</v>
      </c>
      <c r="AB42" s="8">
        <v>6193.6283748543183</v>
      </c>
      <c r="AC42" s="5" t="s">
        <v>40</v>
      </c>
      <c r="AD42" s="6">
        <v>24.989666666666668</v>
      </c>
      <c r="AE42" s="7">
        <v>43807254.59068571</v>
      </c>
      <c r="AF42" s="8">
        <v>8550.8677878002763</v>
      </c>
      <c r="AG42" s="5" t="s">
        <v>40</v>
      </c>
      <c r="AH42" s="6">
        <v>25.052133333333334</v>
      </c>
      <c r="AI42" s="7">
        <v>57497867.75771194</v>
      </c>
      <c r="AJ42" s="8">
        <v>11223.179125704788</v>
      </c>
      <c r="AK42" s="5" t="s">
        <v>40</v>
      </c>
      <c r="AL42" s="6">
        <v>25.00855</v>
      </c>
      <c r="AM42" s="7">
        <v>47305422.075001769</v>
      </c>
      <c r="AN42" s="8">
        <v>9233.6854612074676</v>
      </c>
      <c r="AO42" s="5" t="s">
        <v>40</v>
      </c>
      <c r="AP42" s="6">
        <v>25.027166666666666</v>
      </c>
      <c r="AQ42" s="7">
        <v>41375831.534769341</v>
      </c>
      <c r="AR42" s="8">
        <v>8076.2711192436782</v>
      </c>
      <c r="AS42" s="5" t="s">
        <v>40</v>
      </c>
      <c r="AT42" s="6">
        <v>25.315066666666667</v>
      </c>
      <c r="AU42" s="7">
        <v>34542533.534360304</v>
      </c>
      <c r="AV42" s="8">
        <v>6742.4594411988919</v>
      </c>
      <c r="AW42" s="5" t="s">
        <v>40</v>
      </c>
      <c r="AX42" s="6">
        <v>24.751833333333334</v>
      </c>
      <c r="AY42" s="7">
        <v>334827055.99254161</v>
      </c>
      <c r="AZ42" s="8">
        <v>65355.884871620496</v>
      </c>
      <c r="BA42" s="5" t="s">
        <v>40</v>
      </c>
      <c r="BB42" s="6">
        <v>25.014733333333332</v>
      </c>
      <c r="BC42" s="7">
        <v>57873121.054438867</v>
      </c>
      <c r="BD42" s="8">
        <v>11296.425928254483</v>
      </c>
      <c r="BE42" s="5" t="s">
        <v>40</v>
      </c>
      <c r="BF42" s="6">
        <v>24.952133333333332</v>
      </c>
      <c r="BG42" s="7">
        <v>88134465.440423682</v>
      </c>
      <c r="BH42" s="8">
        <v>17203.227378000342</v>
      </c>
      <c r="BI42" s="5" t="s">
        <v>40</v>
      </c>
      <c r="BJ42" s="6">
        <v>25.133316666666666</v>
      </c>
      <c r="BK42" s="7">
        <v>20807336.850038398</v>
      </c>
      <c r="BL42" s="8">
        <v>4061.4457144897751</v>
      </c>
      <c r="BM42" s="5" t="s">
        <v>40</v>
      </c>
      <c r="BN42" s="6">
        <v>25.139849999999999</v>
      </c>
      <c r="BO42" s="7">
        <v>21643673.431499816</v>
      </c>
      <c r="BP42" s="8">
        <v>4224.6927291908059</v>
      </c>
      <c r="BQ42" s="5" t="s">
        <v>40</v>
      </c>
      <c r="BR42" s="6">
        <v>25.127316666666665</v>
      </c>
      <c r="BS42" s="7">
        <v>20729242.190219551</v>
      </c>
      <c r="BT42" s="8">
        <v>4046.2021865105949</v>
      </c>
      <c r="BU42" s="5" t="s">
        <v>40</v>
      </c>
      <c r="BV42" s="6">
        <v>25.558933333333332</v>
      </c>
      <c r="BW42" s="7">
        <v>1518289.6085303014</v>
      </c>
      <c r="BX42" s="8">
        <v>296.35944611087371</v>
      </c>
      <c r="BY42" s="5" t="s">
        <v>40</v>
      </c>
      <c r="BZ42" s="6">
        <v>25.145983333333334</v>
      </c>
      <c r="CA42" s="7">
        <v>25628726.784234762</v>
      </c>
      <c r="CB42" s="8">
        <v>5002.5470974901582</v>
      </c>
      <c r="CC42" s="5" t="s">
        <v>40</v>
      </c>
      <c r="CD42" s="6">
        <v>24.952083333333334</v>
      </c>
      <c r="CE42" s="7">
        <v>42669799.444358587</v>
      </c>
      <c r="CF42" s="8">
        <v>8328.8445484607309</v>
      </c>
      <c r="CG42" s="5" t="s">
        <v>40</v>
      </c>
      <c r="CH42" s="6">
        <v>25.1584</v>
      </c>
      <c r="CI42" s="7">
        <v>23337922.001256246</v>
      </c>
      <c r="CJ42" s="8">
        <v>4555.398126162595</v>
      </c>
      <c r="CK42" s="5" t="s">
        <v>40</v>
      </c>
      <c r="CL42" s="6">
        <v>24.977066666666666</v>
      </c>
      <c r="CM42" s="7">
        <v>41310527.284048744</v>
      </c>
      <c r="CN42" s="8">
        <v>8063.5241891036658</v>
      </c>
      <c r="CO42" s="14" t="s">
        <v>40</v>
      </c>
      <c r="CP42" s="15">
        <v>24.88335</v>
      </c>
      <c r="CQ42" s="16">
        <v>158160.19426281052</v>
      </c>
      <c r="CR42" s="17">
        <v>30.871756814490016</v>
      </c>
      <c r="CS42" s="9"/>
      <c r="CT42" s="9"/>
      <c r="CU42" s="9"/>
      <c r="CV42" s="9"/>
      <c r="CW42" s="14" t="s">
        <v>40</v>
      </c>
      <c r="CX42" s="15">
        <v>24.970849999999999</v>
      </c>
      <c r="CY42" s="16">
        <v>539.91064799852188</v>
      </c>
      <c r="CZ42" s="17">
        <v>0.10538675868636921</v>
      </c>
      <c r="DA42" s="14" t="s">
        <v>39</v>
      </c>
      <c r="DB42" s="15">
        <v>25.583983333333332</v>
      </c>
      <c r="DC42" s="16">
        <v>559.03730329775237</v>
      </c>
      <c r="DD42" s="17">
        <v>0.43672317939627942</v>
      </c>
    </row>
    <row r="43" spans="1:108" ht="20.25" customHeight="1" x14ac:dyDescent="0.25">
      <c r="A43" s="5" t="s">
        <v>41</v>
      </c>
      <c r="B43" s="6">
        <v>27.285433333333334</v>
      </c>
      <c r="C43" s="7">
        <v>61424406.864302538</v>
      </c>
      <c r="D43" s="8">
        <v>8114.3395448867668</v>
      </c>
      <c r="E43" s="5" t="s">
        <v>41</v>
      </c>
      <c r="F43" s="6">
        <v>27.285550000000001</v>
      </c>
      <c r="G43" s="7">
        <v>59454768.847465374</v>
      </c>
      <c r="H43" s="8">
        <v>7854.144738538178</v>
      </c>
      <c r="I43" s="5" t="s">
        <v>41</v>
      </c>
      <c r="J43" s="6">
        <v>27.291666666666668</v>
      </c>
      <c r="K43" s="7">
        <v>64614578.336577028</v>
      </c>
      <c r="L43" s="8">
        <v>8535.7703059461874</v>
      </c>
      <c r="M43" s="5" t="s">
        <v>41</v>
      </c>
      <c r="N43" s="6">
        <v>27.291583333333332</v>
      </c>
      <c r="O43" s="7">
        <v>80689378.645715222</v>
      </c>
      <c r="P43" s="8">
        <v>10659.297328563684</v>
      </c>
      <c r="Q43" s="5" t="s">
        <v>41</v>
      </c>
      <c r="R43" s="6">
        <v>27.273033333333334</v>
      </c>
      <c r="S43" s="7">
        <v>46010653.821637347</v>
      </c>
      <c r="T43" s="8">
        <v>6078.1387537985574</v>
      </c>
      <c r="U43" s="5" t="s">
        <v>41</v>
      </c>
      <c r="V43" s="6">
        <v>27.304166666666667</v>
      </c>
      <c r="W43" s="7">
        <v>81954728.717002898</v>
      </c>
      <c r="X43" s="8">
        <v>10826.453686202718</v>
      </c>
      <c r="Y43" s="5" t="s">
        <v>41</v>
      </c>
      <c r="Z43" s="6">
        <v>27.297899999999998</v>
      </c>
      <c r="AA43" s="7">
        <v>74888583.636570379</v>
      </c>
      <c r="AB43" s="8">
        <v>9892.9957436176392</v>
      </c>
      <c r="AC43" s="5" t="s">
        <v>41</v>
      </c>
      <c r="AD43" s="6">
        <v>27.297916666666666</v>
      </c>
      <c r="AE43" s="7">
        <v>63259167.044155531</v>
      </c>
      <c r="AF43" s="8">
        <v>8356.716603824505</v>
      </c>
      <c r="AG43" s="5" t="s">
        <v>41</v>
      </c>
      <c r="AH43" s="6">
        <v>27.285733333333333</v>
      </c>
      <c r="AI43" s="7">
        <v>44538492.208739378</v>
      </c>
      <c r="AJ43" s="8">
        <v>5883.6620009600274</v>
      </c>
      <c r="AK43" s="5" t="s">
        <v>41</v>
      </c>
      <c r="AL43" s="6">
        <v>27.275749999999999</v>
      </c>
      <c r="AM43" s="7">
        <v>39966684.543880984</v>
      </c>
      <c r="AN43" s="8">
        <v>5279.7131535819608</v>
      </c>
      <c r="AO43" s="5" t="s">
        <v>41</v>
      </c>
      <c r="AP43" s="6">
        <v>27.2791</v>
      </c>
      <c r="AQ43" s="7">
        <v>41186411.219433315</v>
      </c>
      <c r="AR43" s="8">
        <v>5440.8425303662152</v>
      </c>
      <c r="AS43" s="5" t="s">
        <v>41</v>
      </c>
      <c r="AT43" s="6">
        <v>27.304283333333334</v>
      </c>
      <c r="AU43" s="7">
        <v>46379429.260726266</v>
      </c>
      <c r="AV43" s="8">
        <v>6126.8550423447841</v>
      </c>
      <c r="AW43" s="5" t="s">
        <v>41</v>
      </c>
      <c r="AX43" s="6">
        <v>27.329049999999999</v>
      </c>
      <c r="AY43" s="7">
        <v>53211730.314341843</v>
      </c>
      <c r="AZ43" s="8">
        <v>7029.4215212429917</v>
      </c>
      <c r="BA43" s="5" t="s">
        <v>41</v>
      </c>
      <c r="BB43" s="6">
        <v>27.279183333333332</v>
      </c>
      <c r="BC43" s="7">
        <v>40916856.543881014</v>
      </c>
      <c r="BD43" s="8">
        <v>5405.2335880092269</v>
      </c>
      <c r="BE43" s="5" t="s">
        <v>41</v>
      </c>
      <c r="BF43" s="6">
        <v>27.310416666666665</v>
      </c>
      <c r="BG43" s="7">
        <v>55742518.824929118</v>
      </c>
      <c r="BH43" s="8">
        <v>7363.7459101877703</v>
      </c>
      <c r="BI43" s="5" t="s">
        <v>41</v>
      </c>
      <c r="BJ43" s="6">
        <v>27.291433333333334</v>
      </c>
      <c r="BK43" s="7">
        <v>65711508.563667119</v>
      </c>
      <c r="BL43" s="8">
        <v>8680.677921241886</v>
      </c>
      <c r="BM43" s="5" t="s">
        <v>41</v>
      </c>
      <c r="BN43" s="6">
        <v>27.264916666666668</v>
      </c>
      <c r="BO43" s="7">
        <v>39504206.614666156</v>
      </c>
      <c r="BP43" s="8">
        <v>5218.618498521545</v>
      </c>
      <c r="BQ43" s="5" t="s">
        <v>41</v>
      </c>
      <c r="BR43" s="6">
        <v>27.265983333333335</v>
      </c>
      <c r="BS43" s="7">
        <v>43672494.534694195</v>
      </c>
      <c r="BT43" s="8">
        <v>5769.261235352169</v>
      </c>
      <c r="BU43" s="5" t="s">
        <v>41</v>
      </c>
      <c r="BV43" s="6">
        <v>27.260400000000001</v>
      </c>
      <c r="BW43" s="7">
        <v>588331.37625490141</v>
      </c>
      <c r="BX43" s="8">
        <v>77.720254790400233</v>
      </c>
      <c r="BY43" s="5" t="s">
        <v>41</v>
      </c>
      <c r="BZ43" s="6">
        <v>27.297833333333333</v>
      </c>
      <c r="CA43" s="7">
        <v>77803790.90363887</v>
      </c>
      <c r="CB43" s="8">
        <v>10278.102948005842</v>
      </c>
      <c r="CC43" s="5" t="s">
        <v>41</v>
      </c>
      <c r="CD43" s="6">
        <v>27.27205</v>
      </c>
      <c r="CE43" s="7">
        <v>40313708.77772703</v>
      </c>
      <c r="CF43" s="8">
        <v>5325.556045804783</v>
      </c>
      <c r="CG43" s="5" t="s">
        <v>41</v>
      </c>
      <c r="CH43" s="6">
        <v>27.303999999999998</v>
      </c>
      <c r="CI43" s="7">
        <v>73951650.9041287</v>
      </c>
      <c r="CJ43" s="8">
        <v>9769.2242542397144</v>
      </c>
      <c r="CK43" s="5" t="s">
        <v>41</v>
      </c>
      <c r="CL43" s="6">
        <v>27.297816666666666</v>
      </c>
      <c r="CM43" s="7">
        <v>61647376.484245427</v>
      </c>
      <c r="CN43" s="8">
        <v>8143.7944683735814</v>
      </c>
      <c r="CO43" s="14"/>
      <c r="CP43" s="15"/>
      <c r="CQ43" s="16"/>
      <c r="CR43" s="17"/>
      <c r="CS43" s="14"/>
      <c r="CT43" s="15"/>
      <c r="CU43" s="16"/>
      <c r="CV43" s="17"/>
      <c r="CW43" s="14" t="s">
        <v>41</v>
      </c>
      <c r="CX43" s="15">
        <v>27.247816666666665</v>
      </c>
      <c r="CY43" s="16">
        <v>1545.2556356889816</v>
      </c>
      <c r="CZ43" s="17">
        <v>0.20413268197006004</v>
      </c>
      <c r="DA43" s="14" t="s">
        <v>41</v>
      </c>
      <c r="DB43" s="15">
        <v>27.229150000000001</v>
      </c>
      <c r="DC43" s="16">
        <v>577.17944210435269</v>
      </c>
      <c r="DD43" s="17">
        <v>7.6247052444634311E-2</v>
      </c>
    </row>
    <row r="44" spans="1:108" ht="20.25" customHeight="1" x14ac:dyDescent="0.25">
      <c r="A44" s="5" t="s">
        <v>42</v>
      </c>
      <c r="B44" s="6">
        <v>34.723100000000002</v>
      </c>
      <c r="C44" s="7">
        <v>10211978.965518391</v>
      </c>
      <c r="D44" s="8">
        <v>1519.3096208599968</v>
      </c>
      <c r="E44" s="5" t="s">
        <v>42</v>
      </c>
      <c r="F44" s="6">
        <v>34.723216666666666</v>
      </c>
      <c r="G44" s="7">
        <v>11542563.17404094</v>
      </c>
      <c r="H44" s="8">
        <v>1717.2702116718947</v>
      </c>
      <c r="I44" s="5" t="s">
        <v>42</v>
      </c>
      <c r="J44" s="6">
        <v>34.723066666666668</v>
      </c>
      <c r="K44" s="7">
        <v>9043030.7192163616</v>
      </c>
      <c r="L44" s="8">
        <v>1345.3967756719203</v>
      </c>
      <c r="M44" s="5" t="s">
        <v>42</v>
      </c>
      <c r="N44" s="6">
        <v>34.71673333333333</v>
      </c>
      <c r="O44" s="7">
        <v>10483055.236656591</v>
      </c>
      <c r="P44" s="8">
        <v>1559.6395890393051</v>
      </c>
      <c r="Q44" s="5" t="s">
        <v>42</v>
      </c>
      <c r="R44" s="6">
        <v>34.729466666666667</v>
      </c>
      <c r="S44" s="7">
        <v>5767670.3036105745</v>
      </c>
      <c r="T44" s="8">
        <v>858.09782920750615</v>
      </c>
      <c r="U44" s="5" t="s">
        <v>42</v>
      </c>
      <c r="V44" s="6">
        <v>34.729316666666669</v>
      </c>
      <c r="W44" s="7">
        <v>13176815.334937915</v>
      </c>
      <c r="X44" s="8">
        <v>1960.4096696893714</v>
      </c>
      <c r="Y44" s="5" t="s">
        <v>42</v>
      </c>
      <c r="Z44" s="6">
        <v>34.723050000000001</v>
      </c>
      <c r="AA44" s="7">
        <v>9883119.6863974817</v>
      </c>
      <c r="AB44" s="8">
        <v>1470.3828586364793</v>
      </c>
      <c r="AC44" s="5" t="s">
        <v>42</v>
      </c>
      <c r="AD44" s="6">
        <v>34.729316666666669</v>
      </c>
      <c r="AE44" s="7">
        <v>6995615.3234236483</v>
      </c>
      <c r="AF44" s="8">
        <v>1040.788049074642</v>
      </c>
      <c r="AG44" s="5" t="s">
        <v>42</v>
      </c>
      <c r="AH44" s="6">
        <v>34.741733333333336</v>
      </c>
      <c r="AI44" s="7">
        <v>22663606.499365844</v>
      </c>
      <c r="AJ44" s="8">
        <v>3371.8278811714881</v>
      </c>
      <c r="AK44" s="5" t="s">
        <v>42</v>
      </c>
      <c r="AL44" s="6">
        <v>34.741933333333336</v>
      </c>
      <c r="AM44" s="7">
        <v>13905472.692187227</v>
      </c>
      <c r="AN44" s="8">
        <v>2068.8172699123415</v>
      </c>
      <c r="AO44" s="5" t="s">
        <v>42</v>
      </c>
      <c r="AP44" s="6">
        <v>34.748049999999999</v>
      </c>
      <c r="AQ44" s="7">
        <v>28132565.814688023</v>
      </c>
      <c r="AR44" s="8">
        <v>4185.4843264028259</v>
      </c>
      <c r="AS44" s="5" t="s">
        <v>42</v>
      </c>
      <c r="AT44" s="6">
        <v>34.754449999999999</v>
      </c>
      <c r="AU44" s="7">
        <v>28159924.131538428</v>
      </c>
      <c r="AV44" s="8">
        <v>4189.55462013744</v>
      </c>
      <c r="AW44" s="5" t="s">
        <v>42</v>
      </c>
      <c r="AX44" s="6">
        <v>34.741816666666665</v>
      </c>
      <c r="AY44" s="7">
        <v>31176122.035193253</v>
      </c>
      <c r="AZ44" s="8">
        <v>4638.2960941371275</v>
      </c>
      <c r="BA44" s="5" t="s">
        <v>42</v>
      </c>
      <c r="BB44" s="6">
        <v>34.748116666666668</v>
      </c>
      <c r="BC44" s="7">
        <v>29554915.813612282</v>
      </c>
      <c r="BD44" s="8">
        <v>4397.0975744219022</v>
      </c>
      <c r="BE44" s="5" t="s">
        <v>42</v>
      </c>
      <c r="BF44" s="6">
        <v>34.748083333333334</v>
      </c>
      <c r="BG44" s="7">
        <v>25574933.423773054</v>
      </c>
      <c r="BH44" s="8">
        <v>3804.9669446826797</v>
      </c>
      <c r="BI44" s="5" t="s">
        <v>42</v>
      </c>
      <c r="BJ44" s="6">
        <v>34.722850000000001</v>
      </c>
      <c r="BK44" s="7">
        <v>14574504.696824726</v>
      </c>
      <c r="BL44" s="8">
        <v>2168.3539772186518</v>
      </c>
      <c r="BM44" s="5" t="s">
        <v>42</v>
      </c>
      <c r="BN44" s="6">
        <v>34.716850000000001</v>
      </c>
      <c r="BO44" s="7">
        <v>14062485.530975295</v>
      </c>
      <c r="BP44" s="8">
        <v>2092.1772001839117</v>
      </c>
      <c r="BQ44" s="5" t="s">
        <v>42</v>
      </c>
      <c r="BR44" s="6">
        <v>34.710583333333332</v>
      </c>
      <c r="BS44" s="7">
        <v>10180752.26355298</v>
      </c>
      <c r="BT44" s="8">
        <v>1514.6637996255456</v>
      </c>
      <c r="BU44" s="5" t="s">
        <v>42</v>
      </c>
      <c r="BV44" s="6">
        <v>34.560450000000003</v>
      </c>
      <c r="BW44" s="7">
        <v>8705.7945329143004</v>
      </c>
      <c r="BX44" s="8">
        <v>1.2952237206665287</v>
      </c>
      <c r="BY44" s="5" t="s">
        <v>42</v>
      </c>
      <c r="BZ44" s="6">
        <v>34.841833333333334</v>
      </c>
      <c r="CA44" s="7">
        <v>19676928.041057613</v>
      </c>
      <c r="CB44" s="8">
        <v>2927.4782275495127</v>
      </c>
      <c r="CC44" s="5" t="s">
        <v>42</v>
      </c>
      <c r="CD44" s="6">
        <v>34.722999999999999</v>
      </c>
      <c r="CE44" s="7">
        <v>13918714.791547565</v>
      </c>
      <c r="CF44" s="8">
        <v>2070.7873923564321</v>
      </c>
      <c r="CG44" s="5" t="s">
        <v>42</v>
      </c>
      <c r="CH44" s="6">
        <v>34.729149999999997</v>
      </c>
      <c r="CI44" s="7">
        <v>18153262.378443737</v>
      </c>
      <c r="CJ44" s="8">
        <v>2700.7915189301739</v>
      </c>
      <c r="CK44" s="5" t="s">
        <v>42</v>
      </c>
      <c r="CL44" s="6">
        <v>34.729216666666666</v>
      </c>
      <c r="CM44" s="7">
        <v>22499626.604885943</v>
      </c>
      <c r="CN44" s="8">
        <v>3347.4314118728194</v>
      </c>
      <c r="CO44" s="14" t="s">
        <v>42</v>
      </c>
      <c r="CP44" s="15">
        <v>34.53541666666667</v>
      </c>
      <c r="CQ44" s="16">
        <v>352.0645190674868</v>
      </c>
      <c r="CR44" s="17">
        <v>5.2379172811538165E-2</v>
      </c>
      <c r="CS44" s="9"/>
      <c r="CT44" s="9"/>
      <c r="CU44" s="9"/>
      <c r="CV44" s="9"/>
      <c r="CW44" s="14" t="s">
        <v>42</v>
      </c>
      <c r="CX44" s="15">
        <v>34.504083333333334</v>
      </c>
      <c r="CY44" s="16">
        <v>220.20142524900299</v>
      </c>
      <c r="CZ44" s="17">
        <v>3.2760951137633949E-2</v>
      </c>
      <c r="DA44" s="14" t="s">
        <v>42</v>
      </c>
      <c r="DB44" s="15">
        <v>35.179766666666666</v>
      </c>
      <c r="DC44" s="16">
        <v>592.11053334483722</v>
      </c>
      <c r="DD44" s="17">
        <v>8.8092546308695688E-2</v>
      </c>
    </row>
    <row r="45" spans="1:108" ht="20.25" customHeight="1" x14ac:dyDescent="0.25"/>
    <row r="46" spans="1:108" ht="20.25" customHeight="1" x14ac:dyDescent="0.25"/>
    <row r="47" spans="1:108" x14ac:dyDescent="0.25"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</row>
    <row r="48" spans="1:108" x14ac:dyDescent="0.25"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</row>
    <row r="49" spans="93:105" x14ac:dyDescent="0.25"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</row>
    <row r="50" spans="93:105" x14ac:dyDescent="0.25"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</row>
    <row r="51" spans="93:105" x14ac:dyDescent="0.25"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</row>
    <row r="52" spans="93:105" x14ac:dyDescent="0.25"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</row>
    <row r="53" spans="93:105" x14ac:dyDescent="0.25"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46E9A-2550-4D1C-B18B-487C4AA28898}">
  <dimension ref="A4:AC52"/>
  <sheetViews>
    <sheetView topLeftCell="A22" workbookViewId="0">
      <selection activeCell="I46" sqref="I46"/>
    </sheetView>
  </sheetViews>
  <sheetFormatPr defaultRowHeight="15" x14ac:dyDescent="0.25"/>
  <cols>
    <col min="1" max="1" width="40.140625" customWidth="1"/>
    <col min="8" max="8" width="11.7109375" customWidth="1"/>
  </cols>
  <sheetData>
    <row r="4" spans="1:29" ht="20.25" customHeight="1" x14ac:dyDescent="0.25"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  <c r="J4" t="s">
        <v>51</v>
      </c>
      <c r="K4" t="s">
        <v>50</v>
      </c>
      <c r="L4" t="s">
        <v>52</v>
      </c>
      <c r="M4" t="s">
        <v>53</v>
      </c>
      <c r="N4" t="s">
        <v>54</v>
      </c>
      <c r="O4" t="s">
        <v>55</v>
      </c>
      <c r="P4" t="s">
        <v>56</v>
      </c>
      <c r="Q4" t="s">
        <v>57</v>
      </c>
      <c r="R4" t="s">
        <v>58</v>
      </c>
      <c r="S4" t="s">
        <v>59</v>
      </c>
      <c r="T4" t="s">
        <v>60</v>
      </c>
      <c r="U4" t="s">
        <v>61</v>
      </c>
      <c r="V4" t="s">
        <v>62</v>
      </c>
      <c r="W4" t="s">
        <v>63</v>
      </c>
      <c r="X4" t="s">
        <v>64</v>
      </c>
      <c r="Y4" t="s">
        <v>65</v>
      </c>
      <c r="Z4" t="s">
        <v>66</v>
      </c>
      <c r="AA4" t="s">
        <v>67</v>
      </c>
      <c r="AB4" t="s">
        <v>68</v>
      </c>
      <c r="AC4" t="s">
        <v>69</v>
      </c>
    </row>
    <row r="5" spans="1:29" ht="20.25" customHeight="1" x14ac:dyDescent="0.25">
      <c r="A5" s="1" t="s">
        <v>0</v>
      </c>
      <c r="Z5" s="9"/>
      <c r="AA5" s="9"/>
      <c r="AB5" s="9"/>
      <c r="AC5" s="9"/>
    </row>
    <row r="6" spans="1:29" ht="20.25" customHeight="1" x14ac:dyDescent="0.25">
      <c r="A6" s="2" t="s">
        <v>1</v>
      </c>
      <c r="B6" s="19" t="s">
        <v>2</v>
      </c>
      <c r="C6" s="4" t="s">
        <v>4</v>
      </c>
      <c r="D6" s="4" t="s">
        <v>4</v>
      </c>
      <c r="E6" s="4" t="s">
        <v>4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  <c r="R6" s="4" t="s">
        <v>4</v>
      </c>
      <c r="S6" s="4" t="s">
        <v>4</v>
      </c>
      <c r="T6" s="4" t="s">
        <v>4</v>
      </c>
      <c r="U6" s="4" t="s">
        <v>4</v>
      </c>
      <c r="V6" s="4" t="s">
        <v>4</v>
      </c>
      <c r="W6" s="4" t="s">
        <v>4</v>
      </c>
      <c r="X6" s="4" t="s">
        <v>4</v>
      </c>
      <c r="Y6" s="4" t="s">
        <v>4</v>
      </c>
      <c r="Z6" s="13" t="s">
        <v>4</v>
      </c>
      <c r="AA6" s="13" t="s">
        <v>4</v>
      </c>
      <c r="AB6" s="13" t="s">
        <v>4</v>
      </c>
      <c r="AC6" s="13" t="s">
        <v>4</v>
      </c>
    </row>
    <row r="7" spans="1:29" ht="20.25" customHeight="1" x14ac:dyDescent="0.25">
      <c r="A7" s="5" t="s">
        <v>5</v>
      </c>
      <c r="B7" s="20">
        <v>10.586766666666668</v>
      </c>
      <c r="C7" s="8">
        <v>16363.524708781</v>
      </c>
      <c r="D7" s="8">
        <v>19036.08327929179</v>
      </c>
      <c r="E7" s="8">
        <v>18100.557783747747</v>
      </c>
      <c r="F7" s="8">
        <v>17229.285982954596</v>
      </c>
      <c r="G7" s="8">
        <v>14873.644918854628</v>
      </c>
      <c r="H7" s="8">
        <v>19439.269678124747</v>
      </c>
      <c r="I7" s="8">
        <v>21741.420559941183</v>
      </c>
      <c r="J7" s="8">
        <v>22494.68244246058</v>
      </c>
      <c r="K7" s="8">
        <v>13191.353884421616</v>
      </c>
      <c r="L7" s="8">
        <v>14204.23192720746</v>
      </c>
      <c r="M7" s="8">
        <v>13557.424729619941</v>
      </c>
      <c r="N7" s="8">
        <v>19397.447805593896</v>
      </c>
      <c r="O7" s="8">
        <v>18641.556821906353</v>
      </c>
      <c r="P7" s="8">
        <v>16508.542232516753</v>
      </c>
      <c r="Q7" s="8">
        <v>23934.401006802054</v>
      </c>
      <c r="R7" s="8">
        <v>15061.827081080546</v>
      </c>
      <c r="S7" s="8">
        <v>15367.941760789601</v>
      </c>
      <c r="T7" s="8">
        <v>14681.244973635045</v>
      </c>
      <c r="U7" s="8">
        <v>56.56887014778264</v>
      </c>
      <c r="V7" s="8">
        <v>23588.904707875212</v>
      </c>
      <c r="W7" s="8">
        <v>16494.352589390208</v>
      </c>
      <c r="X7" s="8">
        <v>20581.731392558842</v>
      </c>
      <c r="Y7" s="8">
        <v>21748.687870894202</v>
      </c>
      <c r="Z7" s="17">
        <v>0.12026522530574565</v>
      </c>
      <c r="AA7" s="17">
        <v>8.4765515440720349E-2</v>
      </c>
      <c r="AB7" s="17">
        <v>0.14376858034530562</v>
      </c>
      <c r="AC7" s="17">
        <v>0.89657361019283466</v>
      </c>
    </row>
    <row r="8" spans="1:29" ht="20.25" customHeight="1" x14ac:dyDescent="0.25">
      <c r="A8" s="5" t="s">
        <v>6</v>
      </c>
      <c r="B8" s="20">
        <v>13.167</v>
      </c>
      <c r="C8" s="8">
        <v>1777.1383545567351</v>
      </c>
      <c r="D8" s="8">
        <v>2208.1913143350203</v>
      </c>
      <c r="E8" s="8">
        <v>2213.0885120740968</v>
      </c>
      <c r="F8" s="8">
        <v>1525.6704827123781</v>
      </c>
      <c r="G8" s="8">
        <v>1687.2615828013068</v>
      </c>
      <c r="H8" s="8">
        <v>2266.2297645843132</v>
      </c>
      <c r="I8" s="8">
        <v>2033.2119651411988</v>
      </c>
      <c r="J8" s="8">
        <v>968.53311189237741</v>
      </c>
      <c r="K8" s="8">
        <v>809.29283377917625</v>
      </c>
      <c r="L8" s="8">
        <v>1204.2285690497467</v>
      </c>
      <c r="M8" s="8">
        <v>2374.6686907009866</v>
      </c>
      <c r="N8" s="8">
        <v>1312.2673919741226</v>
      </c>
      <c r="O8" s="8">
        <v>1650.6392182637278</v>
      </c>
      <c r="P8" s="8">
        <v>1814.3130326118776</v>
      </c>
      <c r="Q8" s="8">
        <v>3090.3327632125947</v>
      </c>
      <c r="R8" s="8">
        <v>1694.9964811131913</v>
      </c>
      <c r="S8" s="8">
        <v>1477.7721493568822</v>
      </c>
      <c r="T8" s="8">
        <v>1823.6970892702263</v>
      </c>
      <c r="U8" s="8">
        <v>6.7740554148110474</v>
      </c>
      <c r="V8" s="8">
        <v>1797.0770685924178</v>
      </c>
      <c r="W8" s="8">
        <v>1867.1251407152095</v>
      </c>
      <c r="X8" s="8">
        <v>657.6424430156876</v>
      </c>
      <c r="Y8" s="8">
        <v>844.34300326721279</v>
      </c>
      <c r="Z8" s="17">
        <v>2.2370717273468999E-2</v>
      </c>
      <c r="AA8" s="17">
        <v>1.173608889908395E-2</v>
      </c>
      <c r="AB8" s="17">
        <v>4.8069749567099335E-2</v>
      </c>
      <c r="AC8" s="17">
        <v>2.8349203427495112E-2</v>
      </c>
    </row>
    <row r="9" spans="1:29" ht="20.25" customHeight="1" x14ac:dyDescent="0.25">
      <c r="A9" s="5" t="s">
        <v>7</v>
      </c>
      <c r="B9" s="20">
        <v>13.604883333333333</v>
      </c>
      <c r="C9" s="8">
        <v>404.34018306940902</v>
      </c>
      <c r="D9" s="8">
        <v>9061.2177326874826</v>
      </c>
      <c r="E9" s="8">
        <v>12982.319034592656</v>
      </c>
      <c r="F9" s="8">
        <v>579.44336428254758</v>
      </c>
      <c r="G9" s="8">
        <v>172.22971141837317</v>
      </c>
      <c r="H9" s="8">
        <v>425.129899873417</v>
      </c>
      <c r="I9" s="8">
        <v>11412.043001609652</v>
      </c>
      <c r="J9" s="8">
        <v>8345.0135761117399</v>
      </c>
      <c r="K9" s="8">
        <v>2304.537349923472</v>
      </c>
      <c r="L9" s="8">
        <v>2694.9859014612293</v>
      </c>
      <c r="M9" s="8">
        <v>3152.480743313542</v>
      </c>
      <c r="N9" s="8">
        <v>3336.0981191996443</v>
      </c>
      <c r="O9" s="8">
        <v>2239.0438562739</v>
      </c>
      <c r="P9" s="8">
        <v>1873.8249197171936</v>
      </c>
      <c r="Q9" s="8">
        <v>3328.2148685070365</v>
      </c>
      <c r="R9" s="8">
        <v>1753.0933045859856</v>
      </c>
      <c r="S9" s="8">
        <v>2012.1473095030112</v>
      </c>
      <c r="T9" s="8">
        <v>925.4334113057763</v>
      </c>
      <c r="U9" s="8">
        <v>73.236563500963612</v>
      </c>
      <c r="V9" s="8">
        <v>3481.9705729198495</v>
      </c>
      <c r="W9" s="8">
        <v>1225.3409970977336</v>
      </c>
      <c r="X9" s="8">
        <v>1582.4109527749563</v>
      </c>
      <c r="Y9" s="8">
        <v>2669.8582049193451</v>
      </c>
      <c r="Z9" s="17">
        <v>1.1003938980435319</v>
      </c>
      <c r="AA9" s="17">
        <v>0.3430080089050796</v>
      </c>
      <c r="AB9" s="17">
        <v>0.19719786246424759</v>
      </c>
      <c r="AC9" s="17">
        <v>0.55703823447158407</v>
      </c>
    </row>
    <row r="10" spans="1:29" ht="20.25" customHeight="1" x14ac:dyDescent="0.25">
      <c r="A10" s="5" t="s">
        <v>8</v>
      </c>
      <c r="B10" s="20">
        <v>14.330616666666666</v>
      </c>
      <c r="C10" s="8">
        <v>2288.453926737307</v>
      </c>
      <c r="D10" s="8">
        <v>2695.7644279731617</v>
      </c>
      <c r="E10" s="8">
        <v>2978.6181391816158</v>
      </c>
      <c r="F10" s="8">
        <v>1565.1555457303937</v>
      </c>
      <c r="G10" s="8">
        <v>2109.1347073018387</v>
      </c>
      <c r="H10" s="8">
        <v>2845.7752296746803</v>
      </c>
      <c r="I10" s="8">
        <v>2324.6277952287828</v>
      </c>
      <c r="J10" s="8">
        <v>1164.0123939115128</v>
      </c>
      <c r="K10" s="8">
        <v>93.115950134331754</v>
      </c>
      <c r="L10" s="8">
        <v>456.10050432907417</v>
      </c>
      <c r="M10" s="8">
        <v>1544.6588084271466</v>
      </c>
      <c r="N10" s="8">
        <v>135.66595835339041</v>
      </c>
      <c r="O10" s="8">
        <v>702.58195079304028</v>
      </c>
      <c r="P10" s="8">
        <v>924.03915180147567</v>
      </c>
      <c r="Q10" s="8">
        <v>1575.0724231558006</v>
      </c>
      <c r="R10" s="8">
        <v>1515.1068234502691</v>
      </c>
      <c r="S10" s="8">
        <v>1322.3077636800256</v>
      </c>
      <c r="T10" s="8">
        <v>2010.1624444852062</v>
      </c>
      <c r="U10" s="8">
        <v>1.5674551645011467</v>
      </c>
      <c r="V10" s="8">
        <v>152.74427138730863</v>
      </c>
      <c r="W10" s="8">
        <v>1870.9132087057449</v>
      </c>
      <c r="X10" s="8">
        <v>143.0209568157596</v>
      </c>
      <c r="Y10" s="8">
        <v>132.72787968438925</v>
      </c>
      <c r="Z10" s="17">
        <v>5.7746152274259867E-2</v>
      </c>
      <c r="AA10" s="17">
        <v>0.12382266962677821</v>
      </c>
      <c r="AB10" s="17">
        <v>2.3332594373791982E-2</v>
      </c>
      <c r="AC10" s="17">
        <v>6.2464922945152018E-2</v>
      </c>
    </row>
    <row r="11" spans="1:29" ht="20.25" customHeight="1" x14ac:dyDescent="0.25">
      <c r="A11" s="5" t="s">
        <v>9</v>
      </c>
      <c r="B11" s="20">
        <v>14.762133333333333</v>
      </c>
      <c r="C11" s="8">
        <v>1360.6530350689197</v>
      </c>
      <c r="D11" s="8">
        <v>1840.7284272748545</v>
      </c>
      <c r="E11" s="8">
        <v>1993.79478032723</v>
      </c>
      <c r="F11" s="8">
        <v>1423.3086216417178</v>
      </c>
      <c r="G11" s="8">
        <v>1291.2139121301968</v>
      </c>
      <c r="H11" s="8">
        <v>2183.0998526130497</v>
      </c>
      <c r="I11" s="8">
        <v>1555.5674286817605</v>
      </c>
      <c r="J11" s="8">
        <v>1512.8994592398835</v>
      </c>
      <c r="K11" s="8">
        <v>683.68283445302279</v>
      </c>
      <c r="L11" s="8">
        <v>1205.39339129994</v>
      </c>
      <c r="M11" s="8">
        <v>2377.0318283116617</v>
      </c>
      <c r="N11" s="8">
        <v>513.03135086289228</v>
      </c>
      <c r="O11" s="8">
        <v>511.09802089109979</v>
      </c>
      <c r="P11" s="8">
        <v>1815.674693995496</v>
      </c>
      <c r="Q11" s="8">
        <v>1145.3266396617898</v>
      </c>
      <c r="R11" s="8">
        <v>1298.478016440688</v>
      </c>
      <c r="S11" s="8">
        <v>1201.7913685134215</v>
      </c>
      <c r="T11" s="8">
        <v>1238.1022354437901</v>
      </c>
      <c r="U11" s="8">
        <v>2.7050626735428014</v>
      </c>
      <c r="V11" s="8">
        <v>1273.4921426282144</v>
      </c>
      <c r="W11" s="8">
        <v>1469.196183609238</v>
      </c>
      <c r="X11" s="8">
        <v>480.47323454497217</v>
      </c>
      <c r="Y11" s="8">
        <v>483.78477885213402</v>
      </c>
      <c r="Z11" s="9"/>
      <c r="AA11" s="17">
        <v>0.12038434264862763</v>
      </c>
      <c r="AB11" s="17">
        <v>2.7862882937473292E-2</v>
      </c>
      <c r="AC11" s="17">
        <v>0.17297941041185949</v>
      </c>
    </row>
    <row r="12" spans="1:29" ht="20.25" customHeight="1" x14ac:dyDescent="0.25">
      <c r="A12" s="5" t="s">
        <v>10</v>
      </c>
      <c r="B12" s="20">
        <v>14.786799999999999</v>
      </c>
      <c r="C12" s="8">
        <v>3376.6379165099279</v>
      </c>
      <c r="D12" s="8">
        <v>3422.8877125774197</v>
      </c>
      <c r="E12" s="8">
        <v>3575.750848948021</v>
      </c>
      <c r="F12" s="8">
        <v>3206.8966931407449</v>
      </c>
      <c r="G12" s="8">
        <v>2894.2378253469751</v>
      </c>
      <c r="H12" s="8">
        <v>3400.3305400211057</v>
      </c>
      <c r="I12" s="8">
        <v>3325.8130817021652</v>
      </c>
      <c r="J12" s="8">
        <v>2833.8258093319478</v>
      </c>
      <c r="K12" s="8">
        <v>1075.5361022284401</v>
      </c>
      <c r="L12" s="8">
        <v>788.65950156312329</v>
      </c>
      <c r="M12" s="8">
        <v>1117.7859810755338</v>
      </c>
      <c r="N12" s="8">
        <v>1101.4491591706656</v>
      </c>
      <c r="O12" s="8">
        <v>1257.7652380580012</v>
      </c>
      <c r="P12" s="8">
        <v>1161.3970238484171</v>
      </c>
      <c r="Q12" s="8">
        <v>2453.5164592970509</v>
      </c>
      <c r="R12" s="8">
        <v>1086.3450999383624</v>
      </c>
      <c r="S12" s="8">
        <v>778.71743471247089</v>
      </c>
      <c r="T12" s="8">
        <v>1684.8864491261224</v>
      </c>
      <c r="U12" s="8">
        <v>3.8043326034269906</v>
      </c>
      <c r="V12" s="8">
        <v>1548.9040749875865</v>
      </c>
      <c r="W12" s="8">
        <v>1305.9039219297169</v>
      </c>
      <c r="X12" s="8">
        <v>24.102583872677737</v>
      </c>
      <c r="Y12" s="8">
        <v>828.45290135227071</v>
      </c>
      <c r="Z12" s="17">
        <v>0.315982522383701</v>
      </c>
      <c r="AA12" s="17">
        <v>0.37646023959742958</v>
      </c>
      <c r="AB12" s="17">
        <v>0.26022776988158053</v>
      </c>
      <c r="AC12" s="17">
        <v>0.38383177265456841</v>
      </c>
    </row>
    <row r="13" spans="1:29" ht="20.25" customHeight="1" x14ac:dyDescent="0.25">
      <c r="A13" s="5" t="s">
        <v>11</v>
      </c>
      <c r="B13" s="20">
        <v>14.993583333333333</v>
      </c>
      <c r="C13" s="8">
        <v>1003.4621248579896</v>
      </c>
      <c r="D13" s="8">
        <v>885.5253955280499</v>
      </c>
      <c r="E13" s="8">
        <v>1184.8024020133889</v>
      </c>
      <c r="F13" s="8">
        <v>1456.537357745462</v>
      </c>
      <c r="G13" s="8">
        <v>784.7326820944437</v>
      </c>
      <c r="H13" s="8">
        <v>1516.3546436035022</v>
      </c>
      <c r="I13" s="8">
        <v>1507.259555620732</v>
      </c>
      <c r="J13" s="8">
        <v>1328.2707166853436</v>
      </c>
      <c r="K13" s="8">
        <v>1788.6279662357776</v>
      </c>
      <c r="L13" s="8">
        <v>1463.2944008148077</v>
      </c>
      <c r="M13" s="8">
        <v>1839.5852554089431</v>
      </c>
      <c r="N13" s="8">
        <v>2630.2465511787959</v>
      </c>
      <c r="O13" s="8">
        <v>2375.9056812120039</v>
      </c>
      <c r="P13" s="8">
        <v>1190.8401127287905</v>
      </c>
      <c r="Q13" s="8">
        <v>2567.5486519182141</v>
      </c>
      <c r="R13" s="8">
        <v>1352.3751543983417</v>
      </c>
      <c r="S13" s="8">
        <v>1011.2495858308522</v>
      </c>
      <c r="T13" s="8">
        <v>43.134474186620118</v>
      </c>
      <c r="U13" s="8">
        <v>1.1527773448229652</v>
      </c>
      <c r="V13" s="8">
        <v>2616.5610213186474</v>
      </c>
      <c r="W13" s="8">
        <v>1024.3124770976199</v>
      </c>
      <c r="X13" s="8">
        <v>2006.1525845044755</v>
      </c>
      <c r="Y13" s="8">
        <v>1761.1154401263004</v>
      </c>
      <c r="Z13" s="17">
        <v>8.2755088350502645E-2</v>
      </c>
      <c r="AA13" s="17">
        <v>0.13658784356196749</v>
      </c>
      <c r="AB13" s="17">
        <v>0.10360459798422982</v>
      </c>
      <c r="AC13" s="17">
        <v>0.1740133862815344</v>
      </c>
    </row>
    <row r="14" spans="1:29" ht="20.25" customHeight="1" x14ac:dyDescent="0.25">
      <c r="A14" s="5" t="s">
        <v>12</v>
      </c>
      <c r="B14" s="20">
        <v>14.993583333333333</v>
      </c>
      <c r="C14" s="8">
        <v>820.02360808322976</v>
      </c>
      <c r="D14" s="8">
        <v>720.41179688884506</v>
      </c>
      <c r="E14" s="8">
        <v>865.48130987459388</v>
      </c>
      <c r="F14" s="8">
        <v>1095.7197459953916</v>
      </c>
      <c r="G14" s="8">
        <v>590.35460755834083</v>
      </c>
      <c r="H14" s="8">
        <v>1237.8227056844285</v>
      </c>
      <c r="I14" s="8">
        <v>1164.128097250398</v>
      </c>
      <c r="J14" s="8">
        <v>1162.8433373935829</v>
      </c>
      <c r="K14" s="8">
        <v>1653.7010031591594</v>
      </c>
      <c r="L14" s="8">
        <v>1576.0586762357539</v>
      </c>
      <c r="M14" s="8">
        <v>1861.4019285546344</v>
      </c>
      <c r="N14" s="8">
        <v>2487.123707139117</v>
      </c>
      <c r="O14" s="8">
        <v>2875.4880990278357</v>
      </c>
      <c r="P14" s="8">
        <v>1543.1351421013421</v>
      </c>
      <c r="Q14" s="8">
        <v>2607.9095105524284</v>
      </c>
      <c r="R14" s="8">
        <v>1089.8001103547631</v>
      </c>
      <c r="S14" s="8">
        <v>889.30094712176879</v>
      </c>
      <c r="T14" s="8">
        <v>702.18968938568457</v>
      </c>
      <c r="U14" s="8">
        <v>17.986653101491068</v>
      </c>
      <c r="V14" s="8">
        <v>1965.3661525993755</v>
      </c>
      <c r="W14" s="8">
        <v>1007.8760198683801</v>
      </c>
      <c r="X14" s="8">
        <v>1628.7500757199273</v>
      </c>
      <c r="Y14" s="8">
        <v>1623.4114210416158</v>
      </c>
      <c r="Z14" s="17">
        <v>4.6026196892944231</v>
      </c>
      <c r="AA14" s="17">
        <v>28.134307616238349</v>
      </c>
      <c r="AB14" s="17">
        <v>6.3070590018560502</v>
      </c>
      <c r="AC14" s="17">
        <v>25.016055707718969</v>
      </c>
    </row>
    <row r="15" spans="1:29" ht="20.25" customHeight="1" x14ac:dyDescent="0.25">
      <c r="A15" s="5" t="s">
        <v>13</v>
      </c>
      <c r="B15" s="20">
        <v>15.725466666666666</v>
      </c>
      <c r="C15" s="8">
        <v>18481.180594066202</v>
      </c>
      <c r="D15" s="8">
        <v>18554.5444065907</v>
      </c>
      <c r="E15" s="8">
        <v>23808.638275596513</v>
      </c>
      <c r="F15" s="8">
        <v>19077.770965254702</v>
      </c>
      <c r="G15" s="8">
        <v>16054.597879225114</v>
      </c>
      <c r="H15" s="8">
        <v>17349.269615419191</v>
      </c>
      <c r="I15" s="8">
        <v>16411.781478541576</v>
      </c>
      <c r="J15" s="8">
        <v>21698.8209789145</v>
      </c>
      <c r="K15" s="8">
        <v>40112.51929077872</v>
      </c>
      <c r="L15" s="8">
        <v>29451.996794428924</v>
      </c>
      <c r="M15" s="8">
        <v>25411.10297302204</v>
      </c>
      <c r="N15" s="8">
        <v>37627.371099828371</v>
      </c>
      <c r="O15" s="8">
        <v>62646.151568466106</v>
      </c>
      <c r="P15" s="8">
        <v>27409.178995670038</v>
      </c>
      <c r="Q15" s="8">
        <v>37211.026759564724</v>
      </c>
      <c r="R15" s="8">
        <v>11021.352415480649</v>
      </c>
      <c r="S15" s="8">
        <v>7183.3412213063511</v>
      </c>
      <c r="T15" s="8">
        <v>11061.222528657032</v>
      </c>
      <c r="U15" s="8">
        <v>2.9105917337092815</v>
      </c>
      <c r="V15" s="8">
        <v>12038.289621501497</v>
      </c>
      <c r="W15" s="8">
        <v>9197.317818342739</v>
      </c>
      <c r="X15" s="8">
        <v>10181.740656041062</v>
      </c>
      <c r="Y15" s="8">
        <v>11192.971298951743</v>
      </c>
      <c r="Z15" s="17">
        <v>4.1619485097949924E-2</v>
      </c>
      <c r="AA15" s="9"/>
      <c r="AB15" s="9"/>
      <c r="AC15" s="17">
        <v>6.1225771998991284E-2</v>
      </c>
    </row>
    <row r="16" spans="1:29" ht="20.25" customHeight="1" x14ac:dyDescent="0.25">
      <c r="A16" s="5" t="s">
        <v>14</v>
      </c>
      <c r="B16" s="20">
        <v>16.113299999999999</v>
      </c>
      <c r="C16" s="8">
        <v>6725.1921704661754</v>
      </c>
      <c r="D16" s="8">
        <v>6520.942066372626</v>
      </c>
      <c r="E16" s="8">
        <v>6645.2013739962285</v>
      </c>
      <c r="F16" s="8">
        <v>7193.8448220850187</v>
      </c>
      <c r="G16" s="8">
        <v>6212.1589493165711</v>
      </c>
      <c r="H16" s="8">
        <v>9188.9462815087118</v>
      </c>
      <c r="I16" s="8">
        <v>6946.8567993948282</v>
      </c>
      <c r="J16" s="8">
        <v>7531.3107404736511</v>
      </c>
      <c r="K16" s="8">
        <v>7575.1424860740935</v>
      </c>
      <c r="L16" s="8">
        <v>7354.7248566103153</v>
      </c>
      <c r="M16" s="8">
        <v>10877.873579614112</v>
      </c>
      <c r="N16" s="8">
        <v>13193.246720520039</v>
      </c>
      <c r="O16" s="8">
        <v>8698.5593071522417</v>
      </c>
      <c r="P16" s="8">
        <v>7506.907878786461</v>
      </c>
      <c r="Q16" s="8">
        <v>13063.228203433635</v>
      </c>
      <c r="R16" s="8">
        <v>6684.4459812716777</v>
      </c>
      <c r="S16" s="8">
        <v>6291.0489820152861</v>
      </c>
      <c r="T16" s="8">
        <v>6034.0551089958844</v>
      </c>
      <c r="U16" s="8">
        <v>3.6413256846857864</v>
      </c>
      <c r="V16" s="8">
        <v>9136.3335739498161</v>
      </c>
      <c r="W16" s="8">
        <v>5906.5973645023651</v>
      </c>
      <c r="X16" s="8">
        <v>7438.7335684711516</v>
      </c>
      <c r="Y16" s="8">
        <v>7682.2707938319336</v>
      </c>
      <c r="Z16" s="17">
        <v>0.10178190053107201</v>
      </c>
      <c r="AA16" s="17">
        <v>0.11907428479651067</v>
      </c>
      <c r="AB16" s="17">
        <v>0.1841173921062676</v>
      </c>
      <c r="AC16" s="17">
        <v>7.3777549304623255E-2</v>
      </c>
    </row>
    <row r="17" spans="1:29" ht="20.25" customHeight="1" x14ac:dyDescent="0.25">
      <c r="A17" s="5" t="s">
        <v>15</v>
      </c>
      <c r="B17" s="20">
        <v>16.30095</v>
      </c>
      <c r="C17" s="8">
        <v>3655.2420263541953</v>
      </c>
      <c r="D17" s="8">
        <v>4895.5171810907705</v>
      </c>
      <c r="E17" s="8">
        <v>5784.5905448484518</v>
      </c>
      <c r="F17" s="8">
        <v>5784.2992545596999</v>
      </c>
      <c r="G17" s="8">
        <v>4370.3611739683811</v>
      </c>
      <c r="H17" s="8">
        <v>11012.284509560897</v>
      </c>
      <c r="I17" s="8">
        <v>5420.4281424581704</v>
      </c>
      <c r="J17" s="8">
        <v>9115.3491669514788</v>
      </c>
      <c r="K17" s="8">
        <v>8377.0949387968303</v>
      </c>
      <c r="L17" s="8">
        <v>3528.4978657324855</v>
      </c>
      <c r="M17" s="8">
        <v>11426.83715413475</v>
      </c>
      <c r="N17" s="8">
        <v>16394.886405622143</v>
      </c>
      <c r="O17" s="8">
        <v>8950.658881278905</v>
      </c>
      <c r="P17" s="8">
        <v>5377.1214395491888</v>
      </c>
      <c r="Q17" s="8">
        <v>17262.202408135814</v>
      </c>
      <c r="R17" s="8">
        <v>1921.526758816678</v>
      </c>
      <c r="S17" s="8">
        <v>3161.4451987968664</v>
      </c>
      <c r="T17" s="8">
        <v>1745.1279632745648</v>
      </c>
      <c r="U17" s="8">
        <v>1515.4435610827638</v>
      </c>
      <c r="V17" s="8">
        <v>10688.661836209802</v>
      </c>
      <c r="W17" s="8">
        <v>2568.0814658681406</v>
      </c>
      <c r="X17" s="8">
        <v>2748.899975545793</v>
      </c>
      <c r="Y17" s="8">
        <v>3656.2628448872215</v>
      </c>
      <c r="Z17" s="17">
        <v>0.94495902860764058</v>
      </c>
      <c r="AA17" s="17">
        <v>1.2615541824693743</v>
      </c>
      <c r="AB17" s="17">
        <v>2.3920330149884927</v>
      </c>
      <c r="AC17" s="17">
        <v>2.954976087558713</v>
      </c>
    </row>
    <row r="18" spans="1:29" ht="20.25" customHeight="1" x14ac:dyDescent="0.25">
      <c r="A18" s="5" t="s">
        <v>16</v>
      </c>
      <c r="B18" s="20">
        <v>16.30095</v>
      </c>
      <c r="C18" s="8">
        <v>700.73931877640632</v>
      </c>
      <c r="D18" s="8">
        <v>636.28609296713603</v>
      </c>
      <c r="E18" s="8">
        <v>744.94174648904175</v>
      </c>
      <c r="F18" s="8">
        <v>1128.4303201177104</v>
      </c>
      <c r="G18" s="8">
        <v>400.88596913910021</v>
      </c>
      <c r="H18" s="8">
        <v>1269.9052624318861</v>
      </c>
      <c r="I18" s="8">
        <v>987.53903596744203</v>
      </c>
      <c r="J18" s="8">
        <v>1412.8110272347431</v>
      </c>
      <c r="K18" s="8">
        <v>473.10750621088505</v>
      </c>
      <c r="L18" s="8">
        <v>7047.2415249199876</v>
      </c>
      <c r="M18" s="8">
        <v>1020.45398628626</v>
      </c>
      <c r="N18" s="8">
        <v>855.49910208539927</v>
      </c>
      <c r="O18" s="8">
        <v>7773.4575682185414</v>
      </c>
      <c r="P18" s="8">
        <v>6937.7098657164661</v>
      </c>
      <c r="Q18" s="8">
        <v>702.27826936320662</v>
      </c>
      <c r="R18" s="8">
        <v>3647.1405211848255</v>
      </c>
      <c r="S18" s="8">
        <v>3017.1128055144545</v>
      </c>
      <c r="T18" s="8">
        <v>2236.2639490252695</v>
      </c>
      <c r="U18" s="8">
        <v>139.78536659194214</v>
      </c>
      <c r="V18" s="8">
        <v>333.71443038969971</v>
      </c>
      <c r="W18" s="8">
        <v>2155.4677948667149</v>
      </c>
      <c r="X18" s="8">
        <v>4495.6467157035013</v>
      </c>
      <c r="Y18" s="8">
        <v>6327.8819136202619</v>
      </c>
      <c r="Z18" s="17">
        <v>7.0260243884132739E-2</v>
      </c>
      <c r="AA18" s="17">
        <v>0.1757773085224909</v>
      </c>
      <c r="AB18" s="17">
        <v>3.9678507698063768E-2</v>
      </c>
      <c r="AC18" s="17">
        <v>0.10333642291218845</v>
      </c>
    </row>
    <row r="19" spans="1:29" ht="20.25" customHeight="1" x14ac:dyDescent="0.25">
      <c r="A19" s="5" t="s">
        <v>17</v>
      </c>
      <c r="B19" s="20">
        <v>18.346466666666668</v>
      </c>
      <c r="C19" s="8">
        <v>1433.7605038052131</v>
      </c>
      <c r="D19" s="8">
        <v>1752.1284287270862</v>
      </c>
      <c r="E19" s="8">
        <v>2894.3246803326788</v>
      </c>
      <c r="F19" s="8">
        <v>3373.3339216399822</v>
      </c>
      <c r="G19" s="8">
        <v>946.73400513577735</v>
      </c>
      <c r="H19" s="8">
        <v>3368.5417467994689</v>
      </c>
      <c r="I19" s="8">
        <v>159.05708081682243</v>
      </c>
      <c r="J19" s="8">
        <v>3459.7493466496785</v>
      </c>
      <c r="K19" s="8">
        <v>64.742824392376221</v>
      </c>
      <c r="L19" s="8">
        <v>787.22339111893552</v>
      </c>
      <c r="M19" s="8">
        <v>626.74102443476397</v>
      </c>
      <c r="N19" s="8">
        <v>55.033556337188038</v>
      </c>
      <c r="O19" s="8">
        <v>1741.3394545636909</v>
      </c>
      <c r="P19" s="8">
        <v>248.5982881177865</v>
      </c>
      <c r="Q19" s="8">
        <v>1052.299202269123</v>
      </c>
      <c r="R19" s="8">
        <v>1039.5666438651826</v>
      </c>
      <c r="S19" s="8">
        <v>140.47742379379565</v>
      </c>
      <c r="T19" s="8">
        <v>78.735423843068446</v>
      </c>
      <c r="U19" s="8">
        <v>26.594356022060705</v>
      </c>
      <c r="V19" s="8">
        <v>1311.2149944507748</v>
      </c>
      <c r="W19" s="8">
        <v>1813.7721188873995</v>
      </c>
      <c r="X19" s="8">
        <v>651.63745575047244</v>
      </c>
      <c r="Y19" s="8">
        <v>848.58373906656391</v>
      </c>
      <c r="Z19" s="17">
        <v>0.21929673217840631</v>
      </c>
      <c r="AA19" s="17">
        <v>0.72260997701987961</v>
      </c>
      <c r="AB19" s="17">
        <v>1.663659256567968</v>
      </c>
      <c r="AC19" s="17">
        <v>0.38331996880282354</v>
      </c>
    </row>
    <row r="20" spans="1:29" ht="20.25" customHeight="1" x14ac:dyDescent="0.25">
      <c r="A20" s="5" t="s">
        <v>18</v>
      </c>
      <c r="B20" s="20">
        <v>18.402766666666668</v>
      </c>
      <c r="C20" s="8">
        <v>14803.323052549626</v>
      </c>
      <c r="D20" s="8">
        <v>14164.56193378745</v>
      </c>
      <c r="E20" s="8">
        <v>14770.210316945655</v>
      </c>
      <c r="F20" s="8">
        <v>14370.201614414458</v>
      </c>
      <c r="G20" s="8">
        <v>13501.903939638629</v>
      </c>
      <c r="H20" s="8">
        <v>16030.573473721995</v>
      </c>
      <c r="I20" s="8">
        <v>15556.644152162802</v>
      </c>
      <c r="J20" s="8">
        <v>15316.419162727805</v>
      </c>
      <c r="K20" s="8">
        <v>12385.170881504504</v>
      </c>
      <c r="L20" s="8">
        <v>11091.978260034319</v>
      </c>
      <c r="M20" s="8">
        <v>17168.613345459118</v>
      </c>
      <c r="N20" s="8">
        <v>18168.378027146671</v>
      </c>
      <c r="O20" s="8">
        <v>14111.287124769357</v>
      </c>
      <c r="P20" s="8">
        <v>11426.907040920196</v>
      </c>
      <c r="Q20" s="8">
        <v>15444.839857286943</v>
      </c>
      <c r="R20" s="8">
        <v>23174.874699194253</v>
      </c>
      <c r="S20" s="8">
        <v>16324.210304709564</v>
      </c>
      <c r="T20" s="8">
        <v>17866.205904268983</v>
      </c>
      <c r="U20" s="8">
        <v>1.2259002576401927</v>
      </c>
      <c r="V20" s="8">
        <v>25709.967274104281</v>
      </c>
      <c r="W20" s="8">
        <v>19181.564334607971</v>
      </c>
      <c r="X20" s="8">
        <v>22673.667736254796</v>
      </c>
      <c r="Y20" s="8">
        <v>26261.010281479175</v>
      </c>
      <c r="Z20" s="17">
        <v>6.6626936443978255E-2</v>
      </c>
      <c r="AA20" s="17">
        <v>6.5721960419885733E-2</v>
      </c>
      <c r="AB20" s="9"/>
      <c r="AC20" s="17">
        <v>0.2867313183193908</v>
      </c>
    </row>
    <row r="21" spans="1:29" ht="20.25" customHeight="1" x14ac:dyDescent="0.25">
      <c r="A21" s="5" t="s">
        <v>19</v>
      </c>
      <c r="B21" s="20">
        <v>18.534133333333333</v>
      </c>
      <c r="C21" s="8">
        <v>81.249946637660614</v>
      </c>
      <c r="D21" s="8">
        <v>1080.3388571984328</v>
      </c>
      <c r="E21" s="8">
        <v>1372.1019136833556</v>
      </c>
      <c r="F21" s="8">
        <v>90.787916203421062</v>
      </c>
      <c r="G21" s="8">
        <v>688.32004407490911</v>
      </c>
      <c r="H21" s="8">
        <v>518.04224803465013</v>
      </c>
      <c r="I21" s="8">
        <v>257.90228346956985</v>
      </c>
      <c r="J21" s="8">
        <v>453.33361664470846</v>
      </c>
      <c r="K21" s="8">
        <v>1534.7956100344484</v>
      </c>
      <c r="L21" s="8">
        <v>1664.5285212056235</v>
      </c>
      <c r="M21" s="8">
        <v>3770.3710267813299</v>
      </c>
      <c r="N21" s="8">
        <v>3511.4343848455574</v>
      </c>
      <c r="O21" s="8">
        <v>545.03776797440048</v>
      </c>
      <c r="P21" s="8">
        <v>1739.9279346319422</v>
      </c>
      <c r="Q21" s="8">
        <v>3211.8289731084465</v>
      </c>
      <c r="R21" s="8">
        <v>952.59618637457629</v>
      </c>
      <c r="S21" s="8">
        <v>638.11444386698599</v>
      </c>
      <c r="T21" s="8">
        <v>335.2593313182004</v>
      </c>
      <c r="U21" s="8">
        <v>94.607320722092084</v>
      </c>
      <c r="V21" s="8">
        <v>604.06493893488107</v>
      </c>
      <c r="W21" s="8">
        <v>400.45485032929605</v>
      </c>
      <c r="X21" s="8">
        <v>459.79932008021797</v>
      </c>
      <c r="Y21" s="8">
        <v>1052.4022129206719</v>
      </c>
      <c r="Z21" s="17">
        <v>0.77633277563967651</v>
      </c>
      <c r="AA21" s="9"/>
      <c r="AB21" s="17">
        <v>2.2970176143032996</v>
      </c>
      <c r="AC21" s="17">
        <v>0.31723004821604256</v>
      </c>
    </row>
    <row r="22" spans="1:29" ht="20.25" customHeight="1" x14ac:dyDescent="0.25">
      <c r="A22" s="5" t="s">
        <v>20</v>
      </c>
      <c r="B22" s="20">
        <v>18.834399999999999</v>
      </c>
      <c r="C22" s="8">
        <v>571.41757279096657</v>
      </c>
      <c r="D22" s="8">
        <v>626.73354850390172</v>
      </c>
      <c r="E22" s="8">
        <v>940.20516327775169</v>
      </c>
      <c r="F22" s="8">
        <v>1833.1041640968931</v>
      </c>
      <c r="G22" s="8">
        <v>371.95859329313527</v>
      </c>
      <c r="H22" s="8">
        <v>1839.3442203220325</v>
      </c>
      <c r="I22" s="8">
        <v>1141.0281386770382</v>
      </c>
      <c r="J22" s="8">
        <v>1654.6795683022647</v>
      </c>
      <c r="K22" s="8">
        <v>916.55706680952176</v>
      </c>
      <c r="L22" s="8">
        <v>540.59391423468674</v>
      </c>
      <c r="M22" s="8">
        <v>1510.1624645265249</v>
      </c>
      <c r="N22" s="8">
        <v>3257.9792691481416</v>
      </c>
      <c r="O22" s="8">
        <v>945.43403081649683</v>
      </c>
      <c r="P22" s="8">
        <v>1064.0457256698176</v>
      </c>
      <c r="Q22" s="8">
        <v>2540.3071546984947</v>
      </c>
      <c r="R22" s="8">
        <v>386.23117924188114</v>
      </c>
      <c r="S22" s="8">
        <v>299.42564781591818</v>
      </c>
      <c r="T22" s="8">
        <v>212.89712367743789</v>
      </c>
      <c r="U22" s="8">
        <v>54.527280604882385</v>
      </c>
      <c r="V22" s="8">
        <v>700.06800133933518</v>
      </c>
      <c r="W22" s="8">
        <v>111.12445378435558</v>
      </c>
      <c r="X22" s="8">
        <v>432.07142214118176</v>
      </c>
      <c r="Y22" s="8">
        <v>898.3503891711913</v>
      </c>
      <c r="Z22" s="17">
        <v>0.37771900757740673</v>
      </c>
      <c r="AA22" s="17">
        <v>6.492279781427493E-2</v>
      </c>
      <c r="AB22" s="17">
        <v>0.19744920436196281</v>
      </c>
      <c r="AC22" s="17">
        <v>0.43185423642441539</v>
      </c>
    </row>
    <row r="23" spans="1:29" ht="20.25" customHeight="1" x14ac:dyDescent="0.25">
      <c r="A23" s="5" t="s">
        <v>21</v>
      </c>
      <c r="B23" s="20">
        <v>18.878183333333332</v>
      </c>
      <c r="C23" s="8">
        <v>11001.940359394604</v>
      </c>
      <c r="D23" s="8">
        <v>10752.479365616668</v>
      </c>
      <c r="E23" s="8">
        <v>10291.060623646037</v>
      </c>
      <c r="F23" s="8">
        <v>10806.106605664134</v>
      </c>
      <c r="G23" s="8">
        <v>10771.768996986229</v>
      </c>
      <c r="H23" s="8">
        <v>11029.297393762092</v>
      </c>
      <c r="I23" s="8">
        <v>6351.1690128717</v>
      </c>
      <c r="J23" s="8">
        <v>9294.6593860875437</v>
      </c>
      <c r="K23" s="8">
        <v>6248.3735992752072</v>
      </c>
      <c r="L23" s="8">
        <v>6152.0540016269279</v>
      </c>
      <c r="M23" s="8">
        <v>6017.3712034273449</v>
      </c>
      <c r="N23" s="8">
        <v>11624.087733787268</v>
      </c>
      <c r="O23" s="8">
        <v>9412.6247958459389</v>
      </c>
      <c r="P23" s="8">
        <v>6201.6902681058937</v>
      </c>
      <c r="Q23" s="8">
        <v>11354.482554547803</v>
      </c>
      <c r="R23" s="8">
        <v>6164.0639901720342</v>
      </c>
      <c r="S23" s="8">
        <v>5483.5160204773247</v>
      </c>
      <c r="T23" s="8">
        <v>5569.0429703889822</v>
      </c>
      <c r="U23" s="8">
        <v>170.09848467318787</v>
      </c>
      <c r="V23" s="8">
        <v>8920.018819398827</v>
      </c>
      <c r="W23" s="8">
        <v>4946.010118197707</v>
      </c>
      <c r="X23" s="8">
        <v>6167.8896003839764</v>
      </c>
      <c r="Y23" s="8">
        <v>6907.1755599719063</v>
      </c>
      <c r="Z23" s="17">
        <v>14.440423774872386</v>
      </c>
      <c r="AA23" s="17">
        <v>19.586898513921454</v>
      </c>
      <c r="AB23" s="17">
        <v>30.780758946121082</v>
      </c>
      <c r="AC23" s="17">
        <v>44.57483858722901</v>
      </c>
    </row>
    <row r="24" spans="1:29" ht="20.25" customHeight="1" x14ac:dyDescent="0.25">
      <c r="A24" s="5" t="s">
        <v>22</v>
      </c>
      <c r="B24" s="20">
        <v>18.928216666666668</v>
      </c>
      <c r="C24" s="8">
        <v>12707.02773926523</v>
      </c>
      <c r="D24" s="8">
        <v>14442.848438957373</v>
      </c>
      <c r="E24" s="8">
        <v>12743.434227515821</v>
      </c>
      <c r="F24" s="8">
        <v>14766.347953051576</v>
      </c>
      <c r="G24" s="8">
        <v>13693.879832750878</v>
      </c>
      <c r="H24" s="8">
        <v>14106.860955044924</v>
      </c>
      <c r="I24" s="8">
        <v>7869.4509981465835</v>
      </c>
      <c r="J24" s="8">
        <v>13421.808366037976</v>
      </c>
      <c r="K24" s="8">
        <v>7351.5678424193484</v>
      </c>
      <c r="L24" s="8">
        <v>6901.4945144775093</v>
      </c>
      <c r="M24" s="8">
        <v>7302.8191168189824</v>
      </c>
      <c r="N24" s="8">
        <v>10070.733611161753</v>
      </c>
      <c r="O24" s="8">
        <v>9881.7545594790281</v>
      </c>
      <c r="P24" s="8">
        <v>6435.7875009249392</v>
      </c>
      <c r="Q24" s="8">
        <v>11423.620263424153</v>
      </c>
      <c r="R24" s="8">
        <v>7340.9929196802459</v>
      </c>
      <c r="S24" s="8">
        <v>5773.9887824255475</v>
      </c>
      <c r="T24" s="8">
        <v>6479.6087802401098</v>
      </c>
      <c r="U24" s="8">
        <v>5.3456516632323359</v>
      </c>
      <c r="V24" s="8">
        <v>12429.926017401631</v>
      </c>
      <c r="W24" s="8">
        <v>6384.952120691024</v>
      </c>
      <c r="X24" s="8">
        <v>7342.0660143761252</v>
      </c>
      <c r="Y24" s="8">
        <v>7621.5743235631498</v>
      </c>
      <c r="Z24" s="17">
        <v>4.3235017630846917E-2</v>
      </c>
      <c r="AA24" s="17">
        <v>2.83831317360814E-2</v>
      </c>
      <c r="AB24" s="17">
        <v>0.59667750217329718</v>
      </c>
      <c r="AC24" s="17">
        <v>0.28517442491044298</v>
      </c>
    </row>
    <row r="25" spans="1:29" ht="20.25" customHeight="1" x14ac:dyDescent="0.25">
      <c r="A25" s="5" t="s">
        <v>23</v>
      </c>
      <c r="B25" s="20">
        <v>19.009516666666666</v>
      </c>
      <c r="C25" s="8">
        <v>6614.0428811080947</v>
      </c>
      <c r="D25" s="8">
        <v>8889.3622564654434</v>
      </c>
      <c r="E25" s="8">
        <v>9236.8136168168003</v>
      </c>
      <c r="F25" s="8">
        <v>7272.2611552285316</v>
      </c>
      <c r="G25" s="8">
        <v>6076.8188103553057</v>
      </c>
      <c r="H25" s="8">
        <v>6360.3761116026126</v>
      </c>
      <c r="I25" s="8">
        <v>9407.6150521242016</v>
      </c>
      <c r="J25" s="8">
        <v>8319.5208370020737</v>
      </c>
      <c r="K25" s="8">
        <v>7889.3897735894643</v>
      </c>
      <c r="L25" s="8">
        <v>6846.8577005055449</v>
      </c>
      <c r="M25" s="8">
        <v>7379.7266485683904</v>
      </c>
      <c r="N25" s="8">
        <v>7758.2433755128377</v>
      </c>
      <c r="O25" s="8">
        <v>8240.4253755624231</v>
      </c>
      <c r="P25" s="8">
        <v>7025.5729867013388</v>
      </c>
      <c r="Q25" s="8">
        <v>7256.7670033514187</v>
      </c>
      <c r="R25" s="8">
        <v>6153.1187000454829</v>
      </c>
      <c r="S25" s="8">
        <v>6315.4050570992658</v>
      </c>
      <c r="T25" s="8">
        <v>6342.6316063734648</v>
      </c>
      <c r="U25" s="8">
        <v>0.10237036284539228</v>
      </c>
      <c r="V25" s="8">
        <v>8175.6346187353529</v>
      </c>
      <c r="W25" s="8">
        <v>6096.1275996050827</v>
      </c>
      <c r="X25" s="8">
        <v>7270.441604409134</v>
      </c>
      <c r="Y25" s="8">
        <v>7690.7953446697857</v>
      </c>
      <c r="Z25" s="9"/>
      <c r="AA25" s="9"/>
      <c r="AB25" s="17">
        <v>6.676918614072648E-2</v>
      </c>
      <c r="AC25" s="17">
        <v>2.9935748270974019E-2</v>
      </c>
    </row>
    <row r="26" spans="1:29" ht="20.25" customHeight="1" x14ac:dyDescent="0.25">
      <c r="A26" s="5" t="s">
        <v>24</v>
      </c>
      <c r="B26" s="20">
        <v>19.466183333333333</v>
      </c>
      <c r="C26" s="8">
        <v>11951.212695335711</v>
      </c>
      <c r="D26" s="8">
        <v>18801.034633446077</v>
      </c>
      <c r="E26" s="8">
        <v>8595.3844518475271</v>
      </c>
      <c r="F26" s="8">
        <v>13665.979036662562</v>
      </c>
      <c r="G26" s="8">
        <v>11287.945691919358</v>
      </c>
      <c r="H26" s="8">
        <v>17814.066851600157</v>
      </c>
      <c r="I26" s="8">
        <v>17792.711019209059</v>
      </c>
      <c r="J26" s="8">
        <v>21624.737283261838</v>
      </c>
      <c r="K26" s="8">
        <v>4791.9471688559333</v>
      </c>
      <c r="L26" s="8">
        <v>4110.8340050296738</v>
      </c>
      <c r="M26" s="8">
        <v>34663.149159759836</v>
      </c>
      <c r="N26" s="8">
        <v>34433.386545026136</v>
      </c>
      <c r="O26" s="8">
        <v>8339.6330704419979</v>
      </c>
      <c r="P26" s="8">
        <v>3366.8845475484159</v>
      </c>
      <c r="Q26" s="8">
        <v>7198.2413194117917</v>
      </c>
      <c r="R26" s="8">
        <v>8075.2397614104675</v>
      </c>
      <c r="S26" s="8">
        <v>5244.5492362732202</v>
      </c>
      <c r="T26" s="8">
        <v>5456.4751850054745</v>
      </c>
      <c r="U26" s="8">
        <v>77.852263422574666</v>
      </c>
      <c r="V26" s="8">
        <v>8207.3135236752769</v>
      </c>
      <c r="W26" s="8">
        <v>4316.7722818151233</v>
      </c>
      <c r="X26" s="8">
        <v>9911.9565407107712</v>
      </c>
      <c r="Y26" s="8">
        <v>10037.003349127248</v>
      </c>
      <c r="Z26" s="17">
        <v>1.5312174871515893</v>
      </c>
      <c r="AA26" s="17">
        <v>8.3054645144343677</v>
      </c>
      <c r="AB26" s="17">
        <v>49.362802168078368</v>
      </c>
      <c r="AC26" s="17">
        <v>81.862146075450013</v>
      </c>
    </row>
    <row r="27" spans="1:29" ht="20.25" customHeight="1" x14ac:dyDescent="0.25">
      <c r="A27" s="5" t="s">
        <v>25</v>
      </c>
      <c r="B27" s="20">
        <v>20.348199999999999</v>
      </c>
      <c r="C27" s="8">
        <v>66.586598618075598</v>
      </c>
      <c r="D27" s="8">
        <v>97.498043104874299</v>
      </c>
      <c r="E27" s="8">
        <v>105.64766885673259</v>
      </c>
      <c r="F27" s="8">
        <v>985.95891209359718</v>
      </c>
      <c r="G27" s="8">
        <v>36.526174296675208</v>
      </c>
      <c r="H27" s="8">
        <v>118.97801370466711</v>
      </c>
      <c r="I27" s="8">
        <v>70.169606551950281</v>
      </c>
      <c r="J27" s="8">
        <v>63.596953859224861</v>
      </c>
      <c r="K27" s="8">
        <v>81.50133030785824</v>
      </c>
      <c r="L27" s="8">
        <v>54.38951802140047</v>
      </c>
      <c r="M27" s="8">
        <v>142.46291089266469</v>
      </c>
      <c r="N27" s="8">
        <v>216.09996105571651</v>
      </c>
      <c r="O27" s="8">
        <v>180.22349425795824</v>
      </c>
      <c r="P27" s="8">
        <v>73.995857301689441</v>
      </c>
      <c r="Q27" s="8">
        <v>112.29140092340785</v>
      </c>
      <c r="R27" s="8">
        <v>63.511375076937213</v>
      </c>
      <c r="S27" s="8">
        <v>1162.1224777814607</v>
      </c>
      <c r="T27" s="8">
        <v>58.172397425708098</v>
      </c>
      <c r="U27" s="8">
        <v>30.961281395007553</v>
      </c>
      <c r="V27" s="8">
        <v>236.67203107603021</v>
      </c>
      <c r="W27" s="8">
        <v>42.875811772423695</v>
      </c>
      <c r="X27" s="8">
        <v>76.243103288889529</v>
      </c>
      <c r="Y27" s="8">
        <v>178.21797648099465</v>
      </c>
      <c r="Z27" s="17">
        <v>0.2028329714358689</v>
      </c>
      <c r="AA27" s="17">
        <v>0.52295629171631308</v>
      </c>
      <c r="AB27" s="17">
        <v>1.2424973454078019</v>
      </c>
      <c r="AC27" s="17">
        <v>1.0754969224135171</v>
      </c>
    </row>
    <row r="28" spans="1:29" ht="20.25" customHeight="1" x14ac:dyDescent="0.25">
      <c r="A28" s="5" t="s">
        <v>26</v>
      </c>
      <c r="B28" s="20">
        <v>20.497833333333332</v>
      </c>
      <c r="C28" s="8">
        <v>22646.066621499976</v>
      </c>
      <c r="D28" s="8">
        <v>21399.671875636435</v>
      </c>
      <c r="E28" s="8">
        <v>21282.639723950804</v>
      </c>
      <c r="F28" s="8">
        <v>21467.458884940192</v>
      </c>
      <c r="G28" s="8">
        <v>21940.528146253593</v>
      </c>
      <c r="H28" s="8">
        <v>22762.56131505665</v>
      </c>
      <c r="I28" s="8">
        <v>16920.776007058703</v>
      </c>
      <c r="J28" s="8">
        <v>19988.340089098754</v>
      </c>
      <c r="K28" s="8">
        <v>13265.381306768597</v>
      </c>
      <c r="L28" s="8">
        <v>13912.198002072992</v>
      </c>
      <c r="M28" s="8">
        <v>17501.552724468878</v>
      </c>
      <c r="N28" s="8">
        <v>20992.955609450935</v>
      </c>
      <c r="O28" s="8">
        <v>16968.390613008341</v>
      </c>
      <c r="P28" s="8">
        <v>14521.124480008715</v>
      </c>
      <c r="Q28" s="8">
        <v>21396.569945929921</v>
      </c>
      <c r="R28" s="8">
        <v>16837.899743351336</v>
      </c>
      <c r="S28" s="8">
        <v>12916.144163530897</v>
      </c>
      <c r="T28" s="8">
        <v>13725.719639529994</v>
      </c>
      <c r="U28" s="8">
        <v>4.0771698337840414</v>
      </c>
      <c r="V28" s="8">
        <v>19589.178451232619</v>
      </c>
      <c r="W28" s="8">
        <v>10349.224920115061</v>
      </c>
      <c r="X28" s="8">
        <v>17126.779259160954</v>
      </c>
      <c r="Y28" s="8">
        <v>17772.064480669509</v>
      </c>
      <c r="Z28" s="13"/>
      <c r="AA28" s="17">
        <v>0.11096957745373044</v>
      </c>
      <c r="AB28" s="17">
        <v>1.5407255324259441</v>
      </c>
      <c r="AC28" s="13"/>
    </row>
    <row r="29" spans="1:29" ht="20.25" customHeight="1" x14ac:dyDescent="0.25">
      <c r="A29" s="5" t="s">
        <v>27</v>
      </c>
      <c r="B29" s="20">
        <v>20.504583333333333</v>
      </c>
      <c r="C29" s="8">
        <v>2130.7011894423863</v>
      </c>
      <c r="D29" s="8">
        <v>1732.7050203389635</v>
      </c>
      <c r="E29" s="8">
        <v>1766.433283513783</v>
      </c>
      <c r="F29" s="8">
        <v>1677.0685730264056</v>
      </c>
      <c r="G29" s="8">
        <v>1882.944879023029</v>
      </c>
      <c r="H29" s="8">
        <v>2226.9732478101519</v>
      </c>
      <c r="I29" s="8">
        <v>721.17004202983799</v>
      </c>
      <c r="J29" s="8">
        <v>1356.4541446071435</v>
      </c>
      <c r="K29" s="8">
        <v>517.71123225343752</v>
      </c>
      <c r="L29" s="8">
        <v>502.63134852852903</v>
      </c>
      <c r="M29" s="8">
        <v>3101.0184449228427</v>
      </c>
      <c r="N29" s="8">
        <v>913.53067787521638</v>
      </c>
      <c r="O29" s="8">
        <v>6789.619527245708</v>
      </c>
      <c r="P29" s="8">
        <v>622.23920845078987</v>
      </c>
      <c r="Q29" s="8">
        <v>1342.7624519154972</v>
      </c>
      <c r="R29" s="8">
        <v>718.77827780410701</v>
      </c>
      <c r="S29" s="8">
        <v>327.88455511817142</v>
      </c>
      <c r="T29" s="8">
        <v>383.02585509542456</v>
      </c>
      <c r="U29" s="8">
        <v>8.7937505769536077</v>
      </c>
      <c r="V29" s="8">
        <v>1182.8040448005609</v>
      </c>
      <c r="W29" s="8">
        <v>972.30996272426773</v>
      </c>
      <c r="X29" s="8">
        <v>656.86248567693519</v>
      </c>
      <c r="Y29" s="8">
        <v>774.04681949357723</v>
      </c>
      <c r="Z29" s="17">
        <v>0.30272594618951287</v>
      </c>
      <c r="AA29" s="17">
        <v>0.4555001535128072</v>
      </c>
      <c r="AB29" s="17">
        <v>2.5689556375452458</v>
      </c>
      <c r="AC29" s="17">
        <v>0.80212386046440765</v>
      </c>
    </row>
    <row r="30" spans="1:29" ht="20.25" customHeight="1" x14ac:dyDescent="0.25">
      <c r="A30" s="5" t="s">
        <v>29</v>
      </c>
      <c r="B30" s="20">
        <v>21.374083333333335</v>
      </c>
      <c r="C30" s="8">
        <v>19206.126044000528</v>
      </c>
      <c r="D30" s="8">
        <v>23528.5131541009</v>
      </c>
      <c r="E30" s="8">
        <v>28332.153980018906</v>
      </c>
      <c r="F30" s="8">
        <v>26607.272905056743</v>
      </c>
      <c r="G30" s="8">
        <v>13240.977226480498</v>
      </c>
      <c r="H30" s="8">
        <v>17388.42191189259</v>
      </c>
      <c r="I30" s="8">
        <v>17962.238603068508</v>
      </c>
      <c r="J30" s="8">
        <v>23863.761584097938</v>
      </c>
      <c r="K30" s="8">
        <v>34259.478166938818</v>
      </c>
      <c r="L30" s="8">
        <v>19249.391116610965</v>
      </c>
      <c r="M30" s="8">
        <v>17127.511379350392</v>
      </c>
      <c r="N30" s="8">
        <v>24648.303129722422</v>
      </c>
      <c r="O30" s="8">
        <v>38582.03829208923</v>
      </c>
      <c r="P30" s="8">
        <v>18545.564463537881</v>
      </c>
      <c r="Q30" s="8">
        <v>34148.27779383897</v>
      </c>
      <c r="R30" s="8">
        <v>31488.42374130711</v>
      </c>
      <c r="S30" s="8">
        <v>32610.915215636465</v>
      </c>
      <c r="T30" s="8">
        <v>22707.725606218373</v>
      </c>
      <c r="U30" s="8">
        <v>23.22413829905863</v>
      </c>
      <c r="V30" s="8">
        <v>39569.344366349265</v>
      </c>
      <c r="W30" s="8">
        <v>30078.934834232616</v>
      </c>
      <c r="X30" s="8">
        <v>38518.521718371405</v>
      </c>
      <c r="Y30" s="8">
        <v>19317.860905733003</v>
      </c>
      <c r="Z30" s="9"/>
      <c r="AA30" s="17">
        <v>0.87501838806961296</v>
      </c>
      <c r="AB30" s="17">
        <v>4.9482266190747159</v>
      </c>
      <c r="AC30" s="17">
        <v>3.1886434328016149</v>
      </c>
    </row>
    <row r="31" spans="1:29" ht="20.25" customHeight="1" x14ac:dyDescent="0.25">
      <c r="A31" s="5" t="s">
        <v>30</v>
      </c>
      <c r="B31" s="20">
        <v>21.374083333333335</v>
      </c>
      <c r="C31" s="8">
        <v>2619.6235842039728</v>
      </c>
      <c r="D31" s="8">
        <v>3129.4988612299012</v>
      </c>
      <c r="E31" s="8">
        <v>3823.441709696905</v>
      </c>
      <c r="F31" s="8">
        <v>3540.5007990672316</v>
      </c>
      <c r="G31" s="8">
        <v>1773.6089991852919</v>
      </c>
      <c r="H31" s="8">
        <v>4976.1656256643428</v>
      </c>
      <c r="I31" s="8">
        <v>5421.2479895652714</v>
      </c>
      <c r="J31" s="8">
        <v>6033.0233223768673</v>
      </c>
      <c r="K31" s="8">
        <v>12551.500884591565</v>
      </c>
      <c r="L31" s="8">
        <v>6250.4647664484264</v>
      </c>
      <c r="M31" s="8">
        <v>3136.3026584600407</v>
      </c>
      <c r="N31" s="8">
        <v>3118.9961024987629</v>
      </c>
      <c r="O31" s="8">
        <v>19677.430065534401</v>
      </c>
      <c r="P31" s="8">
        <v>9452.5450069552353</v>
      </c>
      <c r="Q31" s="8">
        <v>6407.2311082570895</v>
      </c>
      <c r="R31" s="8">
        <v>4170.5600025251924</v>
      </c>
      <c r="S31" s="8">
        <v>4359.6573456358437</v>
      </c>
      <c r="T31" s="8">
        <v>3053.2145801721317</v>
      </c>
      <c r="U31" s="8">
        <v>2.4925984188159975</v>
      </c>
      <c r="V31" s="8">
        <v>5278.4889523608254</v>
      </c>
      <c r="W31" s="8">
        <v>4011.2412393312356</v>
      </c>
      <c r="X31" s="8">
        <v>5136.9949171893459</v>
      </c>
      <c r="Y31" s="8">
        <v>8983.2064335895029</v>
      </c>
      <c r="Z31" s="9"/>
      <c r="AA31" s="17">
        <v>0.1166961973469751</v>
      </c>
      <c r="AB31" s="17">
        <v>0.4104751851731302</v>
      </c>
      <c r="AC31" s="17">
        <v>0.50788724063700763</v>
      </c>
    </row>
    <row r="32" spans="1:29" ht="20.25" customHeight="1" x14ac:dyDescent="0.25">
      <c r="A32" s="5" t="s">
        <v>31</v>
      </c>
      <c r="B32" s="20">
        <v>22.1998</v>
      </c>
      <c r="C32" s="8">
        <v>1886.5488910288479</v>
      </c>
      <c r="D32" s="8">
        <v>2736.393883748533</v>
      </c>
      <c r="E32" s="8">
        <v>3478.7793905424887</v>
      </c>
      <c r="F32" s="8">
        <v>2144.8312659957091</v>
      </c>
      <c r="G32" s="8">
        <v>1287.4992874003276</v>
      </c>
      <c r="H32" s="8">
        <v>2424.7262561832986</v>
      </c>
      <c r="I32" s="8">
        <v>2797.7882013735652</v>
      </c>
      <c r="J32" s="8">
        <v>611.3063833212185</v>
      </c>
      <c r="K32" s="8">
        <v>2375.0945154544302</v>
      </c>
      <c r="L32" s="8">
        <v>1543.5660301838086</v>
      </c>
      <c r="M32" s="8">
        <v>2516.6987859237279</v>
      </c>
      <c r="N32" s="8">
        <v>2823.7550582368226</v>
      </c>
      <c r="O32" s="8">
        <v>3519.1881908215382</v>
      </c>
      <c r="P32" s="8">
        <v>1664.5741037079936</v>
      </c>
      <c r="Q32" s="8">
        <v>2136.2481151945844</v>
      </c>
      <c r="R32" s="8">
        <v>1482.3335200232991</v>
      </c>
      <c r="S32" s="8">
        <v>1005.6911345404076</v>
      </c>
      <c r="T32" s="8">
        <v>709.23089254230888</v>
      </c>
      <c r="U32" s="8">
        <v>403.19353778256595</v>
      </c>
      <c r="V32" s="8">
        <v>1781.2582467935704</v>
      </c>
      <c r="W32" s="8">
        <v>1125.0240124434797</v>
      </c>
      <c r="X32" s="8">
        <v>1202.2261741712064</v>
      </c>
      <c r="Y32" s="8">
        <v>2119.4952784806633</v>
      </c>
      <c r="Z32" s="17">
        <v>7.7722198323718406E-2</v>
      </c>
      <c r="AA32" s="17">
        <v>6.3929115183311458E-2</v>
      </c>
      <c r="AB32" s="17">
        <v>1.6308654898091346</v>
      </c>
      <c r="AC32" s="17">
        <v>0.18804339192764372</v>
      </c>
    </row>
    <row r="33" spans="1:29" ht="20.25" customHeight="1" x14ac:dyDescent="0.25">
      <c r="A33" s="5" t="s">
        <v>32</v>
      </c>
      <c r="B33" s="20">
        <v>22.249833333333335</v>
      </c>
      <c r="C33" s="8">
        <v>2982.4152159070177</v>
      </c>
      <c r="D33" s="8">
        <v>1712.2258432649398</v>
      </c>
      <c r="E33" s="8">
        <v>952.34154865525397</v>
      </c>
      <c r="F33" s="8">
        <v>3707.6696474328787</v>
      </c>
      <c r="G33" s="8">
        <v>940.75629939793635</v>
      </c>
      <c r="H33" s="8">
        <v>6471.7566982680873</v>
      </c>
      <c r="I33" s="8">
        <v>5055.0487735106217</v>
      </c>
      <c r="J33" s="8">
        <v>6121.44827756621</v>
      </c>
      <c r="K33" s="8">
        <v>5066.5184868124979</v>
      </c>
      <c r="L33" s="8">
        <v>1914.89801889667</v>
      </c>
      <c r="M33" s="8">
        <v>7195.6380672064224</v>
      </c>
      <c r="N33" s="8">
        <v>6357.0964902840806</v>
      </c>
      <c r="O33" s="8">
        <v>2991.3828372814469</v>
      </c>
      <c r="P33" s="8">
        <v>3897.7767046982176</v>
      </c>
      <c r="Q33" s="8">
        <v>5238.7631902719686</v>
      </c>
      <c r="R33" s="8">
        <v>8377.5025307300348</v>
      </c>
      <c r="S33" s="8">
        <v>4193.897313214613</v>
      </c>
      <c r="T33" s="8">
        <v>6922.0899659691131</v>
      </c>
      <c r="U33" s="8">
        <v>2222.121995901251</v>
      </c>
      <c r="V33" s="8">
        <v>8477.4428197972557</v>
      </c>
      <c r="W33" s="8">
        <v>5660.3532027929805</v>
      </c>
      <c r="X33" s="8">
        <v>9110.1021325795045</v>
      </c>
      <c r="Y33" s="8">
        <v>6092.7383866604105</v>
      </c>
      <c r="Z33" s="17">
        <v>0.24844741583577329</v>
      </c>
      <c r="AA33" s="17">
        <v>0.291463368504219</v>
      </c>
      <c r="AB33" s="17">
        <v>0.30742448670012856</v>
      </c>
      <c r="AC33" s="17">
        <v>0.24482615040698297</v>
      </c>
    </row>
    <row r="34" spans="1:29" ht="20.25" customHeight="1" x14ac:dyDescent="0.25">
      <c r="A34" s="5" t="s">
        <v>33</v>
      </c>
      <c r="B34" s="20">
        <v>22.249833333333335</v>
      </c>
      <c r="C34" s="8">
        <v>11459.415576641639</v>
      </c>
      <c r="D34" s="8">
        <v>14956.992349360977</v>
      </c>
      <c r="E34" s="8">
        <v>20101.369777164844</v>
      </c>
      <c r="F34" s="8">
        <v>15062.165039475462</v>
      </c>
      <c r="G34" s="8">
        <v>6712.5664304763422</v>
      </c>
      <c r="H34" s="8">
        <v>15159.716693894865</v>
      </c>
      <c r="I34" s="8">
        <v>13580.793270748307</v>
      </c>
      <c r="J34" s="8">
        <v>17151.867612471779</v>
      </c>
      <c r="K34" s="8">
        <v>16362.887467160035</v>
      </c>
      <c r="L34" s="8">
        <v>12901.704572543913</v>
      </c>
      <c r="M34" s="8">
        <v>18260.426952233258</v>
      </c>
      <c r="N34" s="8">
        <v>16712.464215807424</v>
      </c>
      <c r="O34" s="8">
        <v>152327.55679257176</v>
      </c>
      <c r="P34" s="8">
        <v>24260.441309740912</v>
      </c>
      <c r="Q34" s="8">
        <v>21067.115201999539</v>
      </c>
      <c r="R34" s="8">
        <v>11405.068165432116</v>
      </c>
      <c r="S34" s="8">
        <v>10385.854452772854</v>
      </c>
      <c r="T34" s="8">
        <v>7507.7008639202295</v>
      </c>
      <c r="U34" s="8">
        <v>4026.8549653702808</v>
      </c>
      <c r="V34" s="8">
        <v>11068.354156249652</v>
      </c>
      <c r="W34" s="8">
        <v>12636.831944454361</v>
      </c>
      <c r="X34" s="8">
        <v>12336.943995710479</v>
      </c>
      <c r="Y34" s="8">
        <v>21192.18570293341</v>
      </c>
      <c r="Z34" s="17">
        <v>1.4366868325179289</v>
      </c>
      <c r="AA34" s="17">
        <v>1.1964332095565438</v>
      </c>
      <c r="AB34" s="17">
        <v>62.001225460903783</v>
      </c>
      <c r="AC34" s="17">
        <v>54.628607367739789</v>
      </c>
    </row>
    <row r="35" spans="1:29" ht="20.25" customHeight="1" x14ac:dyDescent="0.25">
      <c r="A35" s="5" t="s">
        <v>34</v>
      </c>
      <c r="B35" s="20">
        <v>23.590316666666666</v>
      </c>
      <c r="C35" s="8">
        <v>10302.685092905493</v>
      </c>
      <c r="D35" s="8">
        <v>9577.4635499035539</v>
      </c>
      <c r="E35" s="8">
        <v>12256.323355040768</v>
      </c>
      <c r="F35" s="8">
        <v>13782.406793850976</v>
      </c>
      <c r="G35" s="8">
        <v>9429.8001530085021</v>
      </c>
      <c r="H35" s="8">
        <v>14194.097224763775</v>
      </c>
      <c r="I35" s="8">
        <v>12658.284587822411</v>
      </c>
      <c r="J35" s="8">
        <v>15259.442005036266</v>
      </c>
      <c r="K35" s="8">
        <v>6333.8327807630112</v>
      </c>
      <c r="L35" s="8">
        <v>2257.1347138553524</v>
      </c>
      <c r="M35" s="8">
        <v>5695.1149115810467</v>
      </c>
      <c r="N35" s="8">
        <v>12619.788932442551</v>
      </c>
      <c r="O35" s="8">
        <v>1626.6395011063892</v>
      </c>
      <c r="P35" s="8">
        <v>1552.0163324725847</v>
      </c>
      <c r="Q35" s="8">
        <v>8531.4809677099875</v>
      </c>
      <c r="R35" s="8">
        <v>6932.9633941181937</v>
      </c>
      <c r="S35" s="8">
        <v>6103.9786995158829</v>
      </c>
      <c r="T35" s="8">
        <v>5050.920223127232</v>
      </c>
      <c r="U35" s="8">
        <v>66.153157524070565</v>
      </c>
      <c r="V35" s="8">
        <v>10204.768939460626</v>
      </c>
      <c r="W35" s="8">
        <v>6864.7392683843182</v>
      </c>
      <c r="X35" s="8">
        <v>8200.2030979659357</v>
      </c>
      <c r="Y35" s="8">
        <v>9477.7116891584556</v>
      </c>
      <c r="Z35" s="9"/>
      <c r="AA35" s="17">
        <v>0.53574751670308618</v>
      </c>
      <c r="AB35" s="17">
        <v>0.52923218610149614</v>
      </c>
      <c r="AC35" s="17">
        <v>0.32296877727538326</v>
      </c>
    </row>
    <row r="36" spans="1:29" ht="20.25" customHeight="1" x14ac:dyDescent="0.25">
      <c r="A36" s="5" t="s">
        <v>35</v>
      </c>
      <c r="B36" s="20">
        <v>24.470500000000001</v>
      </c>
      <c r="C36" s="8">
        <v>68402.5924605123</v>
      </c>
      <c r="D36" s="8">
        <v>75812.101561172283</v>
      </c>
      <c r="E36" s="8">
        <v>73319.275864263807</v>
      </c>
      <c r="F36" s="8">
        <v>73973.03000899675</v>
      </c>
      <c r="G36" s="8">
        <v>61980.839634965509</v>
      </c>
      <c r="H36" s="8">
        <v>108636.46927803688</v>
      </c>
      <c r="I36" s="8">
        <v>104299.02613855043</v>
      </c>
      <c r="J36" s="8">
        <v>164185.58487933711</v>
      </c>
      <c r="K36" s="8">
        <v>334271.3915549377</v>
      </c>
      <c r="L36" s="8">
        <v>124827.6095670994</v>
      </c>
      <c r="M36" s="8">
        <v>162814.53459840833</v>
      </c>
      <c r="N36" s="8">
        <v>71356.886813718782</v>
      </c>
      <c r="O36" s="8">
        <v>68625.849448377106</v>
      </c>
      <c r="P36" s="8">
        <v>245546.07980598378</v>
      </c>
      <c r="Q36" s="8">
        <v>74188.615565243017</v>
      </c>
      <c r="R36" s="8">
        <v>142748.86458582329</v>
      </c>
      <c r="S36" s="8">
        <v>161574.94657968247</v>
      </c>
      <c r="T36" s="8">
        <v>137881.89241577961</v>
      </c>
      <c r="U36" s="8">
        <v>26.270550834533882</v>
      </c>
      <c r="V36" s="8">
        <v>131783.72328236778</v>
      </c>
      <c r="W36" s="8">
        <v>164143.68891049369</v>
      </c>
      <c r="X36" s="8">
        <v>166497.61030155819</v>
      </c>
      <c r="Y36" s="8">
        <v>210793.74399800631</v>
      </c>
      <c r="Z36" s="17">
        <v>21.039030607735349</v>
      </c>
      <c r="AA36" s="17">
        <v>0.26455709508875852</v>
      </c>
      <c r="AB36" s="17">
        <v>1.0850075526824097</v>
      </c>
      <c r="AC36" s="17">
        <v>2.7907137203766896</v>
      </c>
    </row>
    <row r="37" spans="1:29" ht="20.25" customHeight="1" x14ac:dyDescent="0.25">
      <c r="A37" s="5" t="s">
        <v>36</v>
      </c>
      <c r="B37" s="20">
        <v>24.664416666666668</v>
      </c>
      <c r="C37" s="8">
        <v>10917.776614509632</v>
      </c>
      <c r="D37" s="8">
        <v>13537.23837407304</v>
      </c>
      <c r="E37" s="8">
        <v>10865.216801580274</v>
      </c>
      <c r="F37" s="8">
        <v>11491.882121858182</v>
      </c>
      <c r="G37" s="8">
        <v>6151.9836083387763</v>
      </c>
      <c r="H37" s="8">
        <v>18493.246798281558</v>
      </c>
      <c r="I37" s="8">
        <v>22051.474167524106</v>
      </c>
      <c r="J37" s="8">
        <v>22518.398769587569</v>
      </c>
      <c r="K37" s="8">
        <v>14607.77393494333</v>
      </c>
      <c r="L37" s="8">
        <v>190890.32115342779</v>
      </c>
      <c r="M37" s="8">
        <v>235278.89958106491</v>
      </c>
      <c r="N37" s="8">
        <v>238144.95632596669</v>
      </c>
      <c r="O37" s="8">
        <v>59887.630304805592</v>
      </c>
      <c r="P37" s="8">
        <v>248835.71397689066</v>
      </c>
      <c r="Q37" s="8">
        <v>237380.39469502951</v>
      </c>
      <c r="R37" s="8">
        <v>23178.451435684052</v>
      </c>
      <c r="S37" s="8">
        <v>25093.844904541747</v>
      </c>
      <c r="T37" s="8">
        <v>19645.501400711593</v>
      </c>
      <c r="U37" s="8">
        <v>52.041071219973034</v>
      </c>
      <c r="V37" s="8">
        <v>21288.877711800127</v>
      </c>
      <c r="W37" s="8">
        <v>21992.572131115696</v>
      </c>
      <c r="X37" s="8">
        <v>26139.783543820551</v>
      </c>
      <c r="Y37" s="8">
        <v>32497.327824601893</v>
      </c>
      <c r="Z37" s="17">
        <v>0.63986806051299461</v>
      </c>
      <c r="AA37" s="17">
        <v>0.64057381078365916</v>
      </c>
      <c r="AB37" s="17">
        <v>0.52876936164486643</v>
      </c>
      <c r="AC37" s="17">
        <v>1.7610933219386269</v>
      </c>
    </row>
    <row r="38" spans="1:29" ht="20.25" customHeight="1" x14ac:dyDescent="0.25">
      <c r="A38" s="5" t="s">
        <v>37</v>
      </c>
      <c r="B38" s="20">
        <v>24.664416666666668</v>
      </c>
      <c r="C38" s="8">
        <v>3847.4058900005512</v>
      </c>
      <c r="D38" s="8">
        <v>4827.475962044954</v>
      </c>
      <c r="E38" s="8">
        <v>3936.9533037940769</v>
      </c>
      <c r="F38" s="8">
        <v>3981.29419018303</v>
      </c>
      <c r="G38" s="8">
        <v>2208.9814288449161</v>
      </c>
      <c r="H38" s="8">
        <v>6356.7486322577142</v>
      </c>
      <c r="I38" s="8">
        <v>7869.3549727757163</v>
      </c>
      <c r="J38" s="8">
        <v>8043.5386098885683</v>
      </c>
      <c r="K38" s="8">
        <v>5982.9559357343396</v>
      </c>
      <c r="L38" s="8">
        <v>4822.1947923705993</v>
      </c>
      <c r="M38" s="8">
        <v>85183.905231270648</v>
      </c>
      <c r="N38" s="8">
        <v>84747.322177269059</v>
      </c>
      <c r="O38" s="8">
        <v>140075.6973745093</v>
      </c>
      <c r="P38" s="8">
        <v>88736.59416549858</v>
      </c>
      <c r="Q38" s="8">
        <v>83831.01305929081</v>
      </c>
      <c r="R38" s="8">
        <v>8314.8412233185372</v>
      </c>
      <c r="S38" s="8">
        <v>8957.8070717416049</v>
      </c>
      <c r="T38" s="8">
        <v>7005.7262163524338</v>
      </c>
      <c r="U38" s="8">
        <v>17.437668312175294</v>
      </c>
      <c r="V38" s="8">
        <v>7591.7659549721093</v>
      </c>
      <c r="W38" s="8">
        <v>7842.7084145787348</v>
      </c>
      <c r="X38" s="8">
        <v>9390.2825740474927</v>
      </c>
      <c r="Y38" s="8">
        <v>11588.77937795807</v>
      </c>
      <c r="Z38" s="17">
        <v>0.2327028800463686</v>
      </c>
      <c r="AA38" s="17">
        <v>0.23270148349528047</v>
      </c>
      <c r="AB38" s="17">
        <v>0.19676889827958682</v>
      </c>
      <c r="AC38" s="17">
        <v>0.60407551815223459</v>
      </c>
    </row>
    <row r="39" spans="1:29" ht="20.25" customHeight="1" x14ac:dyDescent="0.25">
      <c r="A39" s="5" t="s">
        <v>38</v>
      </c>
      <c r="B39" s="20">
        <v>24.739483333333332</v>
      </c>
      <c r="C39" s="8">
        <v>172.29346667033752</v>
      </c>
      <c r="D39" s="8">
        <v>88.887978833774795</v>
      </c>
      <c r="E39" s="8">
        <v>99.87654701538672</v>
      </c>
      <c r="F39" s="8">
        <v>863.79216276609748</v>
      </c>
      <c r="G39" s="8">
        <v>76.850255895987971</v>
      </c>
      <c r="H39" s="8">
        <v>1581.1766911486084</v>
      </c>
      <c r="I39" s="8">
        <v>784.93101989568004</v>
      </c>
      <c r="J39" s="8">
        <v>1109.4532957663412</v>
      </c>
      <c r="K39" s="8">
        <v>858.72317324717358</v>
      </c>
      <c r="L39" s="8">
        <v>1744.9487974025362</v>
      </c>
      <c r="M39" s="8">
        <v>2617.4062811841059</v>
      </c>
      <c r="N39" s="8">
        <v>203.16641164660118</v>
      </c>
      <c r="O39" s="8">
        <v>2893.9624761291211</v>
      </c>
      <c r="P39" s="8">
        <v>2272.6019779207381</v>
      </c>
      <c r="Q39" s="8">
        <v>1749.2513908200776</v>
      </c>
      <c r="R39" s="8">
        <v>2732.4797563238526</v>
      </c>
      <c r="S39" s="8">
        <v>2300.1447955098611</v>
      </c>
      <c r="T39" s="8">
        <v>98.972008087087346</v>
      </c>
      <c r="U39" s="8">
        <v>10.423669067658812</v>
      </c>
      <c r="V39" s="8">
        <v>461.16281657513554</v>
      </c>
      <c r="W39" s="8">
        <v>347.06061713927676</v>
      </c>
      <c r="X39" s="8">
        <v>161.06744926264952</v>
      </c>
      <c r="Y39" s="8">
        <v>2430.6420538998168</v>
      </c>
      <c r="Z39" s="17">
        <v>10.419382405991895</v>
      </c>
      <c r="AA39" s="17">
        <v>0.62282701841415689</v>
      </c>
      <c r="AB39" s="17">
        <v>0.43757006182894231</v>
      </c>
      <c r="AC39" s="17">
        <v>0.11915384814411921</v>
      </c>
    </row>
    <row r="40" spans="1:29" ht="20.25" customHeight="1" x14ac:dyDescent="0.25">
      <c r="A40" s="5" t="s">
        <v>39</v>
      </c>
      <c r="B40" s="20">
        <v>24.983450000000001</v>
      </c>
      <c r="C40" s="8">
        <v>933.26125107549899</v>
      </c>
      <c r="D40" s="8">
        <v>943.60643491067754</v>
      </c>
      <c r="E40" s="8">
        <v>1115.4789065444627</v>
      </c>
      <c r="F40" s="8">
        <v>1057.350129982201</v>
      </c>
      <c r="G40" s="8">
        <v>687.16597017587549</v>
      </c>
      <c r="H40" s="8">
        <v>266.56413818138236</v>
      </c>
      <c r="I40" s="8">
        <v>1383.8314098137166</v>
      </c>
      <c r="J40" s="8">
        <v>1321.549535632887</v>
      </c>
      <c r="K40" s="8">
        <v>228.36860976211705</v>
      </c>
      <c r="L40" s="8">
        <v>244.82326617992891</v>
      </c>
      <c r="M40" s="8">
        <v>233.85402442789504</v>
      </c>
      <c r="N40" s="8">
        <v>64.889974818207193</v>
      </c>
      <c r="O40" s="8">
        <v>182.31637055241151</v>
      </c>
      <c r="P40" s="8">
        <v>150.27399715584815</v>
      </c>
      <c r="Q40" s="8">
        <v>70.025614533912332</v>
      </c>
      <c r="R40" s="8">
        <v>378.51423335453427</v>
      </c>
      <c r="S40" s="8">
        <v>385.94716262361408</v>
      </c>
      <c r="T40" s="8">
        <v>301.31872692375612</v>
      </c>
      <c r="U40" s="8">
        <v>7.3989145149274771</v>
      </c>
      <c r="V40" s="8">
        <v>480.10840539179372</v>
      </c>
      <c r="W40" s="8">
        <v>453.64790320365188</v>
      </c>
      <c r="X40" s="8">
        <v>225.35472268292699</v>
      </c>
      <c r="Y40" s="8">
        <v>268.88382651731399</v>
      </c>
      <c r="Z40" s="17">
        <v>79.170476021043442</v>
      </c>
      <c r="AA40" s="17">
        <v>0.39551386831775309</v>
      </c>
      <c r="AB40" s="17">
        <v>0.67849030534855048</v>
      </c>
      <c r="AC40" s="17">
        <v>0.21951838101694801</v>
      </c>
    </row>
    <row r="41" spans="1:29" ht="20.25" customHeight="1" x14ac:dyDescent="0.25">
      <c r="A41" s="5" t="s">
        <v>40</v>
      </c>
      <c r="B41" s="20">
        <v>25.114816666666666</v>
      </c>
      <c r="C41" s="8">
        <v>6821.5248188576015</v>
      </c>
      <c r="D41" s="8">
        <v>7300.6172892116692</v>
      </c>
      <c r="E41" s="8">
        <v>7229.1764179381871</v>
      </c>
      <c r="F41" s="8">
        <v>3857.6052804156293</v>
      </c>
      <c r="G41" s="8">
        <v>6408.4316099461021</v>
      </c>
      <c r="H41" s="8">
        <v>7065.9694026212146</v>
      </c>
      <c r="I41" s="8">
        <v>6193.6283748543183</v>
      </c>
      <c r="J41" s="8">
        <v>8550.8677878002763</v>
      </c>
      <c r="K41" s="8">
        <v>11223.179125704788</v>
      </c>
      <c r="L41" s="8">
        <v>9233.6854612074676</v>
      </c>
      <c r="M41" s="8">
        <v>8076.2711192436782</v>
      </c>
      <c r="N41" s="8">
        <v>6742.4594411988919</v>
      </c>
      <c r="O41" s="8">
        <v>65355.884871620496</v>
      </c>
      <c r="P41" s="8">
        <v>11296.425928254483</v>
      </c>
      <c r="Q41" s="8">
        <v>17203.227378000342</v>
      </c>
      <c r="R41" s="8">
        <v>4061.4457144897751</v>
      </c>
      <c r="S41" s="8">
        <v>4224.6927291908059</v>
      </c>
      <c r="T41" s="8">
        <v>4046.2021865105949</v>
      </c>
      <c r="U41" s="8">
        <v>296.35944611087371</v>
      </c>
      <c r="V41" s="8">
        <v>5002.5470974901582</v>
      </c>
      <c r="W41" s="8">
        <v>8328.8445484607309</v>
      </c>
      <c r="X41" s="8">
        <v>4555.398126162595</v>
      </c>
      <c r="Y41" s="8">
        <v>8063.5241891036658</v>
      </c>
      <c r="Z41" s="17">
        <v>30.871756814490016</v>
      </c>
      <c r="AA41" s="9"/>
      <c r="AB41" s="17">
        <v>0.10538675868636921</v>
      </c>
      <c r="AC41" s="17">
        <v>0.43672317939627942</v>
      </c>
    </row>
    <row r="42" spans="1:29" ht="20.25" customHeight="1" x14ac:dyDescent="0.25">
      <c r="A42" s="5" t="s">
        <v>41</v>
      </c>
      <c r="B42" s="20">
        <v>27.285433333333334</v>
      </c>
      <c r="C42" s="8">
        <v>8114.3395448867668</v>
      </c>
      <c r="D42" s="8">
        <v>7854.144738538178</v>
      </c>
      <c r="E42" s="8">
        <v>8535.7703059461874</v>
      </c>
      <c r="F42" s="8">
        <v>10659.297328563684</v>
      </c>
      <c r="G42" s="8">
        <v>6078.1387537985574</v>
      </c>
      <c r="H42" s="8">
        <v>10826.453686202718</v>
      </c>
      <c r="I42" s="8">
        <v>9892.9957436176392</v>
      </c>
      <c r="J42" s="8">
        <v>8356.716603824505</v>
      </c>
      <c r="K42" s="8">
        <v>5883.6620009600274</v>
      </c>
      <c r="L42" s="8">
        <v>5279.7131535819608</v>
      </c>
      <c r="M42" s="8">
        <v>5440.8425303662152</v>
      </c>
      <c r="N42" s="8">
        <v>6126.8550423447841</v>
      </c>
      <c r="O42" s="8">
        <v>7029.4215212429917</v>
      </c>
      <c r="P42" s="8">
        <v>5405.2335880092269</v>
      </c>
      <c r="Q42" s="8">
        <v>7363.7459101877703</v>
      </c>
      <c r="R42" s="8">
        <v>8680.677921241886</v>
      </c>
      <c r="S42" s="8">
        <v>5218.618498521545</v>
      </c>
      <c r="T42" s="8">
        <v>5769.261235352169</v>
      </c>
      <c r="U42" s="8">
        <v>77.720254790400233</v>
      </c>
      <c r="V42" s="8">
        <v>10278.102948005842</v>
      </c>
      <c r="W42" s="8">
        <v>5325.556045804783</v>
      </c>
      <c r="X42" s="8">
        <v>9769.2242542397144</v>
      </c>
      <c r="Y42" s="8">
        <v>8143.7944683735814</v>
      </c>
      <c r="Z42" s="17"/>
      <c r="AA42" s="17"/>
      <c r="AB42" s="17">
        <v>0.20413268197006004</v>
      </c>
      <c r="AC42" s="17">
        <v>7.6247052444634311E-2</v>
      </c>
    </row>
    <row r="43" spans="1:29" ht="20.25" customHeight="1" x14ac:dyDescent="0.25">
      <c r="A43" s="5" t="s">
        <v>42</v>
      </c>
      <c r="B43" s="20">
        <v>34.723100000000002</v>
      </c>
      <c r="C43" s="8">
        <v>1519.3096208599968</v>
      </c>
      <c r="D43" s="8">
        <v>1717.2702116718947</v>
      </c>
      <c r="E43" s="8">
        <v>1345.3967756719203</v>
      </c>
      <c r="F43" s="8">
        <v>1559.6395890393051</v>
      </c>
      <c r="G43" s="8">
        <v>858.09782920750615</v>
      </c>
      <c r="H43" s="8">
        <v>1960.4096696893714</v>
      </c>
      <c r="I43" s="8">
        <v>1470.3828586364793</v>
      </c>
      <c r="J43" s="8">
        <v>1040.788049074642</v>
      </c>
      <c r="K43" s="8">
        <v>3371.8278811714881</v>
      </c>
      <c r="L43" s="8">
        <v>2068.8172699123415</v>
      </c>
      <c r="M43" s="8">
        <v>4185.4843264028259</v>
      </c>
      <c r="N43" s="8">
        <v>4189.55462013744</v>
      </c>
      <c r="O43" s="8">
        <v>4638.2960941371275</v>
      </c>
      <c r="P43" s="8">
        <v>4397.0975744219022</v>
      </c>
      <c r="Q43" s="8">
        <v>3804.9669446826797</v>
      </c>
      <c r="R43" s="8">
        <v>2168.3539772186518</v>
      </c>
      <c r="S43" s="8">
        <v>2092.1772001839117</v>
      </c>
      <c r="T43" s="8">
        <v>1514.6637996255456</v>
      </c>
      <c r="U43" s="8">
        <v>1.2952237206665287</v>
      </c>
      <c r="V43" s="8">
        <v>2927.4782275495127</v>
      </c>
      <c r="W43" s="8">
        <v>2070.7873923564321</v>
      </c>
      <c r="X43" s="8">
        <v>2700.7915189301739</v>
      </c>
      <c r="Y43" s="8">
        <v>3347.4314118728194</v>
      </c>
      <c r="Z43" s="17">
        <v>5.2379172811538165E-2</v>
      </c>
      <c r="AA43" s="9"/>
      <c r="AB43" s="17">
        <v>3.2760951137633949E-2</v>
      </c>
      <c r="AC43" s="17">
        <v>8.8092546308695688E-2</v>
      </c>
    </row>
    <row r="44" spans="1:29" ht="20.25" customHeight="1" x14ac:dyDescent="0.25"/>
    <row r="45" spans="1:29" ht="20.25" customHeight="1" x14ac:dyDescent="0.25"/>
    <row r="46" spans="1:29" x14ac:dyDescent="0.25">
      <c r="Z46" s="18"/>
      <c r="AA46" s="18"/>
      <c r="AB46" s="18"/>
    </row>
    <row r="47" spans="1:29" x14ac:dyDescent="0.25">
      <c r="Z47" s="18"/>
      <c r="AA47" s="18"/>
      <c r="AB47" s="18"/>
    </row>
    <row r="48" spans="1:29" x14ac:dyDescent="0.25">
      <c r="Z48" s="18"/>
      <c r="AA48" s="18"/>
      <c r="AB48" s="18"/>
    </row>
    <row r="49" spans="26:28" x14ac:dyDescent="0.25">
      <c r="Z49" s="18"/>
      <c r="AA49" s="18"/>
      <c r="AB49" s="18"/>
    </row>
    <row r="50" spans="26:28" x14ac:dyDescent="0.25">
      <c r="Z50" s="18"/>
      <c r="AA50" s="18"/>
      <c r="AB50" s="18"/>
    </row>
    <row r="51" spans="26:28" x14ac:dyDescent="0.25">
      <c r="Z51" s="18"/>
      <c r="AA51" s="18"/>
      <c r="AB51" s="18"/>
    </row>
    <row r="52" spans="26:28" x14ac:dyDescent="0.25">
      <c r="Z52" s="18"/>
      <c r="AA52" s="18"/>
      <c r="AB52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C515E-D79F-4130-962D-38EE5880D212}">
  <dimension ref="A4:AC16"/>
  <sheetViews>
    <sheetView topLeftCell="B1" workbookViewId="0">
      <selection activeCell="M33" sqref="M33"/>
    </sheetView>
  </sheetViews>
  <sheetFormatPr defaultRowHeight="15" x14ac:dyDescent="0.25"/>
  <cols>
    <col min="1" max="1" width="40.140625" customWidth="1"/>
    <col min="8" max="8" width="11.7109375" customWidth="1"/>
    <col min="15" max="15" width="11.140625" customWidth="1"/>
  </cols>
  <sheetData>
    <row r="4" spans="1:29" ht="20.25" customHeight="1" x14ac:dyDescent="0.25"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  <c r="J4" t="s">
        <v>51</v>
      </c>
      <c r="K4" t="s">
        <v>50</v>
      </c>
      <c r="L4" t="s">
        <v>52</v>
      </c>
      <c r="M4" t="s">
        <v>53</v>
      </c>
      <c r="N4" t="s">
        <v>54</v>
      </c>
      <c r="O4" t="s">
        <v>55</v>
      </c>
      <c r="P4" t="s">
        <v>56</v>
      </c>
      <c r="Q4" t="s">
        <v>57</v>
      </c>
      <c r="R4" t="s">
        <v>58</v>
      </c>
      <c r="S4" t="s">
        <v>59</v>
      </c>
      <c r="T4" t="s">
        <v>60</v>
      </c>
      <c r="U4" t="s">
        <v>61</v>
      </c>
      <c r="V4" t="s">
        <v>62</v>
      </c>
      <c r="W4" t="s">
        <v>63</v>
      </c>
      <c r="X4" t="s">
        <v>64</v>
      </c>
      <c r="Y4" t="s">
        <v>65</v>
      </c>
      <c r="Z4" t="s">
        <v>66</v>
      </c>
      <c r="AA4" t="s">
        <v>67</v>
      </c>
      <c r="AB4" t="s">
        <v>68</v>
      </c>
      <c r="AC4" t="s">
        <v>69</v>
      </c>
    </row>
    <row r="5" spans="1:29" ht="20.25" customHeight="1" x14ac:dyDescent="0.25">
      <c r="A5" s="1" t="s">
        <v>0</v>
      </c>
      <c r="Z5" s="9"/>
      <c r="AA5" s="9"/>
      <c r="AB5" s="9"/>
      <c r="AC5" s="9"/>
    </row>
    <row r="6" spans="1:29" ht="20.25" customHeight="1" x14ac:dyDescent="0.25">
      <c r="A6" s="2" t="s">
        <v>1</v>
      </c>
      <c r="B6" s="19" t="s">
        <v>2</v>
      </c>
      <c r="C6" s="4" t="s">
        <v>4</v>
      </c>
      <c r="D6" s="4" t="s">
        <v>4</v>
      </c>
      <c r="E6" s="4" t="s">
        <v>4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  <c r="R6" s="4" t="s">
        <v>4</v>
      </c>
      <c r="S6" s="4" t="s">
        <v>4</v>
      </c>
      <c r="T6" s="4" t="s">
        <v>4</v>
      </c>
      <c r="U6" s="4" t="s">
        <v>4</v>
      </c>
      <c r="V6" s="4" t="s">
        <v>4</v>
      </c>
      <c r="W6" s="4" t="s">
        <v>4</v>
      </c>
      <c r="X6" s="4" t="s">
        <v>4</v>
      </c>
      <c r="Y6" s="4" t="s">
        <v>4</v>
      </c>
      <c r="Z6" s="13" t="s">
        <v>4</v>
      </c>
      <c r="AA6" s="13" t="s">
        <v>4</v>
      </c>
      <c r="AB6" s="13" t="s">
        <v>4</v>
      </c>
      <c r="AC6" s="13" t="s">
        <v>4</v>
      </c>
    </row>
    <row r="7" spans="1:29" ht="20.25" customHeight="1" x14ac:dyDescent="0.25">
      <c r="A7" s="5" t="s">
        <v>33</v>
      </c>
      <c r="B7" s="20">
        <v>22.249833333333335</v>
      </c>
      <c r="C7" s="8">
        <v>11459.415576641639</v>
      </c>
      <c r="D7" s="8">
        <v>14956.992349360977</v>
      </c>
      <c r="E7" s="8">
        <v>20101.369777164844</v>
      </c>
      <c r="F7" s="8">
        <v>15062.165039475462</v>
      </c>
      <c r="G7" s="8">
        <v>6712.5664304763422</v>
      </c>
      <c r="H7" s="8">
        <v>15159.716693894865</v>
      </c>
      <c r="I7" s="8">
        <v>13580.793270748307</v>
      </c>
      <c r="J7" s="8">
        <v>17151.867612471779</v>
      </c>
      <c r="K7" s="8">
        <v>16362.887467160035</v>
      </c>
      <c r="L7" s="8">
        <v>12901.704572543913</v>
      </c>
      <c r="M7" s="8">
        <v>18260.426952233258</v>
      </c>
      <c r="N7" s="8">
        <v>16712.464215807424</v>
      </c>
      <c r="O7" s="8">
        <v>152327.55679257176</v>
      </c>
      <c r="P7" s="8">
        <v>24260.441309740912</v>
      </c>
      <c r="Q7" s="8">
        <v>21067.115201999539</v>
      </c>
      <c r="R7" s="8">
        <v>11405.068165432116</v>
      </c>
      <c r="S7" s="8">
        <v>10385.854452772854</v>
      </c>
      <c r="T7" s="8">
        <v>7507.7008639202295</v>
      </c>
      <c r="U7" s="8">
        <v>4026.8549653702808</v>
      </c>
      <c r="V7" s="8">
        <v>11068.354156249652</v>
      </c>
      <c r="W7" s="8">
        <v>12636.831944454361</v>
      </c>
      <c r="X7" s="8">
        <v>12336.943995710479</v>
      </c>
      <c r="Y7" s="8">
        <v>21192.18570293341</v>
      </c>
      <c r="Z7" s="17">
        <v>1.4366868325179289</v>
      </c>
      <c r="AA7" s="17">
        <v>1.1964332095565438</v>
      </c>
      <c r="AB7" s="17">
        <v>62.001225460903783</v>
      </c>
      <c r="AC7" s="17">
        <v>54.628607367739789</v>
      </c>
    </row>
    <row r="8" spans="1:29" ht="20.25" customHeight="1" x14ac:dyDescent="0.25"/>
    <row r="9" spans="1:29" ht="20.25" customHeight="1" x14ac:dyDescent="0.25"/>
    <row r="10" spans="1:29" x14ac:dyDescent="0.25">
      <c r="Z10" s="18"/>
      <c r="AA10" s="18"/>
      <c r="AB10" s="18"/>
    </row>
    <row r="11" spans="1:29" x14ac:dyDescent="0.25">
      <c r="Z11" s="18"/>
      <c r="AA11" s="18"/>
      <c r="AB11" s="18"/>
    </row>
    <row r="12" spans="1:29" x14ac:dyDescent="0.25">
      <c r="Z12" s="18"/>
      <c r="AA12" s="18"/>
      <c r="AB12" s="18"/>
    </row>
    <row r="13" spans="1:29" x14ac:dyDescent="0.25">
      <c r="Z13" s="18"/>
      <c r="AA13" s="18"/>
      <c r="AB13" s="18"/>
    </row>
    <row r="14" spans="1:29" x14ac:dyDescent="0.25">
      <c r="Z14" s="18"/>
      <c r="AA14" s="18"/>
      <c r="AB14" s="18"/>
    </row>
    <row r="15" spans="1:29" x14ac:dyDescent="0.25">
      <c r="Z15" s="18"/>
      <c r="AA15" s="18"/>
      <c r="AB15" s="18"/>
    </row>
    <row r="16" spans="1:29" x14ac:dyDescent="0.25">
      <c r="Z16" s="18"/>
      <c r="AA16" s="18"/>
      <c r="AB16" s="18"/>
    </row>
  </sheetData>
  <conditionalFormatting sqref="A9:H9 J9:L9 N9 A10:N10 P9:T9 V9 Y9 A5:Y5 A11:Y15 P10:Z10 Z11:AA14 Z15:AB15 AA5:XFD5 A1:XFD4 A6:XFD6 A16:XFD1048576 A7:AC7 A8:D8 T8 AD7:XFD15">
    <cfRule type="cellIs" dxfId="77" priority="1" operator="equal">
      <formula>#REF!</formula>
    </cfRule>
  </conditionalFormatting>
  <conditionalFormatting sqref="AB15 AD8:XFD15 Z11:AA15 P9:S9 A8:D8 A9:H9 J9:L9 N9 T8:T9 O11:Y1048576 A10:N1048576 P10:Z10 V9 Y9 Z16:XFD1048576 A1:XFD7">
    <cfRule type="cellIs" dxfId="76" priority="2" operator="equal">
      <formula>#REF!</formula>
    </cfRule>
    <cfRule type="cellIs" dxfId="75" priority="3" operator="equal">
      <formula>#REF!</formula>
    </cfRule>
    <cfRule type="cellIs" dxfId="74" priority="4" operator="equal">
      <formula>#REF!</formula>
    </cfRule>
    <cfRule type="cellIs" dxfId="73" priority="5" operator="equal">
      <formula>#REF!</formula>
    </cfRule>
    <cfRule type="cellIs" dxfId="72" priority="6" operator="equal">
      <formula>#REF!</formula>
    </cfRule>
    <cfRule type="cellIs" dxfId="71" priority="7" operator="equal">
      <formula>#REF!</formula>
    </cfRule>
    <cfRule type="cellIs" dxfId="70" priority="8" operator="equal">
      <formula>#REF!</formula>
    </cfRule>
    <cfRule type="cellIs" dxfId="69" priority="9" operator="equal">
      <formula>#REF!</formula>
    </cfRule>
    <cfRule type="cellIs" dxfId="68" priority="10" operator="equal">
      <formula>#REF!</formula>
    </cfRule>
    <cfRule type="cellIs" dxfId="67" priority="11" operator="equal">
      <formula>#REF!</formula>
    </cfRule>
    <cfRule type="cellIs" dxfId="66" priority="12" operator="equal">
      <formula>$A$7</formula>
    </cfRule>
    <cfRule type="cellIs" dxfId="65" priority="13" operator="equal">
      <formula>#REF!</formula>
    </cfRule>
    <cfRule type="cellIs" dxfId="64" priority="14" operator="equal">
      <formula>#REF!</formula>
    </cfRule>
    <cfRule type="cellIs" dxfId="63" priority="15" operator="equal">
      <formula>#REF!</formula>
    </cfRule>
    <cfRule type="cellIs" dxfId="62" priority="16" operator="equal">
      <formula>#REF!</formula>
    </cfRule>
    <cfRule type="cellIs" dxfId="61" priority="17" operator="equal">
      <formula>#REF!</formula>
    </cfRule>
    <cfRule type="cellIs" dxfId="60" priority="18" operator="equal">
      <formula>#REF!</formula>
    </cfRule>
    <cfRule type="cellIs" dxfId="59" priority="19" operator="equal">
      <formula>#REF!</formula>
    </cfRule>
    <cfRule type="cellIs" dxfId="58" priority="20" operator="equal">
      <formula>#REF!</formula>
    </cfRule>
    <cfRule type="cellIs" dxfId="57" priority="21" operator="equal">
      <formula>#REF!</formula>
    </cfRule>
    <cfRule type="cellIs" dxfId="56" priority="22" operator="equal">
      <formula>#REF!</formula>
    </cfRule>
    <cfRule type="cellIs" dxfId="55" priority="23" operator="equal">
      <formula>#REF!</formula>
    </cfRule>
    <cfRule type="cellIs" dxfId="54" priority="24" operator="equal">
      <formula>#REF!</formula>
    </cfRule>
    <cfRule type="cellIs" dxfId="53" priority="25" operator="equal">
      <formula>#REF!</formula>
    </cfRule>
    <cfRule type="cellIs" dxfId="52" priority="26" operator="equal">
      <formula>#REF!</formula>
    </cfRule>
    <cfRule type="cellIs" dxfId="51" priority="27" operator="equal">
      <formula>#REF!</formula>
    </cfRule>
    <cfRule type="cellIs" dxfId="50" priority="28" operator="equal">
      <formula>#REF!</formula>
    </cfRule>
    <cfRule type="cellIs" dxfId="49" priority="29" operator="equal">
      <formula>#REF!</formula>
    </cfRule>
    <cfRule type="cellIs" dxfId="48" priority="30" operator="equal">
      <formula>#REF!</formula>
    </cfRule>
    <cfRule type="cellIs" dxfId="47" priority="31" operator="equal">
      <formula>#REF!</formula>
    </cfRule>
    <cfRule type="cellIs" dxfId="46" priority="32" operator="equal">
      <formula>#REF!</formula>
    </cfRule>
    <cfRule type="cellIs" dxfId="45" priority="33" operator="equal">
      <formula>#REF!</formula>
    </cfRule>
    <cfRule type="cellIs" dxfId="44" priority="34" operator="equal">
      <formula>#REF!</formula>
    </cfRule>
    <cfRule type="cellIs" dxfId="43" priority="35" operator="equal">
      <formula>#REF!</formula>
    </cfRule>
    <cfRule type="cellIs" dxfId="42" priority="36" operator="equal">
      <formula>#REF!</formula>
    </cfRule>
    <cfRule type="cellIs" dxfId="41" priority="37" operator="equal">
      <formula>#REF!</formula>
    </cfRule>
    <cfRule type="cellIs" dxfId="40" priority="38" operator="equal">
      <formula>#REF!</formula>
    </cfRule>
    <cfRule type="cellIs" dxfId="39" priority="39" operator="equal">
      <formula>#REF!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Sol_metab</vt:lpstr>
      <vt:lpstr>Sol_metab_check</vt:lpstr>
      <vt:lpstr>Leaves (2)</vt:lpstr>
      <vt:lpstr>Stems (2)</vt:lpstr>
      <vt:lpstr>Roots (2)</vt:lpstr>
      <vt:lpstr>Data_checking</vt:lpstr>
      <vt:lpstr>Data_conc</vt:lpstr>
      <vt:lpstr>ir_conc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Bota</dc:creator>
  <cp:lastModifiedBy>Pedro Bota</cp:lastModifiedBy>
  <dcterms:created xsi:type="dcterms:W3CDTF">2020-02-12T12:14:09Z</dcterms:created>
  <dcterms:modified xsi:type="dcterms:W3CDTF">2020-02-13T16:04:15Z</dcterms:modified>
</cp:coreProperties>
</file>