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dul\Documents\GC_MS\"/>
    </mc:Choice>
  </mc:AlternateContent>
  <xr:revisionPtr revIDLastSave="0" documentId="13_ncr:1_{6CFFD40E-6F98-47FA-9733-78E22A87D776}" xr6:coauthVersionLast="45" xr6:coauthVersionMax="45" xr10:uidLastSave="{00000000-0000-0000-0000-000000000000}"/>
  <bookViews>
    <workbookView xWindow="-108" yWindow="-108" windowWidth="23256" windowHeight="12576" activeTab="1" xr2:uid="{4AC86D5A-1ED6-4752-B2EC-A1EC5F6B4039}"/>
  </bookViews>
  <sheets>
    <sheet name="Total_lipid" sheetId="2" r:id="rId1"/>
    <sheet name="Fatty _Aci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2" l="1"/>
  <c r="J5" i="2"/>
  <c r="I5" i="2"/>
  <c r="D5" i="2"/>
  <c r="C5" i="2"/>
  <c r="B5" i="2"/>
  <c r="Q4" i="1"/>
  <c r="P4" i="1"/>
  <c r="O4" i="1"/>
  <c r="N4" i="1"/>
  <c r="S4" i="1"/>
  <c r="R4" i="1"/>
  <c r="L4" i="1"/>
  <c r="K4" i="1"/>
  <c r="J4" i="1"/>
  <c r="I4" i="1"/>
  <c r="H4" i="1"/>
  <c r="G4" i="1"/>
  <c r="F4" i="1"/>
  <c r="F21" i="1" l="1"/>
  <c r="F24" i="1"/>
  <c r="F25" i="1"/>
  <c r="F26" i="1"/>
  <c r="F27" i="1"/>
  <c r="F28" i="1"/>
  <c r="F29" i="1"/>
  <c r="F30" i="1"/>
  <c r="F31" i="1"/>
  <c r="F5" i="1"/>
  <c r="F6" i="1"/>
  <c r="F7" i="1"/>
  <c r="F8" i="1"/>
  <c r="F9" i="1"/>
  <c r="F10" i="1"/>
  <c r="F11" i="1"/>
  <c r="F14" i="1"/>
  <c r="F15" i="1"/>
  <c r="F16" i="1"/>
  <c r="F17" i="1"/>
  <c r="F18" i="1"/>
  <c r="F19" i="1"/>
  <c r="F20" i="1"/>
  <c r="E10" i="1" l="1"/>
  <c r="E8" i="1"/>
  <c r="E5" i="1" l="1"/>
  <c r="E6" i="1"/>
  <c r="E7" i="1"/>
  <c r="E9" i="1"/>
  <c r="E11" i="1"/>
  <c r="E14" i="1"/>
  <c r="E15" i="1"/>
  <c r="E16" i="1"/>
  <c r="E17" i="1"/>
  <c r="E18" i="1"/>
  <c r="E19" i="1"/>
  <c r="E20" i="1"/>
  <c r="E21" i="1"/>
  <c r="E24" i="1"/>
  <c r="E25" i="1"/>
  <c r="E26" i="1"/>
  <c r="E27" i="1"/>
  <c r="E28" i="1"/>
  <c r="E29" i="1"/>
  <c r="E30" i="1"/>
  <c r="E31" i="1"/>
  <c r="E4" i="1"/>
</calcChain>
</file>

<file path=xl/sharedStrings.xml><?xml version="1.0" encoding="utf-8"?>
<sst xmlns="http://schemas.openxmlformats.org/spreadsheetml/2006/main" count="66" uniqueCount="40">
  <si>
    <t>Leaf</t>
  </si>
  <si>
    <t>AmbR10 L2</t>
  </si>
  <si>
    <t>AmbR11 L1</t>
  </si>
  <si>
    <t>AmbR12 L1</t>
  </si>
  <si>
    <t>AmbR13 L1</t>
  </si>
  <si>
    <t>ElevR9 L</t>
  </si>
  <si>
    <t>ElevR14 L2</t>
  </si>
  <si>
    <t>ElevR15 L2</t>
  </si>
  <si>
    <t>ElevR16 L1</t>
  </si>
  <si>
    <t>Stem</t>
  </si>
  <si>
    <t>AmbR10 S2</t>
  </si>
  <si>
    <t>AmbR11 S2</t>
  </si>
  <si>
    <t>AmbR12 S2</t>
  </si>
  <si>
    <t>AmbR13 S2</t>
  </si>
  <si>
    <t>ElevR9 S1</t>
  </si>
  <si>
    <t>ElevR9 S2</t>
  </si>
  <si>
    <t>ElevR15 S2</t>
  </si>
  <si>
    <t>ElevR16 S1</t>
  </si>
  <si>
    <t>Root</t>
  </si>
  <si>
    <t>AmbR10</t>
  </si>
  <si>
    <t>AmbR11</t>
  </si>
  <si>
    <t>AmbR12</t>
  </si>
  <si>
    <t>AmbR13</t>
  </si>
  <si>
    <t>ElevR9</t>
  </si>
  <si>
    <t>ElevR14</t>
  </si>
  <si>
    <t>ElevR15</t>
  </si>
  <si>
    <t>ElevR16</t>
  </si>
  <si>
    <t>Sample</t>
  </si>
  <si>
    <t>Sample weight (mg)</t>
  </si>
  <si>
    <t>glass tube (empty) g</t>
  </si>
  <si>
    <t>Glass tube with dry extract g</t>
  </si>
  <si>
    <t>Total lipid mg</t>
  </si>
  <si>
    <t>Ambient CO2 Rings:  10,11,12,13</t>
  </si>
  <si>
    <t>Leaves</t>
  </si>
  <si>
    <t>Stems</t>
  </si>
  <si>
    <t>Roots</t>
  </si>
  <si>
    <t>Sdev</t>
  </si>
  <si>
    <t>Avg</t>
  </si>
  <si>
    <t>Elevated CO2 Rings: 9,14,15,16</t>
  </si>
  <si>
    <t>Total lipid mg per mg of 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</si>
</sst>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2881889763779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'Fatty _Acids'!$G$1</c:f>
              <c:strCache>
                <c:ptCount val="1"/>
                <c:pt idx="0">
                  <c:v>Ambient CO2 Rings:  10,11,12,13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('Fatty _Acids'!$H$4,'Fatty _Acids'!$J$4,'Fatty _Acids'!$L$4)</c:f>
                <c:numCache>
                  <c:formatCode>General</c:formatCode>
                  <c:ptCount val="3"/>
                  <c:pt idx="0">
                    <c:v>5.2800504094771446E-2</c:v>
                  </c:pt>
                  <c:pt idx="1">
                    <c:v>5.9507698494235678E-3</c:v>
                  </c:pt>
                  <c:pt idx="2">
                    <c:v>9.5746255534900279E-3</c:v>
                  </c:pt>
                </c:numCache>
              </c:numRef>
            </c:plus>
            <c:minus>
              <c:numRef>
                <c:f>('Fatty _Acids'!$H$4,'Fatty _Acids'!$J$4,'Fatty _Acids'!$L$4)</c:f>
                <c:numCache>
                  <c:formatCode>General</c:formatCode>
                  <c:ptCount val="3"/>
                  <c:pt idx="0">
                    <c:v>5.2800504094771446E-2</c:v>
                  </c:pt>
                  <c:pt idx="1">
                    <c:v>5.9507698494235678E-3</c:v>
                  </c:pt>
                  <c:pt idx="2">
                    <c:v>9.5746255534900279E-3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('Fatty _Acids'!$G$4,'Fatty _Acids'!$I$4,'Fatty _Acids'!$K$4)</c:f>
              <c:numCache>
                <c:formatCode>General</c:formatCode>
                <c:ptCount val="3"/>
                <c:pt idx="0">
                  <c:v>8.7378971293231189E-2</c:v>
                </c:pt>
                <c:pt idx="1">
                  <c:v>3.7781008576234072E-2</c:v>
                </c:pt>
                <c:pt idx="2">
                  <c:v>2.3859039295876586E-2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B-402C-B4A3-AAE6FE12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401824"/>
        <c:axId val="532404120"/>
      </c:barChart>
      <c:catAx>
        <c:axId val="53240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4120"/>
        <c:crosses val="autoZero"/>
        <c:auto val="1"/>
        <c:lblAlgn val="ctr"/>
        <c:lblOffset val="100"/>
        <c:noMultiLvlLbl val="0"/>
      </c:catAx>
      <c:valAx>
        <c:axId val="5324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'Fatty _Acids'!$N$1</c:f>
              <c:strCache>
                <c:ptCount val="1"/>
                <c:pt idx="0">
                  <c:v>Elevated CO2 Rings: 9,14,15,16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('Fatty _Acids'!$O$4,'Fatty _Acids'!$Q$4,'Fatty _Acids'!$S$4)</c:f>
                <c:numCache>
                  <c:formatCode>General</c:formatCode>
                  <c:ptCount val="3"/>
                  <c:pt idx="0">
                    <c:v>2.1307607782475188E-2</c:v>
                  </c:pt>
                  <c:pt idx="1">
                    <c:v>9.4033306983549465E-3</c:v>
                  </c:pt>
                  <c:pt idx="2">
                    <c:v>1.525664821758836E-2</c:v>
                  </c:pt>
                </c:numCache>
              </c:numRef>
            </c:plus>
            <c:minus>
              <c:numRef>
                <c:f>('Fatty _Acids'!$O$4,'Fatty _Acids'!$Q$4,'Fatty _Acids'!$S$4)</c:f>
                <c:numCache>
                  <c:formatCode>General</c:formatCode>
                  <c:ptCount val="3"/>
                  <c:pt idx="0">
                    <c:v>2.1307607782475188E-2</c:v>
                  </c:pt>
                  <c:pt idx="1">
                    <c:v>9.4033306983549465E-3</c:v>
                  </c:pt>
                  <c:pt idx="2">
                    <c:v>1.525664821758836E-2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('Fatty _Acids'!$N$4,'Fatty _Acids'!$P$4,'Fatty _Acids'!$R$4)</c:f>
              <c:numCache>
                <c:formatCode>General</c:formatCode>
                <c:ptCount val="3"/>
                <c:pt idx="0">
                  <c:v>8.3184314473409612E-2</c:v>
                </c:pt>
                <c:pt idx="1">
                  <c:v>1.3976471917590947E-2</c:v>
                </c:pt>
                <c:pt idx="2">
                  <c:v>3.6703397342680466E-2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C-4F4E-84ED-6032436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40688"/>
        <c:axId val="585542000"/>
      </c:barChart>
      <c:catAx>
        <c:axId val="58554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2000"/>
        <c:crosses val="autoZero"/>
        <c:auto val="1"/>
        <c:lblAlgn val="ctr"/>
        <c:lblOffset val="100"/>
        <c:noMultiLvlLbl val="0"/>
      </c:catAx>
      <c:valAx>
        <c:axId val="585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5</xdr:row>
      <xdr:rowOff>83820</xdr:rowOff>
    </xdr:from>
    <xdr:to>
      <xdr:col>12</xdr:col>
      <xdr:colOff>83820</xdr:colOff>
      <xdr:row>16</xdr:row>
      <xdr:rowOff>124968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9FDFD-CB9E-44A8-B92E-375F57B1C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5</xdr:row>
      <xdr:rowOff>91440</xdr:rowOff>
    </xdr:from>
    <xdr:to>
      <xdr:col>19</xdr:col>
      <xdr:colOff>68580</xdr:colOff>
      <xdr:row>17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EC8763-95E9-48ED-B0EE-5F458D01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7855-966C-47C8-925D-9456FD656212}">
  <dimension ref="B2:K5"/>
  <sheetViews>
    <sheetView workbookViewId="0">
      <selection activeCell="E16" sqref="E16"/>
    </sheetView>
  </sheetViews>
  <sheetFormatPr defaultRowHeight="14.4"/>
  <cols>
    <col min="2" max="4" width="22.21875" customWidth="1"/>
    <col min="9" max="11" width="22.21875" customWidth="1"/>
  </cols>
  <sheetData>
    <row r="2" spans="2:11" ht="15.6">
      <c r="B2" s="2" t="s">
        <v>32</v>
      </c>
      <c r="I2" s="2" t="s">
        <v>38</v>
      </c>
    </row>
    <row r="3" spans="2:11">
      <c r="B3" t="s">
        <v>33</v>
      </c>
      <c r="C3" t="s">
        <v>34</v>
      </c>
      <c r="D3" t="s">
        <v>35</v>
      </c>
      <c r="I3" t="s">
        <v>33</v>
      </c>
      <c r="J3" t="s">
        <v>34</v>
      </c>
      <c r="K3" t="s">
        <v>35</v>
      </c>
    </row>
    <row r="4" spans="2:11">
      <c r="B4" t="s">
        <v>39</v>
      </c>
      <c r="C4" t="s">
        <v>39</v>
      </c>
      <c r="D4" t="s">
        <v>39</v>
      </c>
      <c r="I4" t="s">
        <v>39</v>
      </c>
      <c r="J4" t="s">
        <v>39</v>
      </c>
      <c r="K4" t="s">
        <v>39</v>
      </c>
    </row>
    <row r="5" spans="2:11">
      <c r="B5">
        <f>'Fatty _Acids'!G4</f>
        <v>8.7378971293231189E-2</v>
      </c>
      <c r="C5">
        <f>'Fatty _Acids'!I4</f>
        <v>3.7781008576234072E-2</v>
      </c>
      <c r="D5">
        <f>'Fatty _Acids'!K4</f>
        <v>2.3859039295876586E-2</v>
      </c>
      <c r="I5">
        <f>'Fatty _Acids'!N4</f>
        <v>8.3184314473409612E-2</v>
      </c>
      <c r="J5">
        <f>'Fatty _Acids'!P4</f>
        <v>1.3976471917590947E-2</v>
      </c>
      <c r="K5">
        <f>'Fatty _Acids'!R4</f>
        <v>3.6703397342680466E-2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62D3-DE5E-4AB4-984C-E635941B2FE1}">
  <dimension ref="A1:S31"/>
  <sheetViews>
    <sheetView tabSelected="1" topLeftCell="D1" workbookViewId="0">
      <selection activeCell="M22" sqref="M22"/>
    </sheetView>
  </sheetViews>
  <sheetFormatPr defaultRowHeight="14.4"/>
  <cols>
    <col min="1" max="1" width="15.109375" customWidth="1"/>
    <col min="2" max="2" width="18.88671875" customWidth="1"/>
    <col min="3" max="3" width="15.109375" customWidth="1"/>
    <col min="4" max="4" width="11.5546875" customWidth="1"/>
  </cols>
  <sheetData>
    <row r="1" spans="1:19" ht="15.6">
      <c r="G1" s="2" t="s">
        <v>32</v>
      </c>
      <c r="N1" s="2" t="s">
        <v>38</v>
      </c>
    </row>
    <row r="2" spans="1:19">
      <c r="A2" t="s">
        <v>27</v>
      </c>
      <c r="B2" t="s">
        <v>28</v>
      </c>
      <c r="C2" s="1" t="s">
        <v>29</v>
      </c>
      <c r="D2" t="s">
        <v>30</v>
      </c>
      <c r="E2" t="s">
        <v>31</v>
      </c>
      <c r="G2" t="s">
        <v>33</v>
      </c>
      <c r="I2" t="s">
        <v>34</v>
      </c>
      <c r="K2" t="s">
        <v>35</v>
      </c>
      <c r="N2" t="s">
        <v>33</v>
      </c>
      <c r="P2" t="s">
        <v>34</v>
      </c>
      <c r="R2" t="s">
        <v>35</v>
      </c>
    </row>
    <row r="3" spans="1:19">
      <c r="A3" t="s">
        <v>0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N3" t="s">
        <v>37</v>
      </c>
      <c r="O3" t="s">
        <v>36</v>
      </c>
      <c r="P3" t="s">
        <v>37</v>
      </c>
      <c r="Q3" t="s">
        <v>36</v>
      </c>
      <c r="R3" t="s">
        <v>37</v>
      </c>
      <c r="S3" t="s">
        <v>36</v>
      </c>
    </row>
    <row r="4" spans="1:19">
      <c r="A4" t="s">
        <v>1</v>
      </c>
      <c r="B4">
        <v>27.6</v>
      </c>
      <c r="C4">
        <v>12.394299999999999</v>
      </c>
      <c r="D4">
        <v>12.3973</v>
      </c>
      <c r="E4">
        <f>(D4-C4)*1000</f>
        <v>3.0000000000001137</v>
      </c>
      <c r="F4">
        <f>E4/B4</f>
        <v>0.10869565217391716</v>
      </c>
      <c r="G4">
        <f>AVERAGE(F4:F7)</f>
        <v>8.7378971293231189E-2</v>
      </c>
      <c r="H4">
        <f>_xlfn.STDEV.P(F4:F7)</f>
        <v>5.2800504094771446E-2</v>
      </c>
      <c r="I4">
        <f>AVERAGE(F16:F17)</f>
        <v>3.7781008576234072E-2</v>
      </c>
      <c r="J4">
        <f>_xlfn.STDEV.P(F16:F17)</f>
        <v>5.9507698494235678E-3</v>
      </c>
      <c r="K4">
        <f>AVERAGE(F24:F27)</f>
        <v>2.3859039295876586E-2</v>
      </c>
      <c r="L4">
        <f>_xlfn.STDEV.P(F24:F27)</f>
        <v>9.5746255534900279E-3</v>
      </c>
      <c r="N4">
        <f>AVERAGE(F8:F11)</f>
        <v>8.3184314473409612E-2</v>
      </c>
      <c r="O4">
        <f>_xlfn.STDEV.P(F8:F11)</f>
        <v>2.1307607782475188E-2</v>
      </c>
      <c r="P4">
        <f>AVERAGE(F18:F21)</f>
        <v>1.3976471917590947E-2</v>
      </c>
      <c r="Q4">
        <f>_xlfn.STDEV.P(F18:F21)</f>
        <v>9.4033306983549465E-3</v>
      </c>
      <c r="R4">
        <f>AVERAGE(F28:F31)</f>
        <v>3.6703397342680466E-2</v>
      </c>
      <c r="S4">
        <f>_xlfn.STDEV.P(F28:F31)</f>
        <v>1.525664821758836E-2</v>
      </c>
    </row>
    <row r="5" spans="1:19">
      <c r="A5" t="s">
        <v>2</v>
      </c>
      <c r="B5">
        <v>43.6</v>
      </c>
      <c r="C5">
        <v>12.4832</v>
      </c>
      <c r="D5">
        <v>12.4841</v>
      </c>
      <c r="E5">
        <f t="shared" ref="E5:E31" si="0">(D5-C5)*1000</f>
        <v>0.89999999999967883</v>
      </c>
      <c r="F5">
        <f t="shared" ref="F5:F31" si="1">E5/B5</f>
        <v>2.0642201834855017E-2</v>
      </c>
    </row>
    <row r="6" spans="1:19">
      <c r="A6" t="s">
        <v>3</v>
      </c>
      <c r="B6">
        <v>54.2</v>
      </c>
      <c r="C6">
        <v>12.2988</v>
      </c>
      <c r="D6">
        <v>12.302</v>
      </c>
      <c r="E6">
        <f t="shared" si="0"/>
        <v>3.1999999999996476</v>
      </c>
      <c r="F6">
        <f t="shared" si="1"/>
        <v>5.9040590405897556E-2</v>
      </c>
    </row>
    <row r="7" spans="1:19">
      <c r="A7" t="s">
        <v>4</v>
      </c>
      <c r="B7">
        <v>21.1</v>
      </c>
      <c r="C7">
        <v>12.364000000000001</v>
      </c>
      <c r="D7">
        <v>12.3674</v>
      </c>
      <c r="E7">
        <f t="shared" si="0"/>
        <v>3.3999999999991815</v>
      </c>
      <c r="F7">
        <f t="shared" si="1"/>
        <v>0.16113744075825503</v>
      </c>
    </row>
    <row r="8" spans="1:19">
      <c r="A8" t="s">
        <v>5</v>
      </c>
      <c r="B8">
        <v>34</v>
      </c>
      <c r="C8">
        <v>12.4747</v>
      </c>
      <c r="D8">
        <v>12.4781</v>
      </c>
      <c r="E8">
        <f>(D8-C8)*1000</f>
        <v>3.3999999999991815</v>
      </c>
      <c r="F8">
        <f t="shared" si="1"/>
        <v>9.9999999999975928E-2</v>
      </c>
    </row>
    <row r="9" spans="1:19">
      <c r="A9" t="s">
        <v>6</v>
      </c>
      <c r="B9">
        <v>41</v>
      </c>
      <c r="C9">
        <v>12.5159</v>
      </c>
      <c r="D9">
        <v>12.519500000000001</v>
      </c>
      <c r="E9">
        <f t="shared" si="0"/>
        <v>3.6000000000004917</v>
      </c>
      <c r="F9">
        <f t="shared" si="1"/>
        <v>8.7804878048792487E-2</v>
      </c>
    </row>
    <row r="10" spans="1:19">
      <c r="A10" t="s">
        <v>7</v>
      </c>
      <c r="B10">
        <v>40.299999999999997</v>
      </c>
      <c r="C10">
        <v>12.239000000000001</v>
      </c>
      <c r="D10">
        <v>12.2409</v>
      </c>
      <c r="E10">
        <f>(D10-C10)*1000</f>
        <v>1.8999999999991246</v>
      </c>
      <c r="F10">
        <f t="shared" si="1"/>
        <v>4.7146401985089945E-2</v>
      </c>
    </row>
    <row r="11" spans="1:19">
      <c r="A11" t="s">
        <v>8</v>
      </c>
      <c r="B11">
        <v>54.2</v>
      </c>
      <c r="C11">
        <v>12.5007</v>
      </c>
      <c r="D11">
        <v>12.506</v>
      </c>
      <c r="E11">
        <f t="shared" si="0"/>
        <v>5.3000000000000824</v>
      </c>
      <c r="F11">
        <f t="shared" si="1"/>
        <v>9.7785977859780118E-2</v>
      </c>
    </row>
    <row r="13" spans="1:19">
      <c r="A13" t="s">
        <v>9</v>
      </c>
    </row>
    <row r="14" spans="1:19">
      <c r="A14" t="s">
        <v>10</v>
      </c>
      <c r="B14">
        <v>33.1</v>
      </c>
      <c r="C14">
        <v>12.3224</v>
      </c>
      <c r="D14">
        <v>12.3215</v>
      </c>
      <c r="E14">
        <f t="shared" si="0"/>
        <v>-0.89999999999967883</v>
      </c>
      <c r="F14">
        <f t="shared" si="1"/>
        <v>-2.7190332326274283E-2</v>
      </c>
    </row>
    <row r="15" spans="1:19">
      <c r="A15" t="s">
        <v>11</v>
      </c>
      <c r="B15">
        <v>19.399999999999999</v>
      </c>
      <c r="C15">
        <v>12.2637</v>
      </c>
      <c r="D15">
        <v>12.263500000000001</v>
      </c>
      <c r="E15">
        <f t="shared" si="0"/>
        <v>-0.19999999999953388</v>
      </c>
      <c r="F15">
        <f t="shared" si="1"/>
        <v>-1.0309278350491438E-2</v>
      </c>
    </row>
    <row r="16" spans="1:19">
      <c r="A16" t="s">
        <v>12</v>
      </c>
      <c r="B16">
        <v>37.700000000000003</v>
      </c>
      <c r="C16">
        <v>12.3362</v>
      </c>
      <c r="D16">
        <v>12.337400000000001</v>
      </c>
      <c r="E16">
        <f t="shared" si="0"/>
        <v>1.200000000000756</v>
      </c>
      <c r="F16">
        <f t="shared" si="1"/>
        <v>3.1830238726810504E-2</v>
      </c>
    </row>
    <row r="17" spans="1:6">
      <c r="A17" t="s">
        <v>13</v>
      </c>
      <c r="B17">
        <v>34.299999999999997</v>
      </c>
      <c r="C17">
        <v>12.5177</v>
      </c>
      <c r="D17">
        <v>12.5192</v>
      </c>
      <c r="E17">
        <f t="shared" si="0"/>
        <v>1.5000000000000568</v>
      </c>
      <c r="F17">
        <f t="shared" si="1"/>
        <v>4.373177842565764E-2</v>
      </c>
    </row>
    <row r="18" spans="1:6">
      <c r="A18" t="s">
        <v>14</v>
      </c>
      <c r="B18">
        <v>26.6</v>
      </c>
      <c r="C18">
        <v>12.293200000000001</v>
      </c>
      <c r="D18">
        <v>12.294</v>
      </c>
      <c r="E18">
        <f t="shared" si="0"/>
        <v>0.79999999999991189</v>
      </c>
      <c r="F18">
        <f t="shared" si="1"/>
        <v>3.0075187969921497E-2</v>
      </c>
    </row>
    <row r="19" spans="1:6">
      <c r="A19" t="s">
        <v>15</v>
      </c>
      <c r="B19">
        <v>25.1</v>
      </c>
      <c r="C19">
        <v>12.5983</v>
      </c>
      <c r="D19">
        <v>12.5985</v>
      </c>
      <c r="E19">
        <f t="shared" si="0"/>
        <v>0.19999999999953388</v>
      </c>
      <c r="F19">
        <f t="shared" si="1"/>
        <v>7.9681274900212703E-3</v>
      </c>
    </row>
    <row r="20" spans="1:6">
      <c r="A20" t="s">
        <v>16</v>
      </c>
      <c r="B20">
        <v>27.6</v>
      </c>
      <c r="C20">
        <v>12.355499999999999</v>
      </c>
      <c r="D20">
        <v>12.3558</v>
      </c>
      <c r="E20">
        <f t="shared" si="0"/>
        <v>0.30000000000107718</v>
      </c>
      <c r="F20">
        <f t="shared" si="1"/>
        <v>1.0869565217430332E-2</v>
      </c>
    </row>
    <row r="21" spans="1:6">
      <c r="A21" t="s">
        <v>17</v>
      </c>
      <c r="B21">
        <v>28.6</v>
      </c>
      <c r="C21">
        <v>12.4411</v>
      </c>
      <c r="D21">
        <v>12.4413</v>
      </c>
      <c r="E21">
        <f t="shared" si="0"/>
        <v>0.19999999999953388</v>
      </c>
      <c r="F21">
        <f>E21/B21</f>
        <v>6.9930069929906953E-3</v>
      </c>
    </row>
    <row r="23" spans="1:6">
      <c r="A23" t="s">
        <v>18</v>
      </c>
    </row>
    <row r="24" spans="1:6">
      <c r="A24" t="s">
        <v>19</v>
      </c>
      <c r="B24">
        <v>31</v>
      </c>
      <c r="C24">
        <v>12.540699999999999</v>
      </c>
      <c r="D24">
        <v>12.5418</v>
      </c>
      <c r="E24">
        <f t="shared" si="0"/>
        <v>1.1000000000009891</v>
      </c>
      <c r="F24">
        <f t="shared" si="1"/>
        <v>3.5483870967773841E-2</v>
      </c>
    </row>
    <row r="25" spans="1:6">
      <c r="A25" t="s">
        <v>20</v>
      </c>
      <c r="B25">
        <v>43.9</v>
      </c>
      <c r="C25">
        <v>12.4434</v>
      </c>
      <c r="D25">
        <v>12.444000000000001</v>
      </c>
      <c r="E25">
        <f t="shared" si="0"/>
        <v>0.60000000000037801</v>
      </c>
      <c r="F25">
        <f t="shared" si="1"/>
        <v>1.3667425968117951E-2</v>
      </c>
    </row>
    <row r="26" spans="1:6">
      <c r="A26" t="s">
        <v>21</v>
      </c>
      <c r="B26">
        <v>46.1</v>
      </c>
      <c r="C26">
        <v>12.3362</v>
      </c>
      <c r="D26">
        <v>12.3369</v>
      </c>
      <c r="E26">
        <f t="shared" si="0"/>
        <v>0.70000000000014495</v>
      </c>
      <c r="F26">
        <f t="shared" si="1"/>
        <v>1.518438177874501E-2</v>
      </c>
    </row>
    <row r="27" spans="1:6">
      <c r="A27" t="s">
        <v>22</v>
      </c>
      <c r="B27">
        <v>41.8</v>
      </c>
      <c r="C27">
        <v>12.268000000000001</v>
      </c>
      <c r="D27">
        <v>12.269299999999999</v>
      </c>
      <c r="E27">
        <f t="shared" si="0"/>
        <v>1.2999999999987466</v>
      </c>
      <c r="F27">
        <f t="shared" si="1"/>
        <v>3.1100478468869538E-2</v>
      </c>
    </row>
    <row r="28" spans="1:6">
      <c r="A28" t="s">
        <v>23</v>
      </c>
      <c r="B28">
        <v>41.3</v>
      </c>
      <c r="C28">
        <v>12.3637</v>
      </c>
      <c r="D28">
        <v>12.365399999999999</v>
      </c>
      <c r="E28">
        <f t="shared" si="0"/>
        <v>1.6999999999995907</v>
      </c>
      <c r="F28">
        <f t="shared" si="1"/>
        <v>4.116222760289566E-2</v>
      </c>
    </row>
    <row r="29" spans="1:6">
      <c r="A29" t="s">
        <v>24</v>
      </c>
      <c r="B29">
        <v>31.4</v>
      </c>
      <c r="C29">
        <v>12.3429</v>
      </c>
      <c r="D29">
        <v>12.343400000000001</v>
      </c>
      <c r="E29">
        <f t="shared" si="0"/>
        <v>0.50000000000061107</v>
      </c>
      <c r="F29">
        <f t="shared" si="1"/>
        <v>1.5923566879000352E-2</v>
      </c>
    </row>
    <row r="30" spans="1:6">
      <c r="A30" t="s">
        <v>25</v>
      </c>
      <c r="B30">
        <v>29.3</v>
      </c>
      <c r="C30">
        <v>12.3369</v>
      </c>
      <c r="D30">
        <v>12.3386</v>
      </c>
      <c r="E30">
        <f t="shared" si="0"/>
        <v>1.6999999999995907</v>
      </c>
      <c r="F30">
        <f t="shared" si="1"/>
        <v>5.8020477815685687E-2</v>
      </c>
    </row>
    <row r="31" spans="1:6">
      <c r="A31" t="s">
        <v>26</v>
      </c>
      <c r="B31">
        <v>41</v>
      </c>
      <c r="C31">
        <v>12.583500000000001</v>
      </c>
      <c r="D31">
        <v>12.5848</v>
      </c>
      <c r="E31">
        <f t="shared" si="0"/>
        <v>1.2999999999987466</v>
      </c>
      <c r="F31">
        <f t="shared" si="1"/>
        <v>3.1707317073140159E-2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Total_lipid</vt:lpstr>
      <vt:lpstr>Fatty _Acids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Bota</dc:creator>
  <cp:lastModifiedBy>Pedro Bota</cp:lastModifiedBy>
  <dcterms:created xsi:type="dcterms:W3CDTF">2020-01-22T14:49:13Z</dcterms:created>
  <dcterms:modified xsi:type="dcterms:W3CDTF">2020-02-14T10:08:27Z</dcterms:modified>
</cp:coreProperties>
</file>