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EstaPasta_de_trabalho"/>
  <bookViews>
    <workbookView activeTab="8"/>
  </bookViews>
  <sheets>
    <sheet xmlns:r="http://schemas.openxmlformats.org/officeDocument/2006/relationships" name="indicators" sheetId="1" state="visible" r:id="rId1"/>
    <sheet xmlns:r="http://schemas.openxmlformats.org/officeDocument/2006/relationships" name="bloomberg" sheetId="2" state="visible" r:id="rId2"/>
    <sheet xmlns:r="http://schemas.openxmlformats.org/officeDocument/2006/relationships" name="chart" sheetId="3" state="visible" r:id="rId3"/>
    <sheet xmlns:r="http://schemas.openxmlformats.org/officeDocument/2006/relationships" name="NTN-B" sheetId="4" state="visible" r:id="rId4"/>
    <sheet xmlns:r="http://schemas.openxmlformats.org/officeDocument/2006/relationships" name="NTN-F" sheetId="5" state="visible" r:id="rId5"/>
    <sheet xmlns:r="http://schemas.openxmlformats.org/officeDocument/2006/relationships" name="LTN" sheetId="6" state="visible" r:id="rId6"/>
    <sheet xmlns:r="http://schemas.openxmlformats.org/officeDocument/2006/relationships" name="DIs" sheetId="7" state="visible" r:id="rId7"/>
    <sheet xmlns:r="http://schemas.openxmlformats.org/officeDocument/2006/relationships" name="OpenInterest" sheetId="8" state="visible" r:id="rId8"/>
    <sheet xmlns:r="http://schemas.openxmlformats.org/officeDocument/2006/relationships" name="agenda" sheetId="9" state="visible" r:id="rId9"/>
    <sheet xmlns:r="http://schemas.openxmlformats.org/officeDocument/2006/relationships" name="DIContracts" sheetId="10" state="visible" r:id="rId10"/>
    <sheet xmlns:r="http://schemas.openxmlformats.org/officeDocument/2006/relationships" name="Metainfo" sheetId="11" state="visible" r:id="rId11"/>
  </sheets>
  <definedNames/>
  <calcPr calcId="124519" fullCalcOnLoad="1"/>
</workbook>
</file>

<file path=xl/sharedStrings.xml><?xml version="1.0" encoding="utf-8"?>
<sst xmlns="http://schemas.openxmlformats.org/spreadsheetml/2006/main" uniqueCount="174">
  <si>
    <t>Index</t>
  </si>
  <si>
    <t>Level</t>
  </si>
  <si>
    <t>+/-</t>
  </si>
  <si>
    <t>CDS 5Y</t>
  </si>
  <si>
    <t>DAX</t>
  </si>
  <si>
    <t>T-10</t>
  </si>
  <si>
    <t>S&amp;P Fut</t>
  </si>
  <si>
    <t>EUR</t>
  </si>
  <si>
    <t>MXN</t>
  </si>
  <si>
    <t>OIL</t>
  </si>
  <si>
    <t>Iron Ore</t>
  </si>
  <si>
    <t>Soya</t>
  </si>
  <si>
    <t>VIX</t>
  </si>
  <si>
    <t>Securities</t>
  </si>
  <si>
    <t>Last Price</t>
  </si>
  <si>
    <t>ch.</t>
  </si>
  <si>
    <t>CBRZ1U5 Curncy</t>
  </si>
  <si>
    <t>Data</t>
  </si>
  <si>
    <t>DAX Index</t>
  </si>
  <si>
    <t>Update</t>
  </si>
  <si>
    <t>gt10 govt</t>
  </si>
  <si>
    <t>spa index</t>
  </si>
  <si>
    <t>eur curncy</t>
  </si>
  <si>
    <t>YLD_CNV_MID</t>
  </si>
  <si>
    <t>mxn curncy</t>
  </si>
  <si>
    <t>cla comdty</t>
  </si>
  <si>
    <t>ioea comdty</t>
  </si>
  <si>
    <t>s A comdty</t>
  </si>
  <si>
    <t>Vix Index</t>
  </si>
  <si>
    <t>Date</t>
  </si>
  <si>
    <t xml:space="preserve"> LAST PRICE</t>
  </si>
  <si>
    <t>odf21 comdty</t>
  </si>
  <si>
    <t>Initial Date</t>
  </si>
  <si>
    <t>Bonds</t>
  </si>
  <si>
    <t>Labels</t>
  </si>
  <si>
    <t>Bond Yield</t>
  </si>
  <si>
    <t>Δ Yield D-1/D-2</t>
  </si>
  <si>
    <t>BE</t>
  </si>
  <si>
    <t>Δ BE        D-1/D-2</t>
  </si>
  <si>
    <t>FRA</t>
  </si>
  <si>
    <t>FRA BE</t>
  </si>
  <si>
    <t>Macaulay Duration</t>
  </si>
  <si>
    <t>BRL PV01 (10k bonds)</t>
  </si>
  <si>
    <t>Carry (BPS) - D-1/D0</t>
  </si>
  <si>
    <t>B18</t>
  </si>
  <si>
    <t>="B"&amp;TEXT(A2;"A")</t>
  </si>
  <si>
    <t>B19</t>
  </si>
  <si>
    <t>B20</t>
  </si>
  <si>
    <t>B21</t>
  </si>
  <si>
    <t>B22</t>
  </si>
  <si>
    <t>B23</t>
  </si>
  <si>
    <t>B24</t>
  </si>
  <si>
    <t>B26</t>
  </si>
  <si>
    <t>B30</t>
  </si>
  <si>
    <t>B35</t>
  </si>
  <si>
    <t>B40</t>
  </si>
  <si>
    <t>B45</t>
  </si>
  <si>
    <t>B50</t>
  </si>
  <si>
    <t>B55</t>
  </si>
  <si>
    <t>Spread (Bond - DI)</t>
  </si>
  <si>
    <t>Δ Spread</t>
  </si>
  <si>
    <t>% DI</t>
  </si>
  <si>
    <t>Δ %DI D-1/D-2</t>
  </si>
  <si>
    <t>BRL PV01 (50k bonds)</t>
  </si>
  <si>
    <t>DI cts (50k Bonds)</t>
  </si>
  <si>
    <t>DI</t>
  </si>
  <si>
    <t>F18</t>
  </si>
  <si>
    <t>="F"&amp;TEXT(a2;"A")</t>
  </si>
  <si>
    <t>F19</t>
  </si>
  <si>
    <t>F21</t>
  </si>
  <si>
    <t>F23</t>
  </si>
  <si>
    <t>F25</t>
  </si>
  <si>
    <t>F27</t>
  </si>
  <si>
    <t>Spread  (Bond - DI)</t>
  </si>
  <si>
    <t>Δ % DI D-1/D-2</t>
  </si>
  <si>
    <t>out-17</t>
  </si>
  <si>
    <t>=TEXT(a2;"mmm-A")</t>
  </si>
  <si>
    <t>jan-18</t>
  </si>
  <si>
    <t>abr-18</t>
  </si>
  <si>
    <t>jul-18</t>
  </si>
  <si>
    <t>out-18</t>
  </si>
  <si>
    <t>jan-19</t>
  </si>
  <si>
    <t>abr-19</t>
  </si>
  <si>
    <t>jul-19</t>
  </si>
  <si>
    <t>out-19</t>
  </si>
  <si>
    <t>jan-20</t>
  </si>
  <si>
    <t>jul-20</t>
  </si>
  <si>
    <t>jul-21</t>
  </si>
  <si>
    <t>Last Trade</t>
  </si>
  <si>
    <t>Volume (Contracts)</t>
  </si>
  <si>
    <t>WD</t>
  </si>
  <si>
    <t>DV01 Traded</t>
  </si>
  <si>
    <t>DV01 -  5 Bus. Days Average</t>
  </si>
  <si>
    <t>DV01 -  21 Bus. Days Average</t>
  </si>
  <si>
    <t>DV01 -  63 Bus. Days Average</t>
  </si>
  <si>
    <t>DV01 -  126 Bus. Days Average</t>
  </si>
  <si>
    <t>Market</t>
  </si>
  <si>
    <t>V17</t>
  </si>
  <si>
    <t>X17</t>
  </si>
  <si>
    <t>Z17</t>
  </si>
  <si>
    <t>G18</t>
  </si>
  <si>
    <t>H18</t>
  </si>
  <si>
    <t>J18</t>
  </si>
  <si>
    <t>N18</t>
  </si>
  <si>
    <t>V18</t>
  </si>
  <si>
    <t>J19</t>
  </si>
  <si>
    <t>N19</t>
  </si>
  <si>
    <t>V19</t>
  </si>
  <si>
    <t>F20</t>
  </si>
  <si>
    <t>J20</t>
  </si>
  <si>
    <t>N20</t>
  </si>
  <si>
    <t>V20</t>
  </si>
  <si>
    <t>J21</t>
  </si>
  <si>
    <t>N21</t>
  </si>
  <si>
    <t>V21</t>
  </si>
  <si>
    <t>F22</t>
  </si>
  <si>
    <t>N22</t>
  </si>
  <si>
    <t>N23</t>
  </si>
  <si>
    <t>F24</t>
  </si>
  <si>
    <t>N24</t>
  </si>
  <si>
    <t>F26</t>
  </si>
  <si>
    <t>F28</t>
  </si>
  <si>
    <t>F29</t>
  </si>
  <si>
    <t>F30</t>
  </si>
  <si>
    <t>long</t>
  </si>
  <si>
    <t>long(%)</t>
  </si>
  <si>
    <t>ch(long)</t>
  </si>
  <si>
    <t>short</t>
  </si>
  <si>
    <t>short(%)</t>
  </si>
  <si>
    <t>ch(short)</t>
  </si>
  <si>
    <t>Net Position</t>
  </si>
  <si>
    <t>Net Change</t>
  </si>
  <si>
    <t>Financial Institutions</t>
  </si>
  <si>
    <t>Banks</t>
  </si>
  <si>
    <t>Brokers &amp; Dealers</t>
  </si>
  <si>
    <t>Other</t>
  </si>
  <si>
    <t>Institutional Investors</t>
  </si>
  <si>
    <t>Domestic</t>
  </si>
  <si>
    <t>Nonresident Investors</t>
  </si>
  <si>
    <t>Corporations</t>
  </si>
  <si>
    <t>Individuals</t>
  </si>
  <si>
    <t>Total</t>
  </si>
  <si>
    <t>Time</t>
  </si>
  <si>
    <t>Country</t>
  </si>
  <si>
    <t>Indicator</t>
  </si>
  <si>
    <t>Period</t>
  </si>
  <si>
    <t>Forecast</t>
  </si>
  <si>
    <t>Impact</t>
  </si>
  <si>
    <t>BZ</t>
  </si>
  <si>
    <t>Consumer Confidence @ 82,3</t>
  </si>
  <si>
    <t>Sep</t>
  </si>
  <si>
    <t>-</t>
  </si>
  <si>
    <t>low</t>
  </si>
  <si>
    <t>US</t>
  </si>
  <si>
    <t>Markit Manufac.</t>
  </si>
  <si>
    <t>Sep P</t>
  </si>
  <si>
    <t>53</t>
  </si>
  <si>
    <t>Medium</t>
  </si>
  <si>
    <t>Markit Services</t>
  </si>
  <si>
    <t>55,7</t>
  </si>
  <si>
    <t>CNI Business confidence</t>
  </si>
  <si>
    <t>Low</t>
  </si>
  <si>
    <t>Contract</t>
  </si>
  <si>
    <t>D-1</t>
  </si>
  <si>
    <t>D Zero</t>
  </si>
  <si>
    <t>Ch. Daily</t>
  </si>
  <si>
    <t>Vol.</t>
  </si>
  <si>
    <t>K18</t>
  </si>
  <si>
    <t>M18</t>
  </si>
  <si>
    <t>Q18</t>
  </si>
  <si>
    <t>U18</t>
  </si>
  <si>
    <t>J22</t>
  </si>
  <si>
    <t>DIContract</t>
  </si>
  <si>
    <t>http://www2.bmf.com.br/pages/portal/bmfbovespa/lumis/lum-sistema-pregao-ptBR.asp?Data=&amp;Mercadoria=DI1</t>
  </si>
</sst>
</file>

<file path=xl/styles.xml><?xml version="1.0" encoding="utf-8"?>
<styleSheet xmlns="http://schemas.openxmlformats.org/spreadsheetml/2006/main">
  <numFmts count="8">
    <numFmt formatCode="mmm\-yy;@" numFmtId="164"/>
    <numFmt formatCode="0.0" numFmtId="165"/>
    <numFmt formatCode="d\-mmm\-yy;@" numFmtId="166"/>
    <numFmt formatCode="mmm&quot;-YY&quot;;@" numFmtId="167"/>
    <numFmt formatCode="0.000" numFmtId="168"/>
    <numFmt formatCode="d/m/yy;@" numFmtId="169"/>
    <numFmt formatCode="m/d/yyyy" numFmtId="170"/>
    <numFmt formatCode="0.00000" numFmtId="171"/>
  </numFmts>
  <fonts count="7">
    <font>
      <name val="Calibri"/>
      <family val="2"/>
      <color theme="1"/>
      <sz val="11"/>
      <scheme val="minor"/>
    </font>
    <font>
      <name val="Arial"/>
      <charset val="1"/>
      <family val="2"/>
      <color rgb="FF262626"/>
      <sz val="11"/>
    </font>
    <font>
      <name val="Calibri"/>
      <charset val="1"/>
      <family val="2"/>
      <b val="1"/>
      <color rgb="FF000000"/>
      <sz val="11"/>
    </font>
    <font>
      <name val="Arial"/>
      <family val="2"/>
      <color rgb="FF262626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99CC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1" numFmtId="0"/>
  </cellStyleXfs>
  <cellXfs count="40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1" fillId="2" fontId="1" numFmtId="3" pivotButton="0" quotePrefix="0" xfId="0">
      <alignment horizontal="right" vertical="top" wrapText="1"/>
    </xf>
    <xf applyAlignment="1" borderId="0" fillId="0" fontId="0" numFmtId="3" pivotButton="0" quotePrefix="0" xfId="0">
      <alignment wrapText="1"/>
    </xf>
    <xf applyAlignment="1" borderId="2" fillId="2" fontId="1" numFmtId="3" pivotButton="0" quotePrefix="0" xfId="0">
      <alignment horizontal="right" vertical="top" wrapText="1"/>
    </xf>
    <xf applyAlignment="1" borderId="3" fillId="2" fontId="1" numFmtId="3" pivotButton="0" quotePrefix="0" xfId="0">
      <alignment horizontal="right" vertical="top" wrapText="1"/>
    </xf>
    <xf applyAlignment="1" borderId="3" fillId="2" fontId="1" numFmtId="0" pivotButton="0" quotePrefix="0" xfId="0">
      <alignment horizontal="right" vertical="top" wrapText="1"/>
    </xf>
    <xf applyAlignment="1" borderId="2" fillId="2" fontId="1" numFmtId="0" pivotButton="0" quotePrefix="0" xfId="0">
      <alignment horizontal="right" vertical="top" wrapText="1"/>
    </xf>
    <xf borderId="0" fillId="0" fontId="0" numFmtId="164" pivotButton="0" quotePrefix="0" xfId="0"/>
    <xf borderId="0" fillId="0" fontId="0" numFmtId="167" pivotButton="0" quotePrefix="0" xfId="0"/>
    <xf borderId="0" fillId="0" fontId="0" numFmtId="168" pivotButton="0" quotePrefix="0" xfId="0"/>
    <xf borderId="0" fillId="0" fontId="0" numFmtId="169" pivotButton="0" quotePrefix="0" xfId="0"/>
    <xf borderId="0" fillId="0" fontId="2" numFmtId="0" pivotButton="0" quotePrefix="0" xfId="0"/>
    <xf borderId="0" fillId="0" fontId="0" numFmtId="170" pivotButton="0" quotePrefix="0" xfId="0"/>
    <xf applyAlignment="1" borderId="4" fillId="4" fontId="3" numFmtId="0" pivotButton="0" quotePrefix="0" xfId="0">
      <alignment horizontal="center" vertical="top" wrapText="1"/>
    </xf>
    <xf applyAlignment="1" borderId="3" fillId="4" fontId="3" numFmtId="3" pivotButton="0" quotePrefix="0" xfId="0">
      <alignment horizontal="right" vertical="top" wrapText="1"/>
    </xf>
    <xf applyAlignment="1" borderId="3" fillId="4" fontId="3" numFmtId="0" pivotButton="0" quotePrefix="0" xfId="0">
      <alignment horizontal="right" vertical="top" wrapText="1"/>
    </xf>
    <xf applyAlignment="1" borderId="2" fillId="4" fontId="3" numFmtId="3" pivotButton="0" quotePrefix="0" xfId="0">
      <alignment horizontal="right" vertical="top" wrapText="1"/>
    </xf>
    <xf applyAlignment="1" borderId="2" fillId="4" fontId="3" numFmtId="0" pivotButton="0" quotePrefix="0" xfId="0">
      <alignment horizontal="right" vertical="top" wrapText="1"/>
    </xf>
    <xf borderId="0" fillId="0" fontId="0" numFmtId="2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165" pivotButton="0" quotePrefix="0" xfId="0"/>
    <xf borderId="0" fillId="0" fontId="0" numFmtId="10" pivotButton="0" quotePrefix="0" xfId="0"/>
    <xf borderId="0" fillId="0" fontId="0" numFmtId="1" pivotButton="0" quotePrefix="0" xfId="0"/>
    <xf applyAlignment="1" borderId="0" fillId="3" fontId="0" numFmtId="49" pivotButton="0" quotePrefix="0" xfId="0">
      <alignment horizontal="center"/>
    </xf>
    <xf borderId="0" fillId="0" fontId="0" numFmtId="166" pivotButton="0" quotePrefix="0" xfId="0"/>
    <xf borderId="0" fillId="0" fontId="0" numFmtId="171" pivotButton="0" quotePrefix="0" xfId="0"/>
    <xf applyAlignment="1" borderId="0" fillId="3" fontId="0" numFmtId="49" pivotButton="0" quotePrefix="1" xfId="0">
      <alignment horizontal="center"/>
    </xf>
    <xf borderId="0" fillId="0" fontId="4" numFmtId="0" pivotButton="0" quotePrefix="0" xfId="0"/>
    <xf borderId="0" fillId="0" fontId="0" numFmtId="2" pivotButton="0" quotePrefix="1" xfId="0"/>
    <xf applyAlignment="1" borderId="0" fillId="0" fontId="0" numFmtId="49" pivotButton="0" quotePrefix="1" xfId="0">
      <alignment horizontal="center"/>
    </xf>
    <xf applyAlignment="1" borderId="0" fillId="0" fontId="0" numFmtId="49" pivotButton="0" quotePrefix="1" xfId="0">
      <alignment horizontal="left"/>
    </xf>
    <xf borderId="0" fillId="0" fontId="0" numFmtId="0" pivotButton="0" quotePrefix="0" xfId="0"/>
    <xf applyAlignment="1" borderId="0" fillId="3" fontId="0" numFmtId="0" pivotButton="0" quotePrefix="0" xfId="0">
      <alignment horizontal="center"/>
    </xf>
    <xf borderId="0" fillId="0" fontId="0" numFmtId="20" pivotButton="0" quotePrefix="1" xfId="0"/>
    <xf applyAlignment="1" borderId="5" fillId="0" fontId="5" numFmtId="0" pivotButton="0" quotePrefix="0" xfId="0">
      <alignment horizontal="center" vertical="top"/>
    </xf>
    <xf applyAlignment="1" borderId="5" fillId="0" fontId="5" numFmtId="3" pivotButton="0" quotePrefix="0" xfId="0">
      <alignment horizontal="center" vertical="top"/>
    </xf>
    <xf applyAlignment="1" borderId="6" fillId="0" fontId="6" numFmtId="0" pivotButton="0" quotePrefix="0" xfId="0">
      <alignment horizontal="center" vertical="top"/>
    </xf>
    <xf applyAlignment="1" borderId="6" fillId="0" fontId="6" numFmtId="3" pivotButton="0" quotePrefix="0" xfId="0">
      <alignment horizontal="center" vertical="top"/>
    </xf>
  </cellXfs>
  <cellStyles count="2">
    <cellStyle builtinId="0" name="Normal" xfId="0"/>
    <cellStyle name="Normal 3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haredStrings.xml" Type="http://schemas.openxmlformats.org/officeDocument/2006/relationships/sharedStrings"/><Relationship Id="rId13" Target="styles.xml" Type="http://schemas.openxmlformats.org/officeDocument/2006/relationships/styles"/><Relationship Id="rId1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H11"/>
  <sheetViews>
    <sheetView workbookViewId="0">
      <selection activeCell="B6" sqref="B6"/>
    </sheetView>
  </sheetViews>
  <sheetFormatPr baseColWidth="8" defaultRowHeight="15"/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 s="21" t="n">
        <v>202.695</v>
      </c>
      <c r="C2" s="27" t="n">
        <v>-0.8569999999999993</v>
      </c>
    </row>
    <row r="3" spans="1:8">
      <c r="A3" t="s">
        <v>4</v>
      </c>
      <c r="B3" s="21" t="n">
        <v>12643.78</v>
      </c>
      <c r="C3" s="27" t="n">
        <v>43.75</v>
      </c>
    </row>
    <row r="4" spans="1:8">
      <c r="A4" t="s">
        <v>5</v>
      </c>
      <c r="B4" s="21" t="n">
        <v>99.953125</v>
      </c>
      <c r="C4" s="27" t="n">
        <v>97.676125</v>
      </c>
    </row>
    <row r="5" spans="1:8">
      <c r="A5" t="s">
        <v>6</v>
      </c>
      <c r="B5" s="21" t="n">
        <v>2498.3</v>
      </c>
      <c r="C5" s="27" t="n">
        <v>-2.599999999999909</v>
      </c>
    </row>
    <row r="6" spans="1:8">
      <c r="A6" t="s">
        <v>7</v>
      </c>
      <c r="B6" s="21" t="n">
        <v>1.1971</v>
      </c>
      <c r="C6" s="27" t="n">
        <v>0.003000000000000114</v>
      </c>
    </row>
    <row r="7" spans="1:8">
      <c r="A7" t="s">
        <v>8</v>
      </c>
      <c r="B7" s="21" t="n">
        <v>17.7832</v>
      </c>
      <c r="C7" s="27" t="n">
        <v>-0.09689999999999799</v>
      </c>
      <c r="H7" s="29" t="n"/>
    </row>
    <row r="8" spans="1:8">
      <c r="A8" t="s">
        <v>9</v>
      </c>
      <c r="B8" s="21" t="n">
        <v>50.45</v>
      </c>
      <c r="C8" s="27" t="n">
        <v>-0.09999999999999432</v>
      </c>
    </row>
    <row r="9" spans="1:8">
      <c r="A9" t="s">
        <v>10</v>
      </c>
      <c r="B9" s="21" t="n">
        <v>469</v>
      </c>
      <c r="C9" s="27" t="n">
        <v>-16.5</v>
      </c>
    </row>
    <row r="10" spans="1:8">
      <c r="A10" t="s">
        <v>11</v>
      </c>
      <c r="B10" s="21" t="n">
        <v>978.75</v>
      </c>
      <c r="C10" s="27" t="n">
        <v>8</v>
      </c>
    </row>
    <row r="11" spans="1:8">
      <c r="A11" t="s">
        <v>12</v>
      </c>
      <c r="B11" s="21" t="n">
        <v>9.76</v>
      </c>
      <c r="C11" s="27" t="n">
        <v>0.08999999999999986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codeName="Planilha10">
    <outlinePr summaryBelow="1" summaryRight="1"/>
    <pageSetUpPr/>
  </sheetPr>
  <dimension ref="A1:E40"/>
  <sheetViews>
    <sheetView workbookViewId="0" zoomScale="85" zoomScaleNormal="85">
      <selection activeCell="E7" sqref="E7"/>
    </sheetView>
  </sheetViews>
  <sheetFormatPr baseColWidth="8" defaultRowHeight="15" outlineLevelCol="0"/>
  <cols>
    <col customWidth="1" max="2" min="2" style="33" width="13.28515625"/>
    <col customWidth="1" max="3" min="3" style="33" width="13.5703125"/>
    <col customWidth="1" max="4" min="4" style="33" width="11.140625"/>
    <col customWidth="1" max="5" min="5" style="33" width="15.28515625"/>
  </cols>
  <sheetData>
    <row customHeight="1" ht="15.75" r="1" s="33" spans="1:5" thickBot="1">
      <c r="A1" t="s">
        <v>162</v>
      </c>
      <c r="B1" t="s">
        <v>163</v>
      </c>
      <c r="C1" t="s">
        <v>164</v>
      </c>
      <c r="D1" t="s">
        <v>165</v>
      </c>
      <c r="E1" t="s">
        <v>166</v>
      </c>
    </row>
    <row customHeight="1" ht="15.75" r="2" s="33" spans="1:5" thickBot="1">
      <c r="A2" s="14" t="s">
        <v>97</v>
      </c>
      <c r="B2" s="17" t="n">
        <v>2602435</v>
      </c>
      <c r="C2" s="15" t="n">
        <v>2537916</v>
      </c>
      <c r="D2" s="3" t="n">
        <v>-64519</v>
      </c>
      <c r="E2" s="2" t="n">
        <v>20933938.669</v>
      </c>
    </row>
    <row customHeight="1" ht="15.75" r="3" s="33" spans="1:5" thickBot="1">
      <c r="A3" s="14" t="s">
        <v>98</v>
      </c>
      <c r="B3" s="17" t="n">
        <v>352786</v>
      </c>
      <c r="C3" s="15" t="n">
        <v>359661</v>
      </c>
      <c r="D3" s="3" t="n">
        <v>6875</v>
      </c>
      <c r="E3" s="2" t="n">
        <v>3829490.225</v>
      </c>
    </row>
    <row customHeight="1" ht="15.75" r="4" s="33" spans="1:5" thickBot="1">
      <c r="A4" s="14" t="s">
        <v>99</v>
      </c>
      <c r="B4" s="17" t="n">
        <v>318460</v>
      </c>
      <c r="C4" s="15" t="n">
        <v>331050</v>
      </c>
      <c r="D4" s="3" t="n">
        <v>12590</v>
      </c>
      <c r="E4" s="2" t="n">
        <v>1496985.829</v>
      </c>
    </row>
    <row customHeight="1" ht="15.75" r="5" s="33" spans="1:5" thickBot="1">
      <c r="A5" s="14" t="s">
        <v>66</v>
      </c>
      <c r="B5" s="17" t="n">
        <v>4655542</v>
      </c>
      <c r="C5" s="15" t="n">
        <v>4693879</v>
      </c>
      <c r="D5" s="3" t="n">
        <v>38337</v>
      </c>
      <c r="E5" s="2" t="n">
        <v>33521828.457</v>
      </c>
    </row>
    <row customHeight="1" ht="15.75" r="6" s="33" spans="1:5" thickBot="1">
      <c r="A6" s="14" t="s">
        <v>100</v>
      </c>
      <c r="B6" s="17" t="n">
        <v>78435</v>
      </c>
      <c r="C6" s="15" t="n">
        <v>78750</v>
      </c>
      <c r="D6" s="3" t="n">
        <v>315</v>
      </c>
      <c r="E6" s="2" t="n">
        <v>30703.464</v>
      </c>
    </row>
    <row customHeight="1" ht="15.75" r="7" s="33" spans="1:5" thickBot="1">
      <c r="A7" s="14" t="s">
        <v>101</v>
      </c>
      <c r="B7" s="17" t="n">
        <v>71675</v>
      </c>
      <c r="C7" s="15" t="n">
        <v>71435</v>
      </c>
      <c r="D7" s="3" t="n">
        <v>-240</v>
      </c>
      <c r="E7" s="2" t="n">
        <v>45595.082</v>
      </c>
    </row>
    <row customHeight="1" ht="15.75" r="8" s="33" spans="1:5" thickBot="1">
      <c r="A8" s="14" t="s">
        <v>102</v>
      </c>
      <c r="B8" s="17" t="n">
        <v>1579854</v>
      </c>
      <c r="C8" s="15" t="n">
        <v>1574854</v>
      </c>
      <c r="D8" s="3" t="n">
        <v>-5000</v>
      </c>
      <c r="E8" s="2" t="n">
        <v>29732626.495</v>
      </c>
    </row>
    <row customHeight="1" ht="15.75" r="9" s="33" spans="1:5" thickBot="1">
      <c r="A9" s="14" t="s">
        <v>167</v>
      </c>
      <c r="B9" s="17" t="n">
        <v>27105</v>
      </c>
      <c r="C9" s="15" t="n">
        <v>27105</v>
      </c>
      <c r="D9" s="3" t="n">
        <v>0</v>
      </c>
      <c r="E9" s="2" t="n">
        <v>0</v>
      </c>
    </row>
    <row customHeight="1" ht="15.75" r="10" s="33" spans="1:5" thickBot="1">
      <c r="A10" s="14" t="s">
        <v>168</v>
      </c>
      <c r="B10" s="17" t="n">
        <v>39585</v>
      </c>
      <c r="C10" s="15" t="n">
        <v>39585</v>
      </c>
      <c r="D10" s="3" t="n">
        <v>0</v>
      </c>
      <c r="E10" s="2" t="n">
        <v>77279.524</v>
      </c>
    </row>
    <row customHeight="1" ht="15.75" r="11" s="33" spans="1:5" thickBot="1">
      <c r="A11" s="14" t="s">
        <v>103</v>
      </c>
      <c r="B11" s="17" t="n">
        <v>1527504</v>
      </c>
      <c r="C11" s="15" t="n">
        <v>1490764</v>
      </c>
      <c r="D11" s="3" t="n">
        <v>-36740</v>
      </c>
      <c r="E11" s="2" t="n">
        <v>27371326.176</v>
      </c>
    </row>
    <row customHeight="1" ht="15.75" r="12" s="33" spans="1:5" thickBot="1">
      <c r="A12" s="14" t="s">
        <v>169</v>
      </c>
      <c r="B12" s="17" t="n">
        <v>9255</v>
      </c>
      <c r="C12" s="15" t="n">
        <v>9255</v>
      </c>
      <c r="D12" s="3" t="n">
        <v>0</v>
      </c>
      <c r="E12" s="2" t="n">
        <v>0</v>
      </c>
    </row>
    <row customHeight="1" ht="15.75" r="13" s="33" spans="1:5" thickBot="1">
      <c r="A13" s="14" t="s">
        <v>170</v>
      </c>
      <c r="B13" s="17" t="n">
        <v>4350</v>
      </c>
      <c r="C13" s="15" t="n">
        <v>4350</v>
      </c>
      <c r="D13" s="3" t="n">
        <v>0</v>
      </c>
      <c r="E13" s="2" t="n">
        <v>0</v>
      </c>
    </row>
    <row customHeight="1" ht="15.75" r="14" s="33" spans="1:5" thickBot="1">
      <c r="A14" s="14" t="s">
        <v>104</v>
      </c>
      <c r="B14" s="17" t="n">
        <v>632003</v>
      </c>
      <c r="C14" s="15" t="n">
        <v>621053</v>
      </c>
      <c r="D14" s="3" t="n">
        <v>-10950</v>
      </c>
      <c r="E14" s="2" t="n">
        <v>3052010.392</v>
      </c>
    </row>
    <row customHeight="1" ht="15.75" r="15" s="33" spans="1:5" thickBot="1">
      <c r="A15" s="14" t="s">
        <v>68</v>
      </c>
      <c r="B15" s="17" t="n">
        <v>2058721</v>
      </c>
      <c r="C15" s="15" t="n">
        <v>2070301</v>
      </c>
      <c r="D15" s="3" t="n">
        <v>11580</v>
      </c>
      <c r="E15" s="2" t="n">
        <v>32120881.602</v>
      </c>
    </row>
    <row customHeight="1" ht="15.75" r="16" s="33" spans="1:5" thickBot="1">
      <c r="A16" s="14" t="s">
        <v>105</v>
      </c>
      <c r="B16" s="17" t="n">
        <v>540860</v>
      </c>
      <c r="C16" s="15" t="n">
        <v>541859</v>
      </c>
      <c r="D16" s="3" t="n">
        <v>999</v>
      </c>
      <c r="E16" s="2" t="n">
        <v>472879.719</v>
      </c>
    </row>
    <row customHeight="1" ht="15.75" r="17" s="33" spans="1:5" thickBot="1">
      <c r="A17" s="14" t="s">
        <v>106</v>
      </c>
      <c r="B17" s="17" t="n">
        <v>585021</v>
      </c>
      <c r="C17" s="15" t="n">
        <v>520853</v>
      </c>
      <c r="D17" s="3" t="n">
        <v>-64168</v>
      </c>
      <c r="E17" s="2" t="n">
        <v>9032233.932</v>
      </c>
    </row>
    <row customHeight="1" ht="15.75" r="18" s="33" spans="1:5" thickBot="1">
      <c r="A18" s="14" t="s">
        <v>107</v>
      </c>
      <c r="B18" s="17" t="n">
        <v>276953</v>
      </c>
      <c r="C18" s="15" t="n">
        <v>293928</v>
      </c>
      <c r="D18" s="3" t="n">
        <v>16975</v>
      </c>
      <c r="E18" s="2" t="n">
        <v>6689550.158</v>
      </c>
    </row>
    <row customHeight="1" ht="15.75" r="19" s="33" spans="1:5" thickBot="1">
      <c r="A19" s="14" t="s">
        <v>108</v>
      </c>
      <c r="B19" s="17" t="n">
        <v>1747528</v>
      </c>
      <c r="C19" s="15" t="n">
        <v>1810336</v>
      </c>
      <c r="D19" s="3" t="n">
        <v>62808</v>
      </c>
      <c r="E19" s="2" t="n">
        <v>21744245.6</v>
      </c>
    </row>
    <row customHeight="1" ht="15.75" r="20" s="33" spans="1:5" thickBot="1">
      <c r="A20" s="14" t="s">
        <v>109</v>
      </c>
      <c r="B20" s="17" t="n">
        <v>74634</v>
      </c>
      <c r="C20" s="15" t="n">
        <v>74679</v>
      </c>
      <c r="D20" s="3" t="n">
        <v>45</v>
      </c>
      <c r="E20" s="2" t="n">
        <v>5326.399</v>
      </c>
    </row>
    <row customHeight="1" ht="15.75" r="21" s="33" spans="1:5" thickBot="1">
      <c r="A21" s="14" t="s">
        <v>110</v>
      </c>
      <c r="B21" s="17" t="n">
        <v>1325280</v>
      </c>
      <c r="C21" s="15" t="n">
        <v>1329860</v>
      </c>
      <c r="D21" s="3" t="n">
        <v>4580</v>
      </c>
      <c r="E21" s="2" t="n">
        <v>8740920.298</v>
      </c>
    </row>
    <row customHeight="1" ht="15.75" r="22" s="33" spans="1:5" thickBot="1">
      <c r="A22" s="14" t="s">
        <v>111</v>
      </c>
      <c r="B22" s="17" t="n">
        <v>49808</v>
      </c>
      <c r="C22" s="15" t="n">
        <v>51748</v>
      </c>
      <c r="D22" s="3" t="n">
        <v>1940</v>
      </c>
      <c r="E22" s="2" t="n">
        <v>248491.329</v>
      </c>
    </row>
    <row customHeight="1" ht="15.75" r="23" s="33" spans="1:5" thickBot="1">
      <c r="A23" s="14" t="s">
        <v>69</v>
      </c>
      <c r="B23" s="17" t="n">
        <v>1476081</v>
      </c>
      <c r="C23" s="15" t="n">
        <v>1486872</v>
      </c>
      <c r="D23" s="3" t="n">
        <v>10791</v>
      </c>
      <c r="E23" s="2" t="n">
        <v>16344166.381</v>
      </c>
    </row>
    <row customHeight="1" ht="15.75" r="24" s="33" spans="1:5" thickBot="1">
      <c r="A24" s="14" t="s">
        <v>112</v>
      </c>
      <c r="B24" s="17" t="n">
        <v>35188</v>
      </c>
      <c r="C24" s="15" t="n">
        <v>35013</v>
      </c>
      <c r="D24" s="3" t="n">
        <v>-175</v>
      </c>
      <c r="E24" s="2" t="n">
        <v>66513.193</v>
      </c>
    </row>
    <row customHeight="1" ht="15.75" r="25" s="33" spans="1:5" thickBot="1">
      <c r="A25" s="14" t="s">
        <v>113</v>
      </c>
      <c r="B25" s="17" t="n">
        <v>259170</v>
      </c>
      <c r="C25" s="15" t="n">
        <v>274560</v>
      </c>
      <c r="D25" s="3" t="n">
        <v>15390</v>
      </c>
      <c r="E25" s="2" t="n">
        <v>3851630.65</v>
      </c>
    </row>
    <row customHeight="1" ht="15.75" r="26" s="33" spans="1:5" thickBot="1">
      <c r="A26" s="14" t="s">
        <v>114</v>
      </c>
      <c r="B26" s="17" t="n">
        <v>17400</v>
      </c>
      <c r="C26" s="15" t="n">
        <v>17705</v>
      </c>
      <c r="D26" s="3" t="n">
        <v>305</v>
      </c>
      <c r="E26" s="2" t="n">
        <v>30374.005</v>
      </c>
    </row>
    <row customHeight="1" ht="15.75" r="27" s="33" spans="1:5" thickBot="1">
      <c r="A27" s="14" t="s">
        <v>115</v>
      </c>
      <c r="B27" s="17" t="n">
        <v>109887</v>
      </c>
      <c r="C27" s="15" t="n">
        <v>112722</v>
      </c>
      <c r="D27" s="3" t="n">
        <v>2835</v>
      </c>
      <c r="E27" s="2" t="n">
        <v>666860.514</v>
      </c>
    </row>
    <row customHeight="1" ht="15.75" r="28" s="33" spans="1:5" thickBot="1">
      <c r="A28" s="14" t="s">
        <v>171</v>
      </c>
      <c r="B28" s="17" t="n">
        <v>1590</v>
      </c>
      <c r="C28" s="15" t="n">
        <v>1590</v>
      </c>
      <c r="D28" s="3" t="n">
        <v>0</v>
      </c>
      <c r="E28" s="2" t="n">
        <v>0</v>
      </c>
    </row>
    <row customHeight="1" ht="15.75" r="29" s="33" spans="1:5" thickBot="1">
      <c r="A29" s="14" t="s">
        <v>116</v>
      </c>
      <c r="B29" s="17" t="n">
        <v>12025</v>
      </c>
      <c r="C29" s="15" t="n">
        <v>12030</v>
      </c>
      <c r="D29" s="3" t="n">
        <v>5</v>
      </c>
      <c r="E29" s="2" t="n">
        <v>328.306</v>
      </c>
    </row>
    <row customHeight="1" ht="15.75" r="30" s="33" spans="1:5" thickBot="1">
      <c r="A30" s="14" t="s">
        <v>70</v>
      </c>
      <c r="B30" s="17" t="n">
        <v>772014</v>
      </c>
      <c r="C30" s="15" t="n">
        <v>767559</v>
      </c>
      <c r="D30" s="3" t="n">
        <v>-4455</v>
      </c>
      <c r="E30" s="2" t="n">
        <v>4054085.12</v>
      </c>
    </row>
    <row customHeight="1" ht="15.75" r="31" s="33" spans="1:5" thickBot="1">
      <c r="A31" s="14" t="s">
        <v>117</v>
      </c>
      <c r="B31" s="17" t="n">
        <v>3995</v>
      </c>
      <c r="C31" s="15" t="n">
        <v>3995</v>
      </c>
      <c r="D31" s="3" t="n">
        <v>0</v>
      </c>
      <c r="E31" s="2" t="n">
        <v>0</v>
      </c>
    </row>
    <row customHeight="1" ht="15.75" r="32" s="33" spans="1:5" thickBot="1">
      <c r="A32" s="14" t="s">
        <v>118</v>
      </c>
      <c r="B32" s="17" t="n">
        <v>56755</v>
      </c>
      <c r="C32" s="15" t="n">
        <v>56755</v>
      </c>
      <c r="D32" s="3" t="n">
        <v>0</v>
      </c>
      <c r="E32" s="2" t="n">
        <v>3395.217</v>
      </c>
    </row>
    <row customHeight="1" ht="15.75" r="33" s="33" spans="1:5" thickBot="1">
      <c r="A33" s="14" t="s">
        <v>119</v>
      </c>
      <c r="B33" s="17" t="n">
        <v>3440</v>
      </c>
      <c r="C33" s="15" t="n">
        <v>3440</v>
      </c>
      <c r="D33" s="3" t="n">
        <v>0</v>
      </c>
      <c r="E33" s="2" t="n">
        <v>0</v>
      </c>
    </row>
    <row customHeight="1" ht="15.75" r="34" s="33" spans="1:5" thickBot="1">
      <c r="A34" s="14" t="s">
        <v>71</v>
      </c>
      <c r="B34" s="17" t="n">
        <v>479980</v>
      </c>
      <c r="C34" s="15" t="n">
        <v>485521</v>
      </c>
      <c r="D34" s="3" t="n">
        <v>5541</v>
      </c>
      <c r="E34" s="2" t="n">
        <v>1891627.826</v>
      </c>
    </row>
    <row customHeight="1" ht="15.75" r="35" s="33" spans="1:5" thickBot="1">
      <c r="A35" s="14" t="s">
        <v>120</v>
      </c>
      <c r="B35" s="17" t="n">
        <v>62568</v>
      </c>
      <c r="C35" s="15" t="n">
        <v>62568</v>
      </c>
      <c r="D35" s="3" t="n">
        <v>0</v>
      </c>
      <c r="E35" s="2" t="n">
        <v>8289.672</v>
      </c>
    </row>
    <row customHeight="1" ht="15.75" r="36" s="33" spans="1:5" thickBot="1">
      <c r="A36" s="14" t="s">
        <v>72</v>
      </c>
      <c r="B36" s="18" t="n">
        <v>422854</v>
      </c>
      <c r="C36" s="16" t="n">
        <v>421142</v>
      </c>
      <c r="D36" s="3" t="n">
        <v>-1712</v>
      </c>
      <c r="E36" s="2" t="n">
        <v>753311.2389999999</v>
      </c>
    </row>
    <row customHeight="1" ht="15.75" r="37" s="33" spans="1:5" thickBot="1">
      <c r="A37" s="14" t="s">
        <v>121</v>
      </c>
      <c r="B37" s="17" t="n">
        <v>10</v>
      </c>
      <c r="C37" s="15" t="n">
        <v>10</v>
      </c>
      <c r="D37" s="3" t="n">
        <v>0</v>
      </c>
      <c r="E37" s="2" t="n">
        <v>0</v>
      </c>
    </row>
    <row customHeight="1" ht="15.75" r="38" s="33" spans="1:5" thickBot="1">
      <c r="A38" s="14" t="s">
        <v>122</v>
      </c>
      <c r="B38" s="18" t="n">
        <v>4607</v>
      </c>
      <c r="C38" s="16" t="n">
        <v>4607</v>
      </c>
      <c r="D38" s="3" t="n">
        <v>0</v>
      </c>
      <c r="E38" s="2" t="n">
        <v>0</v>
      </c>
    </row>
    <row customHeight="1" ht="15.75" r="39" s="33" spans="1:5" thickBot="1">
      <c r="A39" s="1" t="s">
        <v>123</v>
      </c>
      <c r="B39" s="4" t="n">
        <v>1215</v>
      </c>
      <c r="C39" s="5" t="n">
        <v>1215</v>
      </c>
      <c r="D39" s="3" t="n">
        <v>0</v>
      </c>
      <c r="E39" s="2" t="n">
        <v>0</v>
      </c>
    </row>
    <row customHeight="1" ht="15.75" r="40" s="33" spans="1:5" thickBot="1">
      <c r="A40" s="1" t="n"/>
      <c r="B40" s="7" t="n"/>
      <c r="C40" s="6" t="n"/>
      <c r="D40" s="3" t="n"/>
      <c r="E40" s="6" t="n"/>
    </row>
  </sheetData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>
  <sheetPr codeName="Planilha11">
    <outlinePr summaryBelow="1" summaryRight="1"/>
    <pageSetUpPr/>
  </sheetPr>
  <dimension ref="A1:B1"/>
  <sheetViews>
    <sheetView workbookViewId="0">
      <selection activeCell="H26" sqref="H26"/>
    </sheetView>
  </sheetViews>
  <sheetFormatPr baseColWidth="8" defaultRowHeight="15"/>
  <sheetData>
    <row r="1" spans="1:2">
      <c r="A1" t="s">
        <v>172</v>
      </c>
      <c r="B1" t="s">
        <v>173</v>
      </c>
    </row>
  </sheetData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 codeName="Planilha2">
    <outlinePr summaryBelow="1" summaryRight="1"/>
    <pageSetUpPr/>
  </sheetPr>
  <dimension ref="A1:K11"/>
  <sheetViews>
    <sheetView workbookViewId="0">
      <selection activeCell="D2" sqref="D2:D11"/>
    </sheetView>
  </sheetViews>
  <sheetFormatPr baseColWidth="8" defaultRowHeight="15" outlineLevelCol="0"/>
  <cols>
    <col customWidth="1" max="1" min="1" style="33" width="20.140625"/>
    <col bestFit="1" customWidth="1" max="11" min="11" style="33" width="9.7109375"/>
  </cols>
  <sheetData>
    <row r="1" spans="1:11">
      <c r="A1" t="s">
        <v>13</v>
      </c>
      <c r="B1" t="s">
        <v>14</v>
      </c>
      <c r="C1" t="s">
        <v>14</v>
      </c>
      <c r="D1" t="s">
        <v>15</v>
      </c>
    </row>
    <row r="2" spans="1:11">
      <c r="A2" t="s">
        <v>16</v>
      </c>
      <c r="B2">
        <f>_xll.BDP(A2,$J$5)</f>
        <v/>
      </c>
      <c r="C2">
        <f>_xll.BDH(A2,$J$5,$K$2,$K$2)</f>
        <v/>
      </c>
      <c r="D2">
        <f>B2-C2</f>
        <v/>
      </c>
      <c r="J2" t="s">
        <v>17</v>
      </c>
      <c r="K2" s="13">
        <f>WORKDAY(TODAY(),-1)</f>
        <v/>
      </c>
    </row>
    <row r="3" spans="1:11">
      <c r="A3" t="s">
        <v>18</v>
      </c>
      <c r="B3">
        <f>_xll.BDP(A3,$J$5)</f>
        <v/>
      </c>
      <c r="C3">
        <f>_xll.BDH(A3,$J$5,$K$2,$K$2)</f>
        <v/>
      </c>
      <c r="D3">
        <f>B3-C3</f>
        <v/>
      </c>
      <c r="J3" t="s">
        <v>19</v>
      </c>
    </row>
    <row r="4" spans="1:11">
      <c r="A4" t="s">
        <v>20</v>
      </c>
      <c r="B4">
        <f>_xll.BDP(A4,$J$5)</f>
        <v/>
      </c>
      <c r="C4">
        <f>_xll.BDH(A4,$J$5,$K$2,$K$2)</f>
        <v/>
      </c>
      <c r="D4">
        <f>B4-C4</f>
        <v/>
      </c>
    </row>
    <row r="5" spans="1:11">
      <c r="A5" t="s">
        <v>21</v>
      </c>
      <c r="B5">
        <f>_xll.BDP(A5,$J$5)</f>
        <v/>
      </c>
      <c r="C5">
        <f>_xll.BDH(A5,$J$5,$K$2,$K$2)</f>
        <v/>
      </c>
      <c r="D5">
        <f>B5-C5</f>
        <v/>
      </c>
      <c r="J5" t="s">
        <v>14</v>
      </c>
    </row>
    <row r="6" spans="1:11">
      <c r="A6" t="s">
        <v>22</v>
      </c>
      <c r="B6">
        <f>_xll.BDP(A6,$J$5)</f>
        <v/>
      </c>
      <c r="C6">
        <f>_xll.BDH(A6,$J$5,$K$2,$K$2)</f>
        <v/>
      </c>
      <c r="D6">
        <f>B6-C6</f>
        <v/>
      </c>
      <c r="J6" t="s">
        <v>23</v>
      </c>
    </row>
    <row r="7" spans="1:11">
      <c r="A7" t="s">
        <v>24</v>
      </c>
      <c r="B7">
        <f>_xll.BDP(A7,$J$5)</f>
        <v/>
      </c>
      <c r="C7">
        <f>_xll.BDH(A7,$J$5,$K$2,$K$2)</f>
        <v/>
      </c>
      <c r="D7">
        <f>B7-C7</f>
        <v/>
      </c>
    </row>
    <row r="8" spans="1:11">
      <c r="A8" t="s">
        <v>25</v>
      </c>
      <c r="B8">
        <f>_xll.BDP(A8,$J$5)</f>
        <v/>
      </c>
      <c r="C8">
        <f>_xll.BDH(A8,$J$5,$K$2,$K$2)</f>
        <v/>
      </c>
      <c r="D8">
        <f>B8-C8</f>
        <v/>
      </c>
    </row>
    <row r="9" spans="1:11">
      <c r="A9" t="s">
        <v>26</v>
      </c>
      <c r="B9">
        <f>_xll.BDP(A9,$J$5)</f>
        <v/>
      </c>
      <c r="C9">
        <f>_xll.BDH(A9,$J$5,$K$2,$K$2)</f>
        <v/>
      </c>
      <c r="D9">
        <f>B9-C9</f>
        <v/>
      </c>
    </row>
    <row r="10" spans="1:11">
      <c r="A10" t="s">
        <v>27</v>
      </c>
      <c r="B10">
        <f>_xll.BDP(A10,$J$5)</f>
        <v/>
      </c>
      <c r="C10">
        <f>_xll.BDH(A10,$J$5,$K$2,$K$2)</f>
        <v/>
      </c>
      <c r="D10">
        <f>B10-C10</f>
        <v/>
      </c>
    </row>
    <row r="11" spans="1:11">
      <c r="A11" t="s">
        <v>28</v>
      </c>
      <c r="B11">
        <f>_xll.BDP(A11,$J$5)</f>
        <v/>
      </c>
      <c r="C11">
        <f>_xll.BDH(A11,$J$5,$K$2,$K$2)</f>
        <v/>
      </c>
      <c r="D11">
        <f>B11-C11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Planilha3">
    <outlinePr summaryBelow="1" summaryRight="1"/>
    <pageSetUpPr/>
  </sheetPr>
  <dimension ref="A1:F204"/>
  <sheetViews>
    <sheetView topLeftCell="A173" workbookViewId="0">
      <selection activeCell="E198" sqref="E198"/>
    </sheetView>
  </sheetViews>
  <sheetFormatPr baseColWidth="8" defaultRowHeight="15" outlineLevelCol="0"/>
  <cols>
    <col bestFit="1" customWidth="1" max="1" min="1" style="33" width="10.7109375"/>
  </cols>
  <sheetData>
    <row r="1" spans="1:6">
      <c r="A1" t="s">
        <v>29</v>
      </c>
      <c r="B1" t="s">
        <v>30</v>
      </c>
    </row>
    <row r="2" spans="1:6">
      <c r="A2" s="11">
        <f>_xll.BDH(E3,B1,$F4,"","cols=2;rows=202")</f>
        <v/>
      </c>
      <c r="B2" t="n">
        <v>12.26</v>
      </c>
    </row>
    <row r="3" spans="1:6">
      <c r="A3" s="11" t="n">
        <v>42706</v>
      </c>
      <c r="B3" t="n">
        <v>12.34</v>
      </c>
      <c r="E3" t="s">
        <v>31</v>
      </c>
    </row>
    <row r="4" spans="1:6">
      <c r="A4" s="11" t="n">
        <v>42709</v>
      </c>
      <c r="B4" t="n">
        <v>12.02</v>
      </c>
      <c r="E4" s="12" t="s">
        <v>32</v>
      </c>
      <c r="F4" s="13" t="n">
        <v>42705</v>
      </c>
    </row>
    <row r="5" spans="1:6">
      <c r="A5" s="11" t="n">
        <v>42710</v>
      </c>
      <c r="B5" t="n">
        <v>12.06</v>
      </c>
    </row>
    <row r="6" spans="1:6">
      <c r="A6" s="11" t="n">
        <v>42711</v>
      </c>
      <c r="B6" t="n">
        <v>11.95</v>
      </c>
    </row>
    <row r="7" spans="1:6">
      <c r="A7" s="11" t="n">
        <v>42712</v>
      </c>
      <c r="B7" t="n">
        <v>11.75</v>
      </c>
    </row>
    <row r="8" spans="1:6">
      <c r="A8" s="11" t="n">
        <v>42713</v>
      </c>
      <c r="B8" t="n">
        <v>11.77</v>
      </c>
    </row>
    <row r="9" spans="1:6">
      <c r="A9" s="11" t="n">
        <v>42716</v>
      </c>
      <c r="B9" t="n">
        <v>11.79</v>
      </c>
    </row>
    <row r="10" spans="1:6">
      <c r="A10" s="11" t="n">
        <v>42717</v>
      </c>
      <c r="B10" t="n">
        <v>11.85</v>
      </c>
    </row>
    <row r="11" spans="1:6">
      <c r="A11" s="11" t="n">
        <v>42718</v>
      </c>
      <c r="B11" t="n">
        <v>11.84</v>
      </c>
    </row>
    <row r="12" spans="1:6">
      <c r="A12" s="11" t="n">
        <v>42719</v>
      </c>
      <c r="B12" t="n">
        <v>11.92</v>
      </c>
    </row>
    <row r="13" spans="1:6">
      <c r="A13" s="11" t="n">
        <v>42720</v>
      </c>
      <c r="B13" t="n">
        <v>11.86</v>
      </c>
    </row>
    <row r="14" spans="1:6">
      <c r="A14" s="11" t="n">
        <v>42723</v>
      </c>
      <c r="B14" t="n">
        <v>11.79</v>
      </c>
    </row>
    <row r="15" spans="1:6">
      <c r="A15" s="11" t="n">
        <v>42724</v>
      </c>
      <c r="B15" t="n">
        <v>11.7</v>
      </c>
    </row>
    <row r="16" spans="1:6">
      <c r="A16" s="11" t="n">
        <v>42725</v>
      </c>
      <c r="B16" t="n">
        <v>11.48</v>
      </c>
    </row>
    <row r="17" spans="1:6">
      <c r="A17" s="11" t="n">
        <v>42726</v>
      </c>
      <c r="B17" t="n">
        <v>11.43</v>
      </c>
    </row>
    <row r="18" spans="1:6">
      <c r="A18" s="11" t="n">
        <v>42727</v>
      </c>
      <c r="B18" t="n">
        <v>11.42</v>
      </c>
    </row>
    <row r="19" spans="1:6">
      <c r="A19" s="11" t="n">
        <v>42730</v>
      </c>
      <c r="B19" t="n">
        <v>11.38</v>
      </c>
    </row>
    <row r="20" spans="1:6">
      <c r="A20" s="11" t="n">
        <v>42731</v>
      </c>
      <c r="B20" t="n">
        <v>11.37</v>
      </c>
    </row>
    <row r="21" spans="1:6">
      <c r="A21" s="11" t="n">
        <v>42732</v>
      </c>
      <c r="B21" t="n">
        <v>11.37</v>
      </c>
    </row>
    <row r="22" spans="1:6">
      <c r="A22" s="11" t="n">
        <v>42733</v>
      </c>
      <c r="B22" t="n">
        <v>11.34</v>
      </c>
    </row>
    <row r="23" spans="1:6">
      <c r="A23" s="11" t="n">
        <v>42737</v>
      </c>
      <c r="B23" t="n">
        <v>11.21</v>
      </c>
    </row>
    <row r="24" spans="1:6">
      <c r="A24" s="11" t="n">
        <v>42738</v>
      </c>
      <c r="B24" t="n">
        <v>11.23</v>
      </c>
    </row>
    <row r="25" spans="1:6">
      <c r="A25" s="11" t="n">
        <v>42739</v>
      </c>
      <c r="B25" t="n">
        <v>11.35</v>
      </c>
    </row>
    <row r="26" spans="1:6">
      <c r="A26" s="11" t="n">
        <v>42740</v>
      </c>
      <c r="B26" t="n">
        <v>11.24</v>
      </c>
    </row>
    <row r="27" spans="1:6">
      <c r="A27" s="11" t="n">
        <v>42741</v>
      </c>
      <c r="B27" t="n">
        <v>11.25</v>
      </c>
    </row>
    <row r="28" spans="1:6">
      <c r="A28" s="11" t="n">
        <v>42744</v>
      </c>
      <c r="B28" t="n">
        <v>11.19</v>
      </c>
    </row>
    <row r="29" spans="1:6">
      <c r="A29" s="11" t="n">
        <v>42745</v>
      </c>
      <c r="B29" t="n">
        <v>11.1</v>
      </c>
    </row>
    <row r="30" spans="1:6">
      <c r="A30" s="11" t="n">
        <v>42746</v>
      </c>
      <c r="B30" t="n">
        <v>11.11</v>
      </c>
    </row>
    <row r="31" spans="1:6">
      <c r="A31" s="11" t="n">
        <v>42747</v>
      </c>
      <c r="B31" t="n">
        <v>10.77</v>
      </c>
    </row>
    <row r="32" spans="1:6">
      <c r="A32" s="11" t="n">
        <v>42748</v>
      </c>
      <c r="B32" t="n">
        <v>10.8</v>
      </c>
    </row>
    <row r="33" spans="1:6">
      <c r="A33" s="11" t="n">
        <v>42751</v>
      </c>
      <c r="B33" t="n">
        <v>10.76</v>
      </c>
    </row>
    <row r="34" spans="1:6">
      <c r="A34" s="11" t="n">
        <v>42752</v>
      </c>
      <c r="B34" t="n">
        <v>10.75</v>
      </c>
    </row>
    <row r="35" spans="1:6">
      <c r="A35" s="11" t="n">
        <v>42753</v>
      </c>
      <c r="B35" t="n">
        <v>10.8</v>
      </c>
    </row>
    <row r="36" spans="1:6">
      <c r="A36" s="11" t="n">
        <v>42754</v>
      </c>
      <c r="B36" t="n">
        <v>10.7</v>
      </c>
    </row>
    <row r="37" spans="1:6">
      <c r="A37" s="11" t="n">
        <v>42755</v>
      </c>
      <c r="B37" t="n">
        <v>10.62</v>
      </c>
    </row>
    <row r="38" spans="1:6">
      <c r="A38" s="11" t="n">
        <v>42758</v>
      </c>
      <c r="B38" t="n">
        <v>10.61</v>
      </c>
    </row>
    <row r="39" spans="1:6">
      <c r="A39" s="11" t="n">
        <v>42759</v>
      </c>
      <c r="B39" t="n">
        <v>10.62</v>
      </c>
    </row>
    <row r="40" spans="1:6">
      <c r="A40" s="11" t="n">
        <v>42761</v>
      </c>
      <c r="B40" t="n">
        <v>10.73</v>
      </c>
    </row>
    <row r="41" spans="1:6">
      <c r="A41" s="11" t="n">
        <v>42762</v>
      </c>
      <c r="B41" t="n">
        <v>10.64</v>
      </c>
    </row>
    <row r="42" spans="1:6">
      <c r="A42" s="11" t="n">
        <v>42765</v>
      </c>
      <c r="B42" t="n">
        <v>10.7</v>
      </c>
    </row>
    <row r="43" spans="1:6">
      <c r="A43" s="11" t="n">
        <v>42766</v>
      </c>
      <c r="B43" t="n">
        <v>10.68</v>
      </c>
    </row>
    <row r="44" spans="1:6">
      <c r="A44" s="11" t="n">
        <v>42767</v>
      </c>
      <c r="B44" t="n">
        <v>10.67</v>
      </c>
    </row>
    <row r="45" spans="1:6">
      <c r="A45" s="11" t="n">
        <v>42768</v>
      </c>
      <c r="B45" t="n">
        <v>10.6</v>
      </c>
    </row>
    <row r="46" spans="1:6">
      <c r="A46" s="11" t="n">
        <v>42769</v>
      </c>
      <c r="B46" t="n">
        <v>10.47</v>
      </c>
    </row>
    <row r="47" spans="1:6">
      <c r="A47" s="11" t="n">
        <v>42772</v>
      </c>
      <c r="B47" t="n">
        <v>10.45</v>
      </c>
    </row>
    <row r="48" spans="1:6">
      <c r="A48" s="11" t="n">
        <v>42773</v>
      </c>
      <c r="B48" t="n">
        <v>10.37</v>
      </c>
    </row>
    <row r="49" spans="1:6">
      <c r="A49" s="11" t="n">
        <v>42774</v>
      </c>
      <c r="B49" t="n">
        <v>10.31</v>
      </c>
    </row>
    <row r="50" spans="1:6">
      <c r="A50" s="11" t="n">
        <v>42775</v>
      </c>
      <c r="B50" t="n">
        <v>10.31</v>
      </c>
    </row>
    <row r="51" spans="1:6">
      <c r="A51" s="11" t="n">
        <v>42776</v>
      </c>
      <c r="B51" t="n">
        <v>10.26</v>
      </c>
    </row>
    <row r="52" spans="1:6">
      <c r="A52" s="11" t="n">
        <v>42779</v>
      </c>
      <c r="B52" t="n">
        <v>10.24</v>
      </c>
    </row>
    <row r="53" spans="1:6">
      <c r="A53" s="11" t="n">
        <v>42780</v>
      </c>
      <c r="B53" t="n">
        <v>10.25</v>
      </c>
    </row>
    <row r="54" spans="1:6">
      <c r="A54" s="11" t="n">
        <v>42781</v>
      </c>
      <c r="B54" t="n">
        <v>10.24</v>
      </c>
    </row>
    <row r="55" spans="1:6">
      <c r="A55" s="11" t="n">
        <v>42782</v>
      </c>
      <c r="B55" t="n">
        <v>10.34</v>
      </c>
    </row>
    <row r="56" spans="1:6">
      <c r="A56" s="11" t="n">
        <v>42783</v>
      </c>
      <c r="B56" t="n">
        <v>10.27</v>
      </c>
    </row>
    <row r="57" spans="1:6">
      <c r="A57" s="11" t="n">
        <v>42786</v>
      </c>
      <c r="B57" t="n">
        <v>10.26</v>
      </c>
    </row>
    <row r="58" spans="1:6">
      <c r="A58" s="11" t="n">
        <v>42787</v>
      </c>
      <c r="B58" t="n">
        <v>10.21</v>
      </c>
    </row>
    <row r="59" spans="1:6">
      <c r="A59" s="11" t="n">
        <v>42788</v>
      </c>
      <c r="B59" t="n">
        <v>10.18</v>
      </c>
    </row>
    <row r="60" spans="1:6">
      <c r="A60" s="11" t="n">
        <v>42789</v>
      </c>
      <c r="B60" t="n">
        <v>10.04</v>
      </c>
    </row>
    <row r="61" spans="1:6">
      <c r="A61" s="11" t="n">
        <v>42790</v>
      </c>
      <c r="B61" t="n">
        <v>10.11</v>
      </c>
    </row>
    <row r="62" spans="1:6">
      <c r="A62" s="11" t="n">
        <v>42795</v>
      </c>
      <c r="B62" t="n">
        <v>10.04</v>
      </c>
    </row>
    <row r="63" spans="1:6">
      <c r="A63" s="11" t="n">
        <v>42796</v>
      </c>
      <c r="B63" t="n">
        <v>10.15</v>
      </c>
    </row>
    <row r="64" spans="1:6">
      <c r="A64" s="11" t="n">
        <v>42797</v>
      </c>
      <c r="B64" t="n">
        <v>10</v>
      </c>
    </row>
    <row r="65" spans="1:6">
      <c r="A65" s="11" t="n">
        <v>42800</v>
      </c>
      <c r="B65" t="n">
        <v>9.960000000000001</v>
      </c>
    </row>
    <row r="66" spans="1:6">
      <c r="A66" s="11" t="n">
        <v>42801</v>
      </c>
      <c r="B66" t="n">
        <v>10.01</v>
      </c>
    </row>
    <row r="67" spans="1:6">
      <c r="A67" s="11" t="n">
        <v>42802</v>
      </c>
      <c r="B67" t="n">
        <v>10.12</v>
      </c>
    </row>
    <row r="68" spans="1:6">
      <c r="A68" s="11" t="n">
        <v>42803</v>
      </c>
      <c r="B68" t="n">
        <v>10.2</v>
      </c>
    </row>
    <row r="69" spans="1:6">
      <c r="A69" s="11" t="n">
        <v>42804</v>
      </c>
      <c r="B69" t="n">
        <v>9.970000000000001</v>
      </c>
    </row>
    <row r="70" spans="1:6">
      <c r="A70" s="11" t="n">
        <v>42807</v>
      </c>
      <c r="B70" t="n">
        <v>9.93</v>
      </c>
    </row>
    <row r="71" spans="1:6">
      <c r="A71" s="11" t="n">
        <v>42808</v>
      </c>
      <c r="B71" t="n">
        <v>10.07</v>
      </c>
    </row>
    <row r="72" spans="1:6">
      <c r="A72" s="11" t="n">
        <v>42809</v>
      </c>
      <c r="B72" t="n">
        <v>9.949999999999999</v>
      </c>
    </row>
    <row r="73" spans="1:6">
      <c r="A73" s="11" t="n">
        <v>42810</v>
      </c>
      <c r="B73" t="n">
        <v>9.99</v>
      </c>
    </row>
    <row r="74" spans="1:6">
      <c r="A74" s="11" t="n">
        <v>42811</v>
      </c>
      <c r="B74" t="n">
        <v>9.970000000000001</v>
      </c>
    </row>
    <row r="75" spans="1:6">
      <c r="A75" s="11" t="n">
        <v>42814</v>
      </c>
      <c r="B75" t="n">
        <v>9.99</v>
      </c>
    </row>
    <row r="76" spans="1:6">
      <c r="A76" s="11" t="n">
        <v>42815</v>
      </c>
      <c r="B76" t="n">
        <v>9.92</v>
      </c>
    </row>
    <row r="77" spans="1:6">
      <c r="A77" s="11" t="n">
        <v>42816</v>
      </c>
      <c r="B77" t="n">
        <v>9.99</v>
      </c>
    </row>
    <row r="78" spans="1:6">
      <c r="A78" s="11" t="n">
        <v>42817</v>
      </c>
      <c r="B78" t="n">
        <v>10.02</v>
      </c>
    </row>
    <row r="79" spans="1:6">
      <c r="A79" s="11" t="n">
        <v>42818</v>
      </c>
      <c r="B79" t="n">
        <v>9.869999999999999</v>
      </c>
    </row>
    <row r="80" spans="1:6">
      <c r="A80" s="11" t="n">
        <v>42821</v>
      </c>
      <c r="B80" t="n">
        <v>9.85</v>
      </c>
    </row>
    <row r="81" spans="1:6">
      <c r="A81" s="11" t="n">
        <v>42822</v>
      </c>
      <c r="B81" t="n">
        <v>9.91</v>
      </c>
    </row>
    <row r="82" spans="1:6">
      <c r="A82" s="11" t="n">
        <v>42823</v>
      </c>
      <c r="B82" t="n">
        <v>9.880000000000001</v>
      </c>
    </row>
    <row r="83" spans="1:6">
      <c r="A83" s="11" t="n">
        <v>42824</v>
      </c>
      <c r="B83" t="n">
        <v>9.880000000000001</v>
      </c>
    </row>
    <row r="84" spans="1:6">
      <c r="A84" s="11" t="n">
        <v>42825</v>
      </c>
      <c r="B84" t="n">
        <v>9.880000000000001</v>
      </c>
    </row>
    <row r="85" spans="1:6">
      <c r="A85" s="11" t="n">
        <v>42828</v>
      </c>
      <c r="B85" t="n">
        <v>9.83</v>
      </c>
    </row>
    <row r="86" spans="1:6">
      <c r="A86" s="11" t="n">
        <v>42829</v>
      </c>
      <c r="B86" t="n">
        <v>9.81</v>
      </c>
    </row>
    <row r="87" spans="1:6">
      <c r="A87" s="11" t="n">
        <v>42830</v>
      </c>
      <c r="B87" t="n">
        <v>9.85</v>
      </c>
    </row>
    <row r="88" spans="1:6">
      <c r="A88" s="11" t="n">
        <v>42831</v>
      </c>
      <c r="B88" t="n">
        <v>10</v>
      </c>
    </row>
    <row r="89" spans="1:6">
      <c r="A89" s="11" t="n">
        <v>42832</v>
      </c>
      <c r="B89" t="n">
        <v>9.93</v>
      </c>
    </row>
    <row r="90" spans="1:6">
      <c r="A90" s="11" t="n">
        <v>42835</v>
      </c>
      <c r="B90" t="n">
        <v>9.81</v>
      </c>
    </row>
    <row r="91" spans="1:6">
      <c r="A91" s="11" t="n">
        <v>42836</v>
      </c>
      <c r="B91" t="n">
        <v>9.83</v>
      </c>
    </row>
    <row r="92" spans="1:6">
      <c r="A92" s="11" t="n">
        <v>42837</v>
      </c>
      <c r="B92" t="n">
        <v>9.880000000000001</v>
      </c>
    </row>
    <row r="93" spans="1:6">
      <c r="A93" s="20" t="n">
        <v>42838</v>
      </c>
      <c r="B93" t="n">
        <v>9.949999999999999</v>
      </c>
    </row>
    <row r="94" spans="1:6">
      <c r="A94" s="20" t="n">
        <v>42842</v>
      </c>
      <c r="B94" t="n">
        <v>9.92</v>
      </c>
    </row>
    <row r="95" spans="1:6">
      <c r="A95" s="20" t="n">
        <v>42843</v>
      </c>
      <c r="B95" t="n">
        <v>9.880000000000001</v>
      </c>
    </row>
    <row r="96" spans="1:6">
      <c r="A96" s="20" t="n">
        <v>42844</v>
      </c>
      <c r="B96" t="n">
        <v>9.93</v>
      </c>
    </row>
    <row r="97" spans="1:6">
      <c r="A97" s="20" t="n">
        <v>42845</v>
      </c>
      <c r="B97" t="n">
        <v>9.94</v>
      </c>
    </row>
    <row r="98" spans="1:6">
      <c r="A98" s="20" t="n">
        <v>42849</v>
      </c>
      <c r="B98" t="n">
        <v>9.92</v>
      </c>
    </row>
    <row r="99" spans="1:6">
      <c r="A99" s="20" t="n">
        <v>42850</v>
      </c>
      <c r="B99" t="n">
        <v>10.06</v>
      </c>
    </row>
    <row r="100" spans="1:6">
      <c r="A100" s="20" t="n">
        <v>42851</v>
      </c>
      <c r="B100" t="n">
        <v>10.07</v>
      </c>
    </row>
    <row r="101" spans="1:6">
      <c r="A101" s="20" t="n">
        <v>42852</v>
      </c>
      <c r="B101" t="n">
        <v>10.09</v>
      </c>
    </row>
    <row r="102" spans="1:6">
      <c r="A102" s="20" t="n">
        <v>42853</v>
      </c>
      <c r="B102" t="n">
        <v>10</v>
      </c>
    </row>
    <row r="103" spans="1:6">
      <c r="A103" s="20" t="n">
        <v>42857</v>
      </c>
      <c r="B103" t="n">
        <v>9.92</v>
      </c>
    </row>
    <row r="104" spans="1:6">
      <c r="A104" s="20" t="n">
        <v>42858</v>
      </c>
      <c r="B104" t="n">
        <v>9.960000000000001</v>
      </c>
    </row>
    <row r="105" spans="1:6">
      <c r="A105" s="20" t="n">
        <v>42859</v>
      </c>
      <c r="B105" t="n">
        <v>10.01</v>
      </c>
    </row>
    <row r="106" spans="1:6">
      <c r="A106" s="20" t="n">
        <v>42860</v>
      </c>
      <c r="B106" t="n">
        <v>9.949999999999999</v>
      </c>
    </row>
    <row r="107" spans="1:6">
      <c r="A107" s="20" t="n">
        <v>42863</v>
      </c>
      <c r="B107" t="n">
        <v>9.949999999999999</v>
      </c>
    </row>
    <row r="108" spans="1:6">
      <c r="A108" s="20" t="n">
        <v>42864</v>
      </c>
      <c r="B108" t="n">
        <v>9.869999999999999</v>
      </c>
    </row>
    <row r="109" spans="1:6">
      <c r="A109" s="20" t="n">
        <v>42865</v>
      </c>
      <c r="B109" t="n">
        <v>9.81</v>
      </c>
    </row>
    <row r="110" spans="1:6">
      <c r="A110" s="20" t="n">
        <v>42866</v>
      </c>
      <c r="B110" t="n">
        <v>9.73</v>
      </c>
    </row>
    <row r="111" spans="1:6">
      <c r="A111" s="20" t="n">
        <v>42867</v>
      </c>
      <c r="B111" t="n">
        <v>9.67</v>
      </c>
    </row>
    <row r="112" spans="1:6">
      <c r="A112" s="20" t="n">
        <v>42870</v>
      </c>
      <c r="B112" t="n">
        <v>9.6</v>
      </c>
    </row>
    <row r="113" spans="1:6">
      <c r="A113" s="20" t="n">
        <v>42871</v>
      </c>
      <c r="B113" t="n">
        <v>9.51</v>
      </c>
    </row>
    <row r="114" spans="1:6">
      <c r="A114" s="20" t="n">
        <v>42872</v>
      </c>
      <c r="B114" t="n">
        <v>9.59</v>
      </c>
    </row>
    <row r="115" spans="1:6">
      <c r="A115" s="20" t="n">
        <v>42873</v>
      </c>
      <c r="B115" t="n">
        <v>11.39</v>
      </c>
    </row>
    <row r="116" spans="1:6">
      <c r="A116" s="20" t="n">
        <v>42874</v>
      </c>
      <c r="B116" t="n">
        <v>11.17</v>
      </c>
    </row>
    <row r="117" spans="1:6">
      <c r="A117" s="20" t="n">
        <v>42877</v>
      </c>
      <c r="B117" t="n">
        <v>11.55</v>
      </c>
    </row>
    <row r="118" spans="1:6">
      <c r="A118" s="20" t="n">
        <v>42878</v>
      </c>
      <c r="B118" t="n">
        <v>11.03</v>
      </c>
    </row>
    <row r="119" spans="1:6">
      <c r="A119" s="20" t="n">
        <v>42879</v>
      </c>
      <c r="B119" t="n">
        <v>10.67</v>
      </c>
    </row>
    <row r="120" spans="1:6">
      <c r="A120" s="20" t="n">
        <v>42880</v>
      </c>
      <c r="B120" t="n">
        <v>10.68</v>
      </c>
    </row>
    <row r="121" spans="1:6">
      <c r="A121" s="20" t="n">
        <v>42881</v>
      </c>
      <c r="B121" t="n">
        <v>10.49</v>
      </c>
    </row>
    <row r="122" spans="1:6">
      <c r="A122" s="20" t="n">
        <v>42884</v>
      </c>
      <c r="B122" t="n">
        <v>10.35</v>
      </c>
    </row>
    <row r="123" spans="1:6">
      <c r="A123" s="20" t="n">
        <v>42885</v>
      </c>
      <c r="B123" t="n">
        <v>10.42</v>
      </c>
    </row>
    <row r="124" spans="1:6">
      <c r="A124" s="20" t="n">
        <v>42886</v>
      </c>
      <c r="B124" t="n">
        <v>10.3</v>
      </c>
    </row>
    <row r="125" spans="1:6">
      <c r="A125" s="20" t="n">
        <v>42887</v>
      </c>
      <c r="B125" t="n">
        <v>10.47</v>
      </c>
    </row>
    <row r="126" spans="1:6">
      <c r="A126" s="20" t="n">
        <v>42888</v>
      </c>
      <c r="B126" t="n">
        <v>10.56</v>
      </c>
    </row>
    <row r="127" spans="1:6">
      <c r="A127" s="20" t="n">
        <v>42891</v>
      </c>
      <c r="B127" t="n">
        <v>10.61</v>
      </c>
    </row>
    <row r="128" spans="1:6">
      <c r="A128" s="20" t="n">
        <v>42892</v>
      </c>
      <c r="B128" t="n">
        <v>10.45</v>
      </c>
    </row>
    <row r="129" spans="1:6">
      <c r="A129" s="20" t="n">
        <v>42893</v>
      </c>
      <c r="B129" t="n">
        <v>10.47</v>
      </c>
    </row>
    <row r="130" spans="1:6">
      <c r="A130" s="20" t="n">
        <v>42894</v>
      </c>
      <c r="B130" t="n">
        <v>10.47</v>
      </c>
    </row>
    <row r="131" spans="1:6">
      <c r="A131" s="20" t="n">
        <v>42895</v>
      </c>
      <c r="B131" t="n">
        <v>10.3</v>
      </c>
    </row>
    <row r="132" spans="1:6">
      <c r="A132" s="20" t="n">
        <v>42898</v>
      </c>
      <c r="B132" t="n">
        <v>10.27</v>
      </c>
    </row>
    <row r="133" spans="1:6">
      <c r="A133" s="20" t="n">
        <v>42899</v>
      </c>
      <c r="B133" t="n">
        <v>10.36</v>
      </c>
    </row>
    <row r="134" spans="1:6">
      <c r="A134" s="20" t="n">
        <v>42900</v>
      </c>
      <c r="B134" t="n">
        <v>10.26</v>
      </c>
    </row>
    <row r="135" spans="1:6">
      <c r="A135" s="20" t="n">
        <v>42902</v>
      </c>
      <c r="B135" t="n">
        <v>10.1</v>
      </c>
    </row>
    <row r="136" spans="1:6">
      <c r="A136" s="20" t="n">
        <v>42905</v>
      </c>
      <c r="B136" t="n">
        <v>9.99</v>
      </c>
    </row>
    <row r="137" spans="1:6">
      <c r="A137" s="20" t="n">
        <v>42906</v>
      </c>
      <c r="B137" t="n">
        <v>10.14</v>
      </c>
    </row>
    <row r="138" spans="1:6">
      <c r="A138" s="20" t="n">
        <v>42907</v>
      </c>
      <c r="B138" t="n">
        <v>10.14</v>
      </c>
    </row>
    <row r="139" spans="1:6">
      <c r="A139" s="20" t="n">
        <v>42908</v>
      </c>
      <c r="B139" t="n">
        <v>10.18</v>
      </c>
    </row>
    <row r="140" spans="1:6">
      <c r="A140" s="20" t="n">
        <v>42909</v>
      </c>
      <c r="B140" t="n">
        <v>10.21</v>
      </c>
    </row>
    <row r="141" spans="1:6">
      <c r="A141" s="20" t="n">
        <v>42912</v>
      </c>
      <c r="B141" t="n">
        <v>10.18</v>
      </c>
    </row>
    <row r="142" spans="1:6">
      <c r="A142" s="20" t="n">
        <v>42913</v>
      </c>
      <c r="B142" t="n">
        <v>10.25</v>
      </c>
    </row>
    <row r="143" spans="1:6">
      <c r="A143" s="20" t="n">
        <v>42914</v>
      </c>
      <c r="B143" t="n">
        <v>10.13</v>
      </c>
    </row>
    <row r="144" spans="1:6">
      <c r="A144" s="20" t="n">
        <v>42915</v>
      </c>
      <c r="B144" t="n">
        <v>10.18</v>
      </c>
    </row>
    <row r="145" spans="1:6">
      <c r="A145" s="20" t="n">
        <v>42916</v>
      </c>
      <c r="B145" t="n">
        <v>10.08</v>
      </c>
    </row>
    <row r="146" spans="1:6">
      <c r="A146" s="20" t="n">
        <v>42919</v>
      </c>
      <c r="B146" t="n">
        <v>9.98</v>
      </c>
    </row>
    <row r="147" spans="1:6">
      <c r="A147" s="20" t="n">
        <v>42920</v>
      </c>
      <c r="B147" t="n">
        <v>10</v>
      </c>
    </row>
    <row r="148" spans="1:6">
      <c r="A148" s="20" t="n">
        <v>42921</v>
      </c>
      <c r="B148" t="n">
        <v>9.98</v>
      </c>
    </row>
    <row r="149" spans="1:6">
      <c r="A149" s="20" t="n">
        <v>42922</v>
      </c>
      <c r="B149" t="n">
        <v>9.960000000000001</v>
      </c>
    </row>
    <row r="150" spans="1:6">
      <c r="A150" s="20" t="n">
        <v>42923</v>
      </c>
      <c r="B150" t="n">
        <v>10.01</v>
      </c>
    </row>
    <row r="151" spans="1:6">
      <c r="A151" s="20" t="n">
        <v>42926</v>
      </c>
      <c r="B151" t="n">
        <v>9.970000000000001</v>
      </c>
    </row>
    <row r="152" spans="1:6">
      <c r="A152" s="20" t="n">
        <v>42927</v>
      </c>
      <c r="B152" t="n">
        <v>9.960000000000001</v>
      </c>
    </row>
    <row r="153" spans="1:6">
      <c r="A153" s="20" t="n">
        <v>42928</v>
      </c>
      <c r="B153" t="n">
        <v>9.76</v>
      </c>
    </row>
    <row r="154" spans="1:6">
      <c r="A154" s="20" t="n">
        <v>42929</v>
      </c>
      <c r="B154" t="n">
        <v>9.82</v>
      </c>
    </row>
    <row r="155" spans="1:6">
      <c r="A155" s="20" t="n">
        <v>42930</v>
      </c>
      <c r="B155" t="n">
        <v>9.699999999999999</v>
      </c>
    </row>
    <row r="156" spans="1:6">
      <c r="A156" s="20" t="n">
        <v>42933</v>
      </c>
      <c r="B156" t="n">
        <v>9.619999999999999</v>
      </c>
    </row>
    <row r="157" spans="1:6">
      <c r="A157" s="20" t="n">
        <v>42934</v>
      </c>
      <c r="B157" t="n">
        <v>9.58</v>
      </c>
    </row>
    <row r="158" spans="1:6">
      <c r="A158" s="20" t="n">
        <v>42935</v>
      </c>
      <c r="B158" t="n">
        <v>9.48</v>
      </c>
    </row>
    <row r="159" spans="1:6">
      <c r="A159" s="20" t="n">
        <v>42936</v>
      </c>
      <c r="B159" t="n">
        <v>9.470000000000001</v>
      </c>
    </row>
    <row r="160" spans="1:6">
      <c r="A160" s="20" t="n">
        <v>42937</v>
      </c>
      <c r="B160" t="n">
        <v>9.44</v>
      </c>
    </row>
    <row r="161" spans="1:6">
      <c r="A161" s="20" t="n">
        <v>42940</v>
      </c>
      <c r="B161" t="n">
        <v>9.449999999999999</v>
      </c>
    </row>
    <row r="162" spans="1:6">
      <c r="A162" s="20" t="n">
        <v>42941</v>
      </c>
      <c r="B162" t="n">
        <v>9.5</v>
      </c>
    </row>
    <row r="163" spans="1:6">
      <c r="A163" s="20" t="n">
        <v>42942</v>
      </c>
      <c r="B163" t="n">
        <v>9.5</v>
      </c>
    </row>
    <row r="164" spans="1:6">
      <c r="A164" s="20" t="n">
        <v>42943</v>
      </c>
      <c r="B164" t="n">
        <v>9.35</v>
      </c>
    </row>
    <row r="165" spans="1:6">
      <c r="A165" s="20" t="n">
        <v>42944</v>
      </c>
      <c r="B165" t="n">
        <v>9.32</v>
      </c>
    </row>
    <row r="166" spans="1:6">
      <c r="A166" s="20" t="n">
        <v>42947</v>
      </c>
      <c r="B166" t="n">
        <v>9.279999999999999</v>
      </c>
    </row>
    <row r="167" spans="1:6">
      <c r="A167" s="20" t="n">
        <v>42948</v>
      </c>
      <c r="B167" t="n">
        <v>9.279999999999999</v>
      </c>
    </row>
    <row r="168" spans="1:6">
      <c r="A168" s="20" t="n">
        <v>42949</v>
      </c>
      <c r="B168" t="n">
        <v>9.23</v>
      </c>
    </row>
    <row r="169" spans="1:6">
      <c r="A169" s="20" t="n">
        <v>42950</v>
      </c>
      <c r="B169" t="n">
        <v>9.15</v>
      </c>
    </row>
    <row r="170" spans="1:6">
      <c r="A170" s="20" t="n">
        <v>42951</v>
      </c>
      <c r="B170" t="n">
        <v>9.16</v>
      </c>
    </row>
    <row r="171" spans="1:6">
      <c r="A171" s="20" t="n">
        <v>42954</v>
      </c>
      <c r="B171" t="n">
        <v>9.220000000000001</v>
      </c>
    </row>
    <row r="172" spans="1:6">
      <c r="A172" s="20" t="n">
        <v>42955</v>
      </c>
      <c r="B172" t="n">
        <v>9.25</v>
      </c>
    </row>
    <row r="173" spans="1:6">
      <c r="A173" s="20" t="n">
        <v>42956</v>
      </c>
      <c r="B173" t="n">
        <v>9.33</v>
      </c>
    </row>
    <row r="174" spans="1:6">
      <c r="A174" s="20" t="n">
        <v>42957</v>
      </c>
      <c r="B174" t="n">
        <v>9.43</v>
      </c>
    </row>
    <row r="175" spans="1:6">
      <c r="A175" s="20" t="n">
        <v>42958</v>
      </c>
      <c r="B175" t="n">
        <v>9.390000000000001</v>
      </c>
    </row>
    <row r="176" spans="1:6">
      <c r="A176" s="20" t="n">
        <v>42961</v>
      </c>
      <c r="B176" t="n">
        <v>9.390000000000001</v>
      </c>
    </row>
    <row r="177" spans="1:6">
      <c r="A177" s="20" t="n">
        <v>42962</v>
      </c>
      <c r="B177" t="n">
        <v>9.380000000000001</v>
      </c>
    </row>
    <row r="178" spans="1:6">
      <c r="A178" s="20" t="n">
        <v>42963</v>
      </c>
      <c r="B178" t="n">
        <v>9.369999999999999</v>
      </c>
    </row>
    <row r="179" spans="1:6">
      <c r="A179" s="20" t="n">
        <v>42964</v>
      </c>
      <c r="B179" t="n">
        <v>9.52</v>
      </c>
    </row>
    <row r="180" spans="1:6">
      <c r="A180" s="20" t="n">
        <v>42965</v>
      </c>
      <c r="B180" t="n">
        <v>9.42</v>
      </c>
    </row>
    <row r="181" spans="1:6">
      <c r="A181" s="20" t="n">
        <v>42968</v>
      </c>
      <c r="B181" t="n">
        <v>9.52</v>
      </c>
    </row>
    <row r="182" spans="1:6">
      <c r="A182" s="20" t="n">
        <v>42969</v>
      </c>
      <c r="B182" t="n">
        <v>9.49</v>
      </c>
    </row>
    <row r="183" spans="1:6">
      <c r="A183" s="20" t="n">
        <v>42970</v>
      </c>
      <c r="B183" t="n">
        <v>9.380000000000001</v>
      </c>
    </row>
    <row r="184" spans="1:6">
      <c r="A184" s="20" t="n">
        <v>42971</v>
      </c>
      <c r="B184" t="n">
        <v>9.300000000000001</v>
      </c>
    </row>
    <row r="185" spans="1:6">
      <c r="A185" s="20" t="n">
        <v>42972</v>
      </c>
      <c r="B185" t="n">
        <v>9.300000000000001</v>
      </c>
    </row>
    <row r="186" spans="1:6">
      <c r="A186" s="20" t="n">
        <v>42975</v>
      </c>
      <c r="B186" t="n">
        <v>9.300000000000001</v>
      </c>
    </row>
    <row r="187" spans="1:6">
      <c r="A187" s="20" t="n">
        <v>42976</v>
      </c>
      <c r="B187" t="n">
        <v>9.300000000000001</v>
      </c>
    </row>
    <row r="188" spans="1:6">
      <c r="A188" s="20" t="n">
        <v>42977</v>
      </c>
      <c r="B188" t="n">
        <v>9.27</v>
      </c>
    </row>
    <row r="189" spans="1:6">
      <c r="A189" s="20" t="n">
        <v>42978</v>
      </c>
      <c r="B189" t="n">
        <v>9.18</v>
      </c>
    </row>
    <row r="190" spans="1:6">
      <c r="A190" s="20" t="n">
        <v>42979</v>
      </c>
      <c r="B190" t="n">
        <v>9.210000000000001</v>
      </c>
    </row>
    <row r="191" spans="1:6">
      <c r="A191" s="20" t="n">
        <v>42982</v>
      </c>
      <c r="B191" t="n">
        <v>9.199999999999999</v>
      </c>
    </row>
    <row r="192" spans="1:6">
      <c r="A192" s="20" t="n">
        <v>42983</v>
      </c>
      <c r="B192" t="n">
        <v>9.07</v>
      </c>
    </row>
    <row r="193" spans="1:6">
      <c r="A193" s="20" t="n">
        <v>42984</v>
      </c>
      <c r="B193" t="n">
        <v>8.949999999999999</v>
      </c>
    </row>
    <row r="194" spans="1:6">
      <c r="A194" s="20" t="n">
        <v>42986</v>
      </c>
      <c r="B194" t="n">
        <v>8.91</v>
      </c>
    </row>
    <row r="195" spans="1:6">
      <c r="A195" s="20" t="n">
        <v>42989</v>
      </c>
      <c r="B195" t="n">
        <v>8.99</v>
      </c>
    </row>
    <row r="196" spans="1:6">
      <c r="A196" s="20" t="n">
        <v>42990</v>
      </c>
      <c r="B196" t="n">
        <v>9.02</v>
      </c>
    </row>
    <row r="197" spans="1:6">
      <c r="A197" s="20" t="n">
        <v>42991</v>
      </c>
      <c r="B197" t="n">
        <v>9.01</v>
      </c>
    </row>
    <row r="198" spans="1:6">
      <c r="A198" s="20" t="n">
        <v>42992</v>
      </c>
      <c r="B198" t="n">
        <v>8.93</v>
      </c>
    </row>
    <row r="199" spans="1:6">
      <c r="A199" s="20" t="n">
        <v>42993</v>
      </c>
      <c r="B199" t="n">
        <v>8.970000000000001</v>
      </c>
    </row>
    <row r="200" spans="1:6">
      <c r="A200" s="20" t="n">
        <v>42996</v>
      </c>
      <c r="B200" t="n">
        <v>8.94</v>
      </c>
    </row>
    <row r="201" spans="1:6">
      <c r="A201" s="20" t="n">
        <v>42997</v>
      </c>
      <c r="B201" t="n">
        <v>8.880000000000001</v>
      </c>
    </row>
    <row r="202" spans="1:6">
      <c r="A202" s="20" t="n">
        <v>42998</v>
      </c>
      <c r="B202" t="n">
        <v>8.82</v>
      </c>
    </row>
    <row r="203" spans="1:6">
      <c r="A203" s="20" t="n">
        <v>42999</v>
      </c>
      <c r="B203" t="n">
        <v>8.720000000000001</v>
      </c>
    </row>
    <row r="204" spans="1:6">
      <c r="A204" s="20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Planilha4">
    <outlinePr summaryBelow="1" summaryRight="1"/>
    <pageSetUpPr/>
  </sheetPr>
  <dimension ref="A1:P15"/>
  <sheetViews>
    <sheetView workbookViewId="0">
      <selection activeCell="L12" sqref="L12"/>
    </sheetView>
  </sheetViews>
  <sheetFormatPr baseColWidth="8" defaultRowHeight="15" outlineLevelCol="0"/>
  <cols>
    <col customWidth="1" max="1" min="1" style="33" width="9.140625"/>
    <col customWidth="1" max="9" min="9" style="33" width="9.140625"/>
  </cols>
  <sheetData>
    <row r="1" spans="1:16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6">
      <c r="A2" s="9" t="n">
        <v>43327</v>
      </c>
      <c r="B2" s="25" t="s">
        <v>44</v>
      </c>
      <c r="C2" s="10" t="n">
        <v>3.37</v>
      </c>
      <c r="D2" s="21" t="n">
        <v>-0.004400000000000237</v>
      </c>
      <c r="E2" s="21" t="n">
        <v>3.630806696062971</v>
      </c>
      <c r="F2" s="21" t="n">
        <v>-0.07164173699829579</v>
      </c>
      <c r="G2" s="21" t="n">
        <v>0</v>
      </c>
      <c r="H2" s="21" t="n">
        <v>0</v>
      </c>
      <c r="I2" s="26" t="n">
        <v>43987</v>
      </c>
      <c r="J2" s="24" t="n">
        <v>8234.805365699043</v>
      </c>
      <c r="K2" t="n">
        <v>-0.1463527089418104</v>
      </c>
      <c r="L2" t="n">
        <v>0.08369221848217206</v>
      </c>
      <c r="P2" s="25" t="s">
        <v>45</v>
      </c>
    </row>
    <row r="3" spans="1:16">
      <c r="A3" s="9" t="n">
        <v>43600</v>
      </c>
      <c r="B3" s="25" t="s">
        <v>46</v>
      </c>
      <c r="C3" s="10" t="n">
        <v>3.29</v>
      </c>
      <c r="D3" s="21" t="n">
        <v>-0.05199999999999996</v>
      </c>
      <c r="E3" s="21" t="n">
        <v>4.127857558225356</v>
      </c>
      <c r="F3" s="21" t="n">
        <v>-0.0616217953770537</v>
      </c>
      <c r="G3" s="21" t="n">
        <v>3.29</v>
      </c>
      <c r="H3" s="21" t="n">
        <v>3.29</v>
      </c>
      <c r="I3" s="26" t="n">
        <v>44196</v>
      </c>
      <c r="J3" s="24" t="n">
        <v>10172.5820374825</v>
      </c>
      <c r="K3" t="n">
        <v>-0.09272517587560758</v>
      </c>
      <c r="L3" t="n">
        <v>0.08718861509516929</v>
      </c>
      <c r="P3" s="25">
        <f>"B"&amp;TEXT(O3,"A")</f>
        <v/>
      </c>
    </row>
    <row r="4" spans="1:16">
      <c r="A4" s="9" t="n">
        <v>44058</v>
      </c>
      <c r="B4" s="25" t="s">
        <v>47</v>
      </c>
      <c r="C4" s="10" t="n">
        <v>3.93</v>
      </c>
      <c r="D4" s="21" t="n">
        <v>-0.03999999999999976</v>
      </c>
      <c r="E4" s="21" t="n">
        <v>4.356763972247757</v>
      </c>
      <c r="F4" s="21" t="n">
        <v>-0.168234445249249</v>
      </c>
      <c r="G4" s="21" t="n">
        <v>3.93</v>
      </c>
      <c r="H4" s="21" t="n">
        <v>4.356763972247757</v>
      </c>
      <c r="I4" s="26" t="n">
        <v>44578</v>
      </c>
      <c r="J4" s="24" t="n">
        <v>13252.5553263004</v>
      </c>
      <c r="K4" t="n">
        <v>-0.04085680448684403</v>
      </c>
      <c r="L4" t="n">
        <v>0.09152764489888301</v>
      </c>
      <c r="P4" s="25">
        <f>"B"&amp;TEXT(O4,"A")</f>
        <v/>
      </c>
    </row>
    <row r="5" spans="1:16">
      <c r="A5" s="9" t="n">
        <v>44331</v>
      </c>
      <c r="B5" s="25" t="s">
        <v>48</v>
      </c>
      <c r="C5" s="10" t="n">
        <v>4.1604</v>
      </c>
      <c r="D5" s="21" t="n">
        <v>-0.0559999999999998</v>
      </c>
      <c r="E5" s="21" t="n">
        <v>4.483218314769277</v>
      </c>
      <c r="F5" s="21" t="n">
        <v>-0.09066906802743802</v>
      </c>
      <c r="G5" s="21" t="n">
        <v>5.248845660933954</v>
      </c>
      <c r="H5" s="21" t="n">
        <v>5.078902365419236</v>
      </c>
      <c r="I5" s="26" t="n">
        <v>44757</v>
      </c>
      <c r="J5" s="24" t="n">
        <v>15002.39445580319</v>
      </c>
      <c r="K5" t="n">
        <v>-0.02755764268946859</v>
      </c>
      <c r="L5" t="n">
        <v>0.09276011931343137</v>
      </c>
      <c r="P5" s="25">
        <f>"B"&amp;TEXT(O5,"A")</f>
        <v/>
      </c>
    </row>
    <row r="6" spans="1:16">
      <c r="A6" s="9" t="n">
        <v>44788</v>
      </c>
      <c r="B6" s="25" t="s">
        <v>49</v>
      </c>
      <c r="C6" s="10" t="n">
        <v>4.48</v>
      </c>
      <c r="D6" s="21" t="n">
        <v>-0.05419999999999939</v>
      </c>
      <c r="E6" s="21" t="n">
        <v>4.517493715323351</v>
      </c>
      <c r="F6" s="21" t="n">
        <v>-0.09405920919187682</v>
      </c>
      <c r="G6" s="21" t="n">
        <v>5.486626147462226</v>
      </c>
      <c r="H6" s="21" t="n">
        <v>4.624840551953735</v>
      </c>
      <c r="I6" s="26" t="n">
        <v>45112</v>
      </c>
      <c r="J6" s="24" t="n">
        <v>17952.52920198937</v>
      </c>
      <c r="K6" t="n">
        <v>-0.02041983850453732</v>
      </c>
      <c r="L6" t="n">
        <v>0.09454564852423465</v>
      </c>
      <c r="P6" s="25">
        <f>"B"&amp;TEXT(O6,"A")</f>
        <v/>
      </c>
    </row>
    <row r="7" spans="1:16">
      <c r="A7" s="9" t="n">
        <v>45061</v>
      </c>
      <c r="B7" s="25" t="s">
        <v>50</v>
      </c>
      <c r="C7" s="10" t="n">
        <v>4.59</v>
      </c>
      <c r="D7" s="21" t="n">
        <v>-0.06000000000000102</v>
      </c>
      <c r="E7" s="21" t="n">
        <v>4.528051101249919</v>
      </c>
      <c r="F7" s="21" t="n">
        <v>-0.08995455717371037</v>
      </c>
      <c r="G7" s="21" t="n">
        <v>5.554766263898747</v>
      </c>
      <c r="H7" s="21" t="n">
        <v>4.620218069922832</v>
      </c>
      <c r="I7" s="26" t="n">
        <v>45590</v>
      </c>
      <c r="J7" s="24" t="n">
        <v>22089.84232238599</v>
      </c>
      <c r="K7" t="n">
        <v>-0.00576433611711169</v>
      </c>
      <c r="L7" t="n">
        <v>0.09690253682924649</v>
      </c>
      <c r="P7" s="25">
        <f>"B"&amp;TEXT(O7,"A")</f>
        <v/>
      </c>
    </row>
    <row r="8" spans="1:16">
      <c r="A8" s="9" t="n">
        <v>45519</v>
      </c>
      <c r="B8" s="25" t="s">
        <v>51</v>
      </c>
      <c r="C8" s="10" t="n">
        <v>4.6265</v>
      </c>
      <c r="D8" s="21" t="n">
        <v>-0.05690000000000001</v>
      </c>
      <c r="E8" s="21" t="n">
        <v>4.693110445517479</v>
      </c>
      <c r="F8" s="21" t="n">
        <v>-0.08132590109402038</v>
      </c>
      <c r="G8" s="21" t="n">
        <v>4.807836716555003</v>
      </c>
      <c r="H8" s="21" t="n">
        <v>5.51615865370807</v>
      </c>
      <c r="I8" s="26" t="n">
        <v>46413</v>
      </c>
      <c r="J8" s="24" t="n">
        <v>29583.31853297326</v>
      </c>
      <c r="K8" t="n">
        <v>-0.0004137072486670723</v>
      </c>
      <c r="L8" t="n">
        <v>0.09987067529147184</v>
      </c>
      <c r="P8" s="25">
        <f>"B"&amp;TEXT(O8,"A")</f>
        <v/>
      </c>
    </row>
    <row r="9" spans="1:16">
      <c r="A9" s="9" t="n">
        <v>46249</v>
      </c>
      <c r="B9" s="25" t="s">
        <v>52</v>
      </c>
      <c r="C9" s="10" t="n">
        <v>4.82</v>
      </c>
      <c r="D9" s="21" t="n">
        <v>-0.04000000000000045</v>
      </c>
      <c r="E9" s="21" t="n">
        <v>4.739898463820191</v>
      </c>
      <c r="F9" s="21" t="n">
        <v>-0.08946074785525227</v>
      </c>
      <c r="G9" s="21" t="n">
        <v>5.671295131392284</v>
      </c>
      <c r="H9" s="21" t="n">
        <v>4.944965975901949</v>
      </c>
      <c r="I9" s="26" t="n">
        <v>47148</v>
      </c>
      <c r="J9" s="24" t="n">
        <v>36953.35015493679</v>
      </c>
      <c r="K9" t="n">
        <v>0.001787731863447939</v>
      </c>
      <c r="L9" t="n">
        <v>0.1008423820248807</v>
      </c>
      <c r="P9" s="25">
        <f>"B"&amp;TEXT(O9,"A")</f>
        <v/>
      </c>
    </row>
    <row r="10" spans="1:16">
      <c r="A10" s="9" t="n">
        <v>47710</v>
      </c>
      <c r="B10" s="25" t="s">
        <v>53</v>
      </c>
      <c r="C10" s="10" t="n">
        <v>4.9129</v>
      </c>
      <c r="D10" s="21" t="n">
        <v>-0.02920000000000006</v>
      </c>
      <c r="E10" s="21" t="n">
        <v>4.822572037222028</v>
      </c>
      <c r="F10" s="21" t="n">
        <v>-0.06680916189829578</v>
      </c>
      <c r="G10" s="21" t="n">
        <v>5.206114746838031</v>
      </c>
      <c r="H10" s="21" t="n">
        <v>5.083457251843759</v>
      </c>
      <c r="I10" s="26" t="n">
        <v>47891</v>
      </c>
      <c r="J10" s="24" t="n">
        <v>43609.74272950949</v>
      </c>
      <c r="K10" t="n">
        <v>0.002304488253973558</v>
      </c>
      <c r="L10" t="n">
        <v>0.110842382024881</v>
      </c>
      <c r="P10" s="25">
        <f>"B"&amp;TEXT(O10,"A")</f>
        <v/>
      </c>
    </row>
    <row r="11" spans="1:16">
      <c r="A11" s="9" t="n">
        <v>49444</v>
      </c>
      <c r="B11" s="25" t="s">
        <v>54</v>
      </c>
      <c r="C11" s="10" t="n">
        <v>4.9735</v>
      </c>
      <c r="D11" s="21" t="n">
        <v>-0.02650000000000083</v>
      </c>
      <c r="E11" s="21" t="n">
        <v>4.788986488667968</v>
      </c>
      <c r="F11" s="21" t="n">
        <v>-0.1087240530199374</v>
      </c>
      <c r="G11" s="21" t="n">
        <v>5.255918977988738</v>
      </c>
      <c r="H11" s="21" t="n">
        <v>4.632861851844483</v>
      </c>
      <c r="I11" s="26" t="n">
        <v>48284</v>
      </c>
      <c r="J11" s="24" t="n">
        <v>47563.48971767386</v>
      </c>
      <c r="K11" t="n">
        <v>0.005030595637417479</v>
      </c>
      <c r="L11" t="n">
        <v>0.120842382024881</v>
      </c>
      <c r="P11" s="25">
        <f>"B"&amp;TEXT(O11,"A")</f>
        <v/>
      </c>
    </row>
    <row r="12" spans="1:16">
      <c r="A12" s="9" t="n">
        <v>51363</v>
      </c>
      <c r="B12" s="25" t="s">
        <v>55</v>
      </c>
      <c r="C12" s="10" t="n">
        <v>5</v>
      </c>
      <c r="D12" s="21" t="n">
        <v>-0.02500000000000002</v>
      </c>
      <c r="E12" s="21" t="n">
        <v>4.779880743214626</v>
      </c>
      <c r="F12" s="21" t="n">
        <v>-0.1168588388098968</v>
      </c>
      <c r="G12" s="21" t="n">
        <v>5.147580235593741</v>
      </c>
      <c r="H12" s="21" t="n">
        <v>4.729226698844169</v>
      </c>
      <c r="I12" s="26" t="n">
        <v>48792</v>
      </c>
      <c r="J12" s="24" t="n">
        <v>52120.67172511822</v>
      </c>
      <c r="K12" t="n">
        <v>0.004019695255680356</v>
      </c>
      <c r="L12" t="n">
        <v>0.1011864758595655</v>
      </c>
      <c r="P12" s="25">
        <f>"B"&amp;TEXT(O12,"A")</f>
        <v/>
      </c>
    </row>
    <row r="13" spans="1:16">
      <c r="A13" s="9" t="n">
        <v>53097</v>
      </c>
      <c r="B13" s="25" t="s">
        <v>56</v>
      </c>
      <c r="C13" s="10" t="n">
        <v>5.1051</v>
      </c>
      <c r="D13" s="21" t="n">
        <v>-0.02870000000000025</v>
      </c>
      <c r="E13" s="21" t="n">
        <v>4.682192595595303</v>
      </c>
      <c r="F13" s="21" t="n">
        <v>-0.1313125135302906</v>
      </c>
      <c r="G13" s="21" t="n">
        <v>6.417349070858425</v>
      </c>
      <c r="H13" s="21" t="n">
        <v>3.478185753423735</v>
      </c>
      <c r="I13" s="26" t="n">
        <v>49045</v>
      </c>
      <c r="J13" s="24" t="n">
        <v>55779.78539257534</v>
      </c>
      <c r="K13" t="n">
        <v>0.003007860056997158</v>
      </c>
      <c r="L13" t="n">
        <v>0.1011864758595655</v>
      </c>
      <c r="P13" s="25">
        <f>"B"&amp;TEXT(O13,"A")</f>
        <v/>
      </c>
    </row>
    <row r="14" spans="1:16">
      <c r="A14" s="9" t="n">
        <v>55015</v>
      </c>
      <c r="B14" s="25" t="s">
        <v>57</v>
      </c>
      <c r="C14" s="10" t="n">
        <v>5.0825</v>
      </c>
      <c r="D14" s="21" t="n">
        <v>-0.03290000000000098</v>
      </c>
      <c r="E14" s="21" t="n">
        <v>4.712111859511281</v>
      </c>
      <c r="F14" s="21" t="n">
        <v>-0.148569719851066</v>
      </c>
      <c r="G14" s="21" t="n">
        <v>4.848263241426731</v>
      </c>
      <c r="H14" s="21" t="n">
        <v>5.023093575725546</v>
      </c>
      <c r="I14" s="26" t="n">
        <v>49045</v>
      </c>
      <c r="J14" s="24" t="n">
        <v>55779.78539257534</v>
      </c>
      <c r="K14" t="n">
        <v>0.003007860056997158</v>
      </c>
      <c r="L14" t="n">
        <v>0.1011864758595655</v>
      </c>
      <c r="P14" s="25">
        <f>"B"&amp;TEXT(O14,"A")</f>
        <v/>
      </c>
    </row>
    <row r="15" spans="1:16">
      <c r="A15" s="9" t="n">
        <v>56749</v>
      </c>
      <c r="B15" s="25" t="s">
        <v>58</v>
      </c>
      <c r="C15" s="10" t="n">
        <v>5.0475</v>
      </c>
      <c r="D15" s="21" t="n">
        <v>-0.02849999999999936</v>
      </c>
      <c r="E15" s="21" t="n">
        <v>4.752814968219243</v>
      </c>
      <c r="F15" s="21" t="n">
        <v>-0.1606635724317851</v>
      </c>
      <c r="G15" s="21" t="n">
        <v>4.249701320902077</v>
      </c>
      <c r="H15" s="21" t="n">
        <v>5.688644444927005</v>
      </c>
      <c r="I15" s="26" t="n">
        <v>49045</v>
      </c>
      <c r="J15" s="24" t="n">
        <v>55779.78539257534</v>
      </c>
      <c r="K15" t="n">
        <v>0.003007860056997158</v>
      </c>
      <c r="L15" t="n">
        <v>0.1011864758595655</v>
      </c>
      <c r="P15" s="25">
        <f>"B"&amp;TEXT(O15,"A")</f>
        <v/>
      </c>
    </row>
  </sheetData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>
  <sheetPr codeName="Planilha5">
    <outlinePr summaryBelow="1" summaryRight="1"/>
    <pageSetUpPr/>
  </sheetPr>
  <dimension ref="A1:R7"/>
  <sheetViews>
    <sheetView workbookViewId="0">
      <selection activeCell="C2" sqref="C2:L7"/>
    </sheetView>
  </sheetViews>
  <sheetFormatPr baseColWidth="8" defaultRowHeight="15" outlineLevelCol="0"/>
  <cols>
    <col bestFit="1" customWidth="1" max="18" min="18" style="33" width="17.5703125"/>
  </cols>
  <sheetData>
    <row r="1" spans="1:18">
      <c r="A1" t="s">
        <v>33</v>
      </c>
      <c r="B1" t="s">
        <v>34</v>
      </c>
      <c r="C1" t="s">
        <v>35</v>
      </c>
      <c r="D1" t="s">
        <v>36</v>
      </c>
      <c r="E1" t="s">
        <v>59</v>
      </c>
      <c r="F1" t="s">
        <v>60</v>
      </c>
      <c r="G1" t="s">
        <v>61</v>
      </c>
      <c r="H1" t="s">
        <v>62</v>
      </c>
      <c r="I1" t="s">
        <v>41</v>
      </c>
      <c r="J1" t="s">
        <v>63</v>
      </c>
      <c r="K1" t="s">
        <v>64</v>
      </c>
      <c r="L1" t="s">
        <v>65</v>
      </c>
    </row>
    <row r="2" spans="1:18">
      <c r="A2" s="8" t="n">
        <v>43101</v>
      </c>
      <c r="B2" s="25" t="s">
        <v>66</v>
      </c>
      <c r="C2" t="n">
        <v>7.470000000000001</v>
      </c>
      <c r="D2" s="21" t="n">
        <v>-0.01349999999999962</v>
      </c>
      <c r="E2" s="22" t="n">
        <v>-9.501727813085864</v>
      </c>
      <c r="F2" s="22" t="n">
        <v>0.1487663855082033</v>
      </c>
      <c r="G2" s="21" t="n">
        <v>0.9889590146257293</v>
      </c>
      <c r="H2" s="23" t="n">
        <v>-0.002245464447294454</v>
      </c>
      <c r="I2" s="26" t="n">
        <v>43102</v>
      </c>
      <c r="J2" s="24" t="n">
        <v>1272.726032441884</v>
      </c>
      <c r="K2" s="24" t="n">
        <v>524.9385268615827</v>
      </c>
      <c r="L2" t="n">
        <v>0.07556458642408082</v>
      </c>
      <c r="R2" s="25" t="s">
        <v>67</v>
      </c>
    </row>
    <row r="3" spans="1:18">
      <c r="A3" s="8" t="n">
        <v>43466</v>
      </c>
      <c r="B3" s="25" t="s">
        <v>68</v>
      </c>
      <c r="C3" t="n">
        <v>7.231400000000001</v>
      </c>
      <c r="D3" s="21" t="n">
        <v>-0.07099999999999884</v>
      </c>
      <c r="E3" s="22" t="n">
        <v>-6.8600161774722</v>
      </c>
      <c r="F3" s="22" t="n">
        <v>-0.09977268295990882</v>
      </c>
      <c r="G3" s="21" t="n">
        <v>0.991501097301521</v>
      </c>
      <c r="H3" s="23" t="n">
        <v>-0.001201628337273997</v>
      </c>
      <c r="I3" s="26" t="n">
        <v>43440</v>
      </c>
      <c r="J3" s="24" t="n">
        <v>5857.561128264078</v>
      </c>
      <c r="K3" s="24" t="n">
        <v>545.9164886942975</v>
      </c>
      <c r="L3" t="n">
        <v>0.07273155260275095</v>
      </c>
      <c r="R3" s="25" t="s">
        <v>67</v>
      </c>
    </row>
    <row r="4" spans="1:18">
      <c r="A4" s="8" t="n">
        <v>44197</v>
      </c>
      <c r="B4" s="25" t="s">
        <v>69</v>
      </c>
      <c r="C4" t="n">
        <v>8.5815</v>
      </c>
      <c r="D4" s="21" t="n">
        <v>-0.09849999999999998</v>
      </c>
      <c r="E4" s="22" t="n">
        <v>-13.85003686345393</v>
      </c>
      <c r="F4" s="22" t="n">
        <v>0.1498893028296919</v>
      </c>
      <c r="G4" s="21" t="n">
        <v>0.9963839636612559</v>
      </c>
      <c r="H4" s="23" t="n">
        <v>-0.0007645424260719347</v>
      </c>
      <c r="I4" s="26" t="n">
        <v>44036</v>
      </c>
      <c r="J4" s="24" t="n">
        <v>13760.85449550923</v>
      </c>
      <c r="K4" s="24" t="n">
        <v>603.001139895984</v>
      </c>
      <c r="L4" t="n">
        <v>0.08466197559718905</v>
      </c>
      <c r="R4" s="25" t="s">
        <v>67</v>
      </c>
    </row>
    <row r="5" spans="1:18">
      <c r="A5" s="8" t="n">
        <v>44927</v>
      </c>
      <c r="B5" s="25" t="s">
        <v>70</v>
      </c>
      <c r="C5" t="n">
        <v>9.1509</v>
      </c>
      <c r="D5" s="21" t="n">
        <v>-0.0999999999999987</v>
      </c>
      <c r="E5" s="22" t="n">
        <v>-21.91013508272166</v>
      </c>
      <c r="F5" s="22" t="n">
        <v>-0.0002637239081266785</v>
      </c>
      <c r="G5" s="21" t="n">
        <v>0.9944801214036131</v>
      </c>
      <c r="H5" s="23" t="n">
        <v>-0.0005178333717380523</v>
      </c>
      <c r="I5" s="26" t="n">
        <v>44530</v>
      </c>
      <c r="J5" s="24" t="n">
        <v>20136.16039903132</v>
      </c>
      <c r="K5" s="24" t="n">
        <v>671.3583496390587</v>
      </c>
      <c r="L5" t="n">
        <v>0.09109068757443919</v>
      </c>
      <c r="R5" s="25" t="s">
        <v>67</v>
      </c>
    </row>
    <row r="6" spans="1:18">
      <c r="A6" s="8" t="n">
        <v>45658</v>
      </c>
      <c r="B6" s="25" t="s">
        <v>71</v>
      </c>
      <c r="C6" t="n">
        <v>9.3969</v>
      </c>
      <c r="D6" s="21" t="n">
        <v>-0.09429999999999855</v>
      </c>
      <c r="E6" s="22" t="n">
        <v>-32.3100672329231</v>
      </c>
      <c r="F6" s="22" t="n">
        <v>-0.4299724769014901</v>
      </c>
      <c r="G6" s="21" t="n">
        <v>0.9888899845329852</v>
      </c>
      <c r="H6" s="23" t="n">
        <v>-0.001058087669922658</v>
      </c>
      <c r="I6" s="26" t="n">
        <v>44935</v>
      </c>
      <c r="J6" s="24" t="n">
        <v>25398.35262027612</v>
      </c>
      <c r="K6" s="24" t="n">
        <v>753.2371243442385</v>
      </c>
      <c r="L6" t="n">
        <v>0.09374057929553348</v>
      </c>
      <c r="R6" s="25" t="s">
        <v>67</v>
      </c>
    </row>
    <row r="7" spans="1:18">
      <c r="A7" s="8" t="n">
        <v>46388</v>
      </c>
      <c r="B7" s="25" t="s">
        <v>72</v>
      </c>
      <c r="C7" t="n">
        <v>9.625</v>
      </c>
      <c r="D7" s="21" t="n">
        <v>-0.07000000000000062</v>
      </c>
      <c r="E7" s="22" t="n">
        <v>-35.49994657937094</v>
      </c>
      <c r="F7" s="22" t="n">
        <v>-8.806981671227732e-05</v>
      </c>
      <c r="G7" s="21" t="n">
        <v>0.9908309169787602</v>
      </c>
      <c r="H7" s="23" t="n">
        <v>0.0008566056315102433</v>
      </c>
      <c r="I7" s="26" t="n">
        <v>45272</v>
      </c>
      <c r="J7" s="24" t="n">
        <v>29514.07477812529</v>
      </c>
      <c r="K7" s="24" t="n">
        <v>846.1162844437912</v>
      </c>
      <c r="L7" t="n">
        <v>0.09554534493918652</v>
      </c>
      <c r="R7" s="25" t="s">
        <v>67</v>
      </c>
    </row>
  </sheetData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>
  <sheetPr codeName="Planilha6">
    <outlinePr summaryBelow="1" summaryRight="1"/>
    <pageSetUpPr/>
  </sheetPr>
  <dimension ref="A1:R13"/>
  <sheetViews>
    <sheetView workbookViewId="0">
      <selection activeCell="F7" sqref="F7"/>
    </sheetView>
  </sheetViews>
  <sheetFormatPr baseColWidth="8" defaultRowHeight="15"/>
  <sheetData>
    <row r="1" spans="1:18">
      <c r="A1" t="s">
        <v>33</v>
      </c>
      <c r="B1" t="s">
        <v>34</v>
      </c>
      <c r="C1" t="s">
        <v>35</v>
      </c>
      <c r="D1" t="s">
        <v>36</v>
      </c>
      <c r="E1" t="s">
        <v>73</v>
      </c>
      <c r="F1" t="s">
        <v>60</v>
      </c>
      <c r="G1" t="s">
        <v>61</v>
      </c>
      <c r="H1" t="s">
        <v>74</v>
      </c>
      <c r="I1" t="s">
        <v>41</v>
      </c>
      <c r="J1" t="s">
        <v>63</v>
      </c>
      <c r="K1" t="s">
        <v>64</v>
      </c>
      <c r="L1" t="s">
        <v>65</v>
      </c>
    </row>
    <row r="2" spans="1:18">
      <c r="A2" s="8" t="n">
        <v>43009</v>
      </c>
      <c r="B2" s="28" t="s">
        <v>75</v>
      </c>
      <c r="C2" t="n">
        <v>8.173400000000001</v>
      </c>
      <c r="D2" s="21" t="n">
        <v>0.0014000000000014</v>
      </c>
      <c r="E2" s="22" t="n">
        <v>3.15687557986874</v>
      </c>
      <c r="F2" s="22" t="n">
        <v>0.04229349796658344</v>
      </c>
      <c r="G2" s="21" t="n">
        <v>1.003693330530059</v>
      </c>
      <c r="H2" s="23" t="n">
        <v>2.777733788361658e-05</v>
      </c>
      <c r="I2" s="26" t="n">
        <v>43010</v>
      </c>
      <c r="J2" s="24" t="n">
        <v>91.56763454666361</v>
      </c>
      <c r="K2" t="n">
        <v>500</v>
      </c>
      <c r="L2" t="n">
        <v>0.08142136454583038</v>
      </c>
      <c r="R2" s="34" t="s">
        <v>76</v>
      </c>
    </row>
    <row r="3" spans="1:18">
      <c r="A3" s="8" t="n">
        <v>43101</v>
      </c>
      <c r="B3" s="28" t="s">
        <v>77</v>
      </c>
      <c r="C3" t="n">
        <v>7.4185</v>
      </c>
      <c r="D3" s="21" t="n">
        <v>-0.01670000000000005</v>
      </c>
      <c r="E3" s="22" t="n">
        <v>-14.65172781308588</v>
      </c>
      <c r="F3" s="22" t="n">
        <v>-0.1712336144918396</v>
      </c>
      <c r="G3" s="21" t="n">
        <v>0.9823782630466814</v>
      </c>
      <c r="H3" s="23" t="n">
        <v>-0.0002113043625233679</v>
      </c>
      <c r="I3" s="26" t="n">
        <v>43102</v>
      </c>
      <c r="J3" s="24" t="n">
        <v>1196.450009127147</v>
      </c>
      <c r="K3" t="n">
        <v>500</v>
      </c>
      <c r="L3" t="n">
        <v>0.07556458642408082</v>
      </c>
      <c r="R3" s="25" t="s">
        <v>76</v>
      </c>
    </row>
    <row r="4" spans="1:18">
      <c r="A4" s="8" t="n">
        <v>43191</v>
      </c>
      <c r="B4" s="28" t="s">
        <v>78</v>
      </c>
      <c r="C4" t="n">
        <v>7.198299999999999</v>
      </c>
      <c r="D4" s="21" t="n">
        <v>-0.03940000000000055</v>
      </c>
      <c r="E4" s="22" t="n">
        <v>-4.669427334535181</v>
      </c>
      <c r="F4" s="22" t="n">
        <v>0.05999030767256386</v>
      </c>
      <c r="G4" s="21" t="n">
        <v>0.9946964528491616</v>
      </c>
      <c r="H4" s="23" t="n">
        <v>9.72366080231879e-05</v>
      </c>
      <c r="I4" s="26" t="n">
        <v>43192</v>
      </c>
      <c r="J4" s="24" t="n">
        <v>2269.716142298421</v>
      </c>
      <c r="K4" t="n">
        <v>500</v>
      </c>
      <c r="L4" t="n">
        <v>0.07238031282433743</v>
      </c>
      <c r="R4" s="25" t="s">
        <v>76</v>
      </c>
    </row>
    <row r="5" spans="1:18">
      <c r="A5" s="8" t="n">
        <v>43282</v>
      </c>
      <c r="B5" s="28" t="s">
        <v>79</v>
      </c>
      <c r="C5" t="n">
        <v>7.1</v>
      </c>
      <c r="D5" s="21" t="n">
        <v>-0.04269999999999968</v>
      </c>
      <c r="E5" s="22" t="n">
        <v>-4.500648509259825</v>
      </c>
      <c r="F5" s="22" t="n">
        <v>0.2287518624873028</v>
      </c>
      <c r="G5" s="21" t="n">
        <v>0.9946088913304656</v>
      </c>
      <c r="H5" s="23" t="n">
        <v>0.0003075416922740937</v>
      </c>
      <c r="I5" s="26" t="n">
        <v>43283</v>
      </c>
      <c r="J5" s="24" t="n">
        <v>3342.514357493201</v>
      </c>
      <c r="K5" t="n">
        <v>500</v>
      </c>
      <c r="L5" t="n">
        <v>0.07139821260013135</v>
      </c>
      <c r="R5" s="25" t="s">
        <v>76</v>
      </c>
    </row>
    <row r="6" spans="1:18">
      <c r="A6" s="8" t="n">
        <v>43374</v>
      </c>
      <c r="B6" s="28" t="s">
        <v>80</v>
      </c>
      <c r="C6" t="n">
        <v>7.1452</v>
      </c>
      <c r="D6" s="21" t="n">
        <v>-0.06979999999999903</v>
      </c>
      <c r="E6" s="22" t="n">
        <v>-2.48003179191672</v>
      </c>
      <c r="F6" s="22" t="n">
        <v>0.02017497364822951</v>
      </c>
      <c r="G6" s="21" t="n">
        <v>0.9971661947333141</v>
      </c>
      <c r="H6" s="23" t="n">
        <v>3.667257617034902e-05</v>
      </c>
      <c r="I6" s="26" t="n">
        <v>43374</v>
      </c>
      <c r="J6" s="24" t="n">
        <v>4403.595203653822</v>
      </c>
      <c r="K6" t="n">
        <v>500</v>
      </c>
      <c r="L6" t="n">
        <v>0.07166213576037772</v>
      </c>
      <c r="R6" s="25" t="s">
        <v>76</v>
      </c>
    </row>
    <row r="7" spans="1:18">
      <c r="A7" s="8" t="n">
        <v>43466</v>
      </c>
      <c r="B7" s="28" t="s">
        <v>81</v>
      </c>
      <c r="C7" t="n">
        <v>7.28</v>
      </c>
      <c r="D7" s="21" t="n">
        <v>-0.06999999999999923</v>
      </c>
      <c r="E7" s="22" t="n">
        <v>-2.000016177472197</v>
      </c>
      <c r="F7" s="22" t="n">
        <v>0.0002273170400521884</v>
      </c>
      <c r="G7" s="21" t="n">
        <v>0.9977023089799931</v>
      </c>
      <c r="H7" s="23" t="n">
        <v>7.384725013048765e-06</v>
      </c>
      <c r="I7" s="26" t="n">
        <v>43467</v>
      </c>
      <c r="J7" s="24" t="n">
        <v>5351.409973103728</v>
      </c>
      <c r="K7" t="n">
        <v>500</v>
      </c>
      <c r="L7" t="n">
        <v>0.07297360670827513</v>
      </c>
      <c r="R7" s="25" t="s">
        <v>76</v>
      </c>
    </row>
    <row r="8" spans="1:18">
      <c r="A8" s="8" t="n">
        <v>43556</v>
      </c>
      <c r="B8" s="28" t="s">
        <v>82</v>
      </c>
      <c r="C8" t="n">
        <v>7.46</v>
      </c>
      <c r="D8" s="21" t="n">
        <v>-0.07999999999999952</v>
      </c>
      <c r="E8" s="22" t="n">
        <v>-0.9999148343853292</v>
      </c>
      <c r="F8" s="22" t="n">
        <v>4.051224605783332e-05</v>
      </c>
      <c r="G8" s="21" t="n">
        <v>0.9989362751911114</v>
      </c>
      <c r="H8" s="23" t="n">
        <v>1.577590746193458e-05</v>
      </c>
      <c r="I8" s="26" t="n">
        <v>43556</v>
      </c>
      <c r="J8" s="24" t="n">
        <v>6265.333285198722</v>
      </c>
      <c r="K8" t="n">
        <v>500</v>
      </c>
      <c r="L8" t="n">
        <v>0.07468232176107037</v>
      </c>
      <c r="R8" s="25" t="s">
        <v>76</v>
      </c>
    </row>
    <row r="9" spans="1:18">
      <c r="A9" s="8" t="n">
        <v>43647</v>
      </c>
      <c r="B9" s="28" t="s">
        <v>83</v>
      </c>
      <c r="C9" t="n">
        <v>7.670000000000001</v>
      </c>
      <c r="D9" s="21" t="n">
        <v>-0.08750000000000008</v>
      </c>
      <c r="E9" s="22" t="n">
        <v>-2.24405270754513e-05</v>
      </c>
      <c r="F9" s="22" t="n">
        <v>0.24967971973891</v>
      </c>
      <c r="G9" s="21" t="n">
        <v>1.000133963136111</v>
      </c>
      <c r="H9" s="23" t="n">
        <v>0.0003372637749925467</v>
      </c>
      <c r="I9" s="26" t="n">
        <v>43647</v>
      </c>
      <c r="J9" s="24" t="n">
        <v>7126.709322103125</v>
      </c>
      <c r="K9" t="n">
        <v>500</v>
      </c>
      <c r="L9" t="n">
        <v>0.07668934373016167</v>
      </c>
      <c r="R9" s="25" t="s">
        <v>76</v>
      </c>
    </row>
    <row r="10" spans="1:18">
      <c r="A10" s="8" t="n">
        <v>43739</v>
      </c>
      <c r="B10" s="28" t="s">
        <v>84</v>
      </c>
      <c r="C10" t="n">
        <v>7.9114</v>
      </c>
      <c r="D10" s="21" t="n">
        <v>-0.1006999999999994</v>
      </c>
      <c r="E10" s="22" t="n">
        <v>1.140226661294624</v>
      </c>
      <c r="F10" s="22" t="n">
        <v>-0.06957708682323038</v>
      </c>
      <c r="G10" s="21" t="n">
        <v>1.001447797091153</v>
      </c>
      <c r="H10" s="23" t="n">
        <v>-4.112499532071823e-05</v>
      </c>
      <c r="I10" s="26" t="n">
        <v>43739</v>
      </c>
      <c r="J10" s="24" t="n">
        <v>7984.644189928076</v>
      </c>
      <c r="K10" t="n">
        <v>500</v>
      </c>
      <c r="L10" t="n">
        <v>0.07899523948374076</v>
      </c>
      <c r="R10" s="25" t="s">
        <v>76</v>
      </c>
    </row>
    <row r="11" spans="1:18">
      <c r="A11" s="8" t="n">
        <v>43831</v>
      </c>
      <c r="B11" s="28" t="s">
        <v>85</v>
      </c>
      <c r="C11" t="n">
        <v>8.047800000000001</v>
      </c>
      <c r="D11" s="21" t="n">
        <v>-0.1192999999999986</v>
      </c>
      <c r="E11" s="22" t="n">
        <v>-0.2197182244127738</v>
      </c>
      <c r="F11" s="22" t="n">
        <v>0.07038527650507498</v>
      </c>
      <c r="G11" s="21" t="n">
        <v>0.9997561788303241</v>
      </c>
      <c r="H11" s="23" t="n">
        <v>0.0001039199174606154</v>
      </c>
      <c r="I11" s="26" t="n">
        <v>43832</v>
      </c>
      <c r="J11" s="24" t="n">
        <v>8773.303994425078</v>
      </c>
      <c r="K11" t="n">
        <v>500</v>
      </c>
      <c r="L11" t="n">
        <v>0.08049839348405774</v>
      </c>
      <c r="R11" s="25" t="s">
        <v>76</v>
      </c>
    </row>
    <row r="12" spans="1:18">
      <c r="A12" s="8" t="n">
        <v>44013</v>
      </c>
      <c r="B12" s="28" t="s">
        <v>86</v>
      </c>
      <c r="C12" t="n">
        <v>8.4199</v>
      </c>
      <c r="D12" s="21" t="n">
        <v>-0.1199999999999993</v>
      </c>
      <c r="E12" s="22" t="n">
        <v>-0.01023510115244486</v>
      </c>
      <c r="F12" s="22" t="n">
        <v>-7.761096557090674e-05</v>
      </c>
      <c r="G12" s="21" t="n">
        <v>0.9999421586754997</v>
      </c>
      <c r="H12" s="23" t="n">
        <v>1.850492853749941e-05</v>
      </c>
      <c r="I12" s="26" t="n">
        <v>44013</v>
      </c>
      <c r="J12" s="24" t="n">
        <v>10154.15878137355</v>
      </c>
      <c r="K12" t="n">
        <v>500</v>
      </c>
      <c r="L12" t="n">
        <v>0.08420406918198808</v>
      </c>
      <c r="R12" s="25" t="s">
        <v>76</v>
      </c>
    </row>
    <row r="13" spans="1:18">
      <c r="A13" s="8" t="n">
        <v>44378</v>
      </c>
      <c r="B13" s="28" t="s">
        <v>87</v>
      </c>
      <c r="C13" t="n">
        <v>8.970000000000001</v>
      </c>
      <c r="D13" s="21" t="n">
        <v>-0.09889999999999899</v>
      </c>
      <c r="E13" s="22" t="n">
        <v>-3.399198811315784e-05</v>
      </c>
      <c r="F13" s="22" t="n">
        <v>0.1100169809845064</v>
      </c>
      <c r="G13" s="21" t="n">
        <v>0.9999056692256241</v>
      </c>
      <c r="H13" s="23" t="n">
        <v>0.0001262744233612167</v>
      </c>
      <c r="I13" s="26" t="n">
        <v>44378</v>
      </c>
      <c r="J13" s="24" t="n">
        <v>12458.95167075651</v>
      </c>
      <c r="K13" t="n">
        <v>500</v>
      </c>
      <c r="L13" t="n">
        <v>0.08970882946722392</v>
      </c>
      <c r="R13" s="25" t="s">
        <v>76</v>
      </c>
    </row>
  </sheetData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>
  <sheetPr codeName="Planilha7">
    <outlinePr summaryBelow="1" summaryRight="1"/>
    <pageSetUpPr/>
  </sheetPr>
  <dimension ref="A1:I35"/>
  <sheetViews>
    <sheetView workbookViewId="0" zoomScaleNormal="100">
      <selection activeCell="A3" sqref="A3"/>
    </sheetView>
  </sheetViews>
  <sheetFormatPr baseColWidth="8" defaultRowHeight="15"/>
  <sheetData>
    <row r="1" spans="1:9">
      <c r="A1" t="s">
        <v>65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</row>
    <row r="2" spans="1:9">
      <c r="A2" t="s">
        <v>96</v>
      </c>
      <c r="C2" t="n">
        <v>2543581</v>
      </c>
      <c r="E2" t="n">
        <v>9048.933069215424</v>
      </c>
      <c r="F2" t="n">
        <v>5086.04817860171</v>
      </c>
      <c r="G2" t="n">
        <v>5191.96931242336</v>
      </c>
      <c r="H2" t="n">
        <v>4902.246180432731</v>
      </c>
      <c r="I2" t="n">
        <v>4928.287555311905</v>
      </c>
    </row>
    <row r="3" spans="1:9">
      <c r="A3" t="s">
        <v>97</v>
      </c>
      <c r="B3" t="n">
        <v>8.141999999999999</v>
      </c>
      <c r="C3" t="n">
        <v>209795</v>
      </c>
      <c r="D3" t="n">
        <v>7</v>
      </c>
      <c r="E3" t="n">
        <v>17.13894384307428</v>
      </c>
      <c r="F3" t="n">
        <v>104.8748845376868</v>
      </c>
      <c r="G3" t="n">
        <v>80.50185666065087</v>
      </c>
      <c r="H3" t="n">
        <v>53.65943868261888</v>
      </c>
      <c r="I3" t="n">
        <v>48.25093396555964</v>
      </c>
    </row>
    <row r="4" spans="1:9">
      <c r="A4" t="s">
        <v>98</v>
      </c>
      <c r="B4" t="n">
        <v>8.035</v>
      </c>
      <c r="C4" t="n">
        <v>38625</v>
      </c>
      <c r="D4" t="n">
        <v>28</v>
      </c>
      <c r="E4" t="n">
        <v>12.55342492697275</v>
      </c>
      <c r="F4" t="n">
        <v>1.964883252610876</v>
      </c>
      <c r="G4" t="n">
        <v>4.257398448257247</v>
      </c>
      <c r="H4" t="n">
        <v>2.150481053594729</v>
      </c>
      <c r="I4" t="n">
        <v>1.515372145298658</v>
      </c>
    </row>
    <row r="5" spans="1:9">
      <c r="A5" t="s">
        <v>99</v>
      </c>
      <c r="B5" t="n">
        <v>7.77</v>
      </c>
      <c r="C5" t="n">
        <v>15185</v>
      </c>
      <c r="D5" t="n">
        <v>48</v>
      </c>
      <c r="E5" t="n">
        <v>8.433301875907013</v>
      </c>
      <c r="F5" t="n">
        <v>2.100666683468131</v>
      </c>
      <c r="G5" t="n">
        <v>5.320403474830904</v>
      </c>
      <c r="H5" t="n">
        <v>2.691370267835521</v>
      </c>
      <c r="I5" t="n">
        <v>1.981589204422913</v>
      </c>
    </row>
    <row r="6" spans="1:9">
      <c r="A6" t="s">
        <v>66</v>
      </c>
      <c r="B6" t="n">
        <v>7.565</v>
      </c>
      <c r="C6" t="n">
        <v>341875</v>
      </c>
      <c r="D6" t="n">
        <v>68</v>
      </c>
      <c r="E6" t="n">
        <v>268.0332706030212</v>
      </c>
      <c r="F6" t="n">
        <v>505.7848141641472</v>
      </c>
      <c r="G6" t="n">
        <v>428.3112500464898</v>
      </c>
      <c r="H6" t="n">
        <v>378.1056913463888</v>
      </c>
      <c r="I6" t="n">
        <v>467.9650110110565</v>
      </c>
    </row>
    <row r="7" spans="1:9">
      <c r="A7" t="s">
        <v>100</v>
      </c>
      <c r="B7" t="n">
        <v>7.42</v>
      </c>
      <c r="C7" t="n">
        <v>315</v>
      </c>
      <c r="D7" t="n">
        <v>90</v>
      </c>
      <c r="E7" t="n">
        <v>0.3253835893570268</v>
      </c>
      <c r="F7" t="n">
        <v>0.2332537531632742</v>
      </c>
      <c r="G7" t="n">
        <v>2.499232501093198</v>
      </c>
      <c r="H7" t="n">
        <v>4.187186670134659</v>
      </c>
      <c r="I7" t="n">
        <v>2.091010925627987</v>
      </c>
    </row>
    <row r="8" spans="1:9">
      <c r="A8" t="s">
        <v>101</v>
      </c>
      <c r="B8" t="n">
        <v>7.338</v>
      </c>
      <c r="C8" t="n">
        <v>470</v>
      </c>
      <c r="D8" t="n">
        <v>108</v>
      </c>
      <c r="E8" t="n">
        <v>0.5802532915273938</v>
      </c>
      <c r="F8" t="n">
        <v>1.462841335374022</v>
      </c>
      <c r="G8" t="n">
        <v>2.041652460863693</v>
      </c>
      <c r="H8" t="n">
        <v>0.944786443394497</v>
      </c>
      <c r="I8" t="n">
        <v>0.4677880368438565</v>
      </c>
    </row>
    <row r="9" spans="1:9">
      <c r="A9" t="s">
        <v>102</v>
      </c>
      <c r="B9" t="n">
        <v>7.245</v>
      </c>
      <c r="C9" t="n">
        <v>308165</v>
      </c>
      <c r="D9" t="n">
        <v>129</v>
      </c>
      <c r="E9" t="n">
        <v>452.3508177204295</v>
      </c>
      <c r="F9" t="n">
        <v>47.32163781121359</v>
      </c>
      <c r="G9" t="n">
        <v>72.87205427939982</v>
      </c>
      <c r="H9" t="n">
        <v>62.22705784021599</v>
      </c>
      <c r="I9" t="n">
        <v>49.54317875167948</v>
      </c>
    </row>
    <row r="10" spans="1:9">
      <c r="A10" t="s">
        <v>103</v>
      </c>
      <c r="B10" t="n">
        <v>7.145</v>
      </c>
      <c r="C10" t="n">
        <v>288489</v>
      </c>
      <c r="D10" t="n">
        <v>192</v>
      </c>
      <c r="E10" t="n">
        <v>620.3723135632216</v>
      </c>
      <c r="F10" t="n">
        <v>157.7256968100318</v>
      </c>
      <c r="G10" t="n">
        <v>135.9145341912934</v>
      </c>
      <c r="H10" t="n">
        <v>112.6951624084716</v>
      </c>
      <c r="I10" t="n">
        <v>98.58164190640514</v>
      </c>
    </row>
    <row r="11" spans="1:9">
      <c r="A11" t="s">
        <v>104</v>
      </c>
      <c r="B11" t="n">
        <v>7.17</v>
      </c>
      <c r="C11" t="n">
        <v>32745</v>
      </c>
      <c r="D11" t="n">
        <v>256</v>
      </c>
      <c r="E11" t="n">
        <v>92.21269537370952</v>
      </c>
      <c r="F11" t="n">
        <v>12.29256872131019</v>
      </c>
      <c r="G11" t="n">
        <v>25.63292930633851</v>
      </c>
      <c r="H11" t="n">
        <v>32.15516736093106</v>
      </c>
      <c r="I11" t="n">
        <v>56.93091540596784</v>
      </c>
    </row>
    <row r="12" spans="1:9">
      <c r="A12" t="s">
        <v>68</v>
      </c>
      <c r="B12" t="n">
        <v>7.3</v>
      </c>
      <c r="C12" t="n">
        <v>351025</v>
      </c>
      <c r="D12" t="n">
        <v>318</v>
      </c>
      <c r="E12" t="n">
        <v>1203.874132222718</v>
      </c>
      <c r="F12" t="n">
        <v>912.2071308307015</v>
      </c>
      <c r="G12" t="n">
        <v>965.4708977054391</v>
      </c>
      <c r="H12" t="n">
        <v>889.1740978900825</v>
      </c>
      <c r="I12" t="n">
        <v>931.3985001445998</v>
      </c>
    </row>
    <row r="13" spans="1:9">
      <c r="A13" t="s">
        <v>105</v>
      </c>
      <c r="B13" t="n">
        <v>7.47</v>
      </c>
      <c r="C13" t="n">
        <v>5270</v>
      </c>
      <c r="D13" t="n">
        <v>379</v>
      </c>
      <c r="E13" t="n">
        <v>21.09294011945584</v>
      </c>
      <c r="F13" t="n">
        <v>60.69419523453431</v>
      </c>
      <c r="G13" t="n">
        <v>114.3098668755437</v>
      </c>
      <c r="H13" t="n">
        <v>87.07652262610753</v>
      </c>
      <c r="I13" t="n">
        <v>48.68122073288551</v>
      </c>
    </row>
    <row r="14" spans="1:9">
      <c r="A14" t="s">
        <v>106</v>
      </c>
      <c r="B14" t="n">
        <v>7.67</v>
      </c>
      <c r="C14" t="n">
        <v>102780</v>
      </c>
      <c r="D14" t="n">
        <v>441</v>
      </c>
      <c r="E14" t="n">
        <v>467.8604297084315</v>
      </c>
      <c r="F14" t="n">
        <v>61.63571112920621</v>
      </c>
      <c r="G14" t="n">
        <v>56.01170390803048</v>
      </c>
      <c r="H14" t="n">
        <v>49.40753684349915</v>
      </c>
      <c r="I14" t="n">
        <v>46.83796707005799</v>
      </c>
    </row>
    <row r="15" spans="1:9">
      <c r="A15" t="s">
        <v>107</v>
      </c>
      <c r="B15" t="n">
        <v>7.9</v>
      </c>
      <c r="C15" t="n">
        <v>77940</v>
      </c>
      <c r="D15" t="n">
        <v>507</v>
      </c>
      <c r="E15" t="n">
        <v>397.5030715275588</v>
      </c>
      <c r="F15" t="n">
        <v>3.684319203518196</v>
      </c>
      <c r="G15" t="n">
        <v>4.397383969362783</v>
      </c>
      <c r="H15" t="n">
        <v>2.579022397296673</v>
      </c>
      <c r="I15" t="n">
        <v>3.221048942565046</v>
      </c>
    </row>
    <row r="16" spans="1:9">
      <c r="A16" t="s">
        <v>108</v>
      </c>
      <c r="B16" t="n">
        <v>8.050000000000001</v>
      </c>
      <c r="C16" t="n">
        <v>259206</v>
      </c>
      <c r="D16" t="n">
        <v>571</v>
      </c>
      <c r="E16" t="n">
        <v>1453.772673199481</v>
      </c>
      <c r="F16" t="n">
        <v>524.0706347352395</v>
      </c>
      <c r="G16" t="n">
        <v>472.235518105828</v>
      </c>
      <c r="H16" t="n">
        <v>476.3252157148067</v>
      </c>
      <c r="I16" t="n">
        <v>477.7643264707534</v>
      </c>
    </row>
    <row r="17" spans="1:9">
      <c r="A17" t="s">
        <v>109</v>
      </c>
      <c r="B17" t="n">
        <v>8.23</v>
      </c>
      <c r="C17" t="n">
        <v>65</v>
      </c>
      <c r="D17" t="n">
        <v>633</v>
      </c>
      <c r="E17" t="n">
        <v>0.3942039196075494</v>
      </c>
      <c r="F17" t="n">
        <v>4.136283406663354</v>
      </c>
      <c r="G17" t="n">
        <v>1.964426769356039</v>
      </c>
      <c r="H17" t="n">
        <v>1.298909751103504</v>
      </c>
      <c r="I17" t="n">
        <v>4.441729299277283</v>
      </c>
    </row>
    <row r="18" spans="1:9">
      <c r="A18" t="s">
        <v>110</v>
      </c>
      <c r="B18" t="n">
        <v>8.42</v>
      </c>
      <c r="C18" t="n">
        <v>109225</v>
      </c>
      <c r="D18" t="n">
        <v>694</v>
      </c>
      <c r="E18" t="n">
        <v>707.8015636996497</v>
      </c>
      <c r="F18" t="n">
        <v>218.9021266174602</v>
      </c>
      <c r="G18" t="n">
        <v>261.4276166407789</v>
      </c>
      <c r="H18" t="n">
        <v>241.6539682869083</v>
      </c>
      <c r="I18" t="n">
        <v>239.3215359982777</v>
      </c>
    </row>
    <row r="19" spans="1:9">
      <c r="A19" t="s">
        <v>111</v>
      </c>
      <c r="B19" t="n">
        <v>8.59</v>
      </c>
      <c r="C19" t="n">
        <v>3185</v>
      </c>
      <c r="D19" t="n">
        <v>759</v>
      </c>
      <c r="E19" t="n">
        <v>21.96824634500073</v>
      </c>
      <c r="F19" t="n">
        <v>0.5224525299891731</v>
      </c>
      <c r="G19" t="n">
        <v>2.554294396954018</v>
      </c>
      <c r="H19" t="n">
        <v>1.694400195667796</v>
      </c>
      <c r="I19" t="n">
        <v>7.204519317731534</v>
      </c>
    </row>
    <row r="20" spans="1:9">
      <c r="A20" t="s">
        <v>69</v>
      </c>
      <c r="B20" t="n">
        <v>8.720000000000001</v>
      </c>
      <c r="C20" t="n">
        <v>214665</v>
      </c>
      <c r="D20" t="n">
        <v>822</v>
      </c>
      <c r="E20" t="n">
        <v>1562.842625978187</v>
      </c>
      <c r="F20" t="n">
        <v>1190.296562244001</v>
      </c>
      <c r="G20" t="n">
        <v>1211.611455798723</v>
      </c>
      <c r="H20" t="n">
        <v>1176.747172472285</v>
      </c>
      <c r="I20" t="n">
        <v>1176.568095501637</v>
      </c>
    </row>
    <row r="21" spans="1:9">
      <c r="A21" t="s">
        <v>112</v>
      </c>
      <c r="B21" t="n">
        <v>8.835000000000001</v>
      </c>
      <c r="C21" t="n">
        <v>895</v>
      </c>
      <c r="D21" t="n">
        <v>883</v>
      </c>
      <c r="E21" t="n">
        <v>6.826668226002504</v>
      </c>
      <c r="F21" t="n">
        <v>0.1182697793451248</v>
      </c>
      <c r="G21" t="n">
        <v>1.77227361718157</v>
      </c>
      <c r="H21" t="n">
        <v>0.9997734106520727</v>
      </c>
      <c r="I21" t="n">
        <v>0.775990553428909</v>
      </c>
    </row>
    <row r="22" spans="1:9">
      <c r="A22" t="s">
        <v>113</v>
      </c>
      <c r="B22" t="n">
        <v>8.970000000000001</v>
      </c>
      <c r="C22" t="n">
        <v>53160</v>
      </c>
      <c r="D22" t="n">
        <v>945</v>
      </c>
      <c r="E22" t="n">
        <v>422.5113185741941</v>
      </c>
      <c r="F22" t="n">
        <v>8.570461171192701</v>
      </c>
      <c r="G22" t="n">
        <v>8.961357013725442</v>
      </c>
      <c r="H22" t="n">
        <v>9.679896739239174</v>
      </c>
      <c r="I22" t="n">
        <v>5.794395119098899</v>
      </c>
    </row>
    <row r="23" spans="1:9">
      <c r="A23" t="s">
        <v>114</v>
      </c>
      <c r="B23" t="n">
        <v>9.050000000000001</v>
      </c>
      <c r="C23" t="n">
        <v>430</v>
      </c>
      <c r="D23" t="n">
        <v>1010</v>
      </c>
      <c r="E23" t="n">
        <v>3.559528288015469</v>
      </c>
      <c r="F23" t="n">
        <v>0.09292795156538433</v>
      </c>
      <c r="G23" t="n">
        <v>1.484519325056419</v>
      </c>
      <c r="H23" t="n">
        <v>0.6315313488293998</v>
      </c>
      <c r="I23" t="n">
        <v>1.260844252156678</v>
      </c>
    </row>
    <row r="24" spans="1:9">
      <c r="A24" t="s">
        <v>115</v>
      </c>
      <c r="B24" t="n">
        <v>9.140000000000001</v>
      </c>
      <c r="C24" t="n">
        <v>9675</v>
      </c>
      <c r="D24" t="n">
        <v>1073</v>
      </c>
      <c r="E24" t="n">
        <v>82.90163352621359</v>
      </c>
      <c r="F24" t="n">
        <v>45.51313681076557</v>
      </c>
      <c r="G24" t="n">
        <v>35.81946611916921</v>
      </c>
      <c r="H24" t="n">
        <v>32.36081486463441</v>
      </c>
      <c r="I24" t="n">
        <v>30.94229534555043</v>
      </c>
    </row>
    <row r="25" spans="1:9">
      <c r="A25" t="s">
        <v>116</v>
      </c>
      <c r="B25" t="n">
        <v>9.265000000000001</v>
      </c>
      <c r="C25" t="n">
        <v>5</v>
      </c>
      <c r="D25" t="n">
        <v>1197</v>
      </c>
      <c r="E25" t="n">
        <v>0.04548074732958415</v>
      </c>
      <c r="F25" t="n">
        <v>0.09194657402897673</v>
      </c>
      <c r="G25" t="n">
        <v>0.07016278666313236</v>
      </c>
      <c r="H25" t="n">
        <v>0.09956579011774666</v>
      </c>
      <c r="I25" t="n">
        <v>0.1054279050615877</v>
      </c>
    </row>
    <row r="26" spans="1:9">
      <c r="A26" t="s">
        <v>70</v>
      </c>
      <c r="B26" t="n">
        <v>9.369999999999999</v>
      </c>
      <c r="C26" t="n">
        <v>64901</v>
      </c>
      <c r="D26" t="n">
        <v>1324</v>
      </c>
      <c r="E26" t="n">
        <v>620.7272113724871</v>
      </c>
      <c r="F26" t="n">
        <v>460.9194217210015</v>
      </c>
      <c r="G26" t="n">
        <v>476.112266289059</v>
      </c>
      <c r="H26" t="n">
        <v>417.0292853029056</v>
      </c>
      <c r="I26" t="n">
        <v>397.4828874454552</v>
      </c>
    </row>
    <row r="27" spans="1:9">
      <c r="A27" t="s">
        <v>117</v>
      </c>
      <c r="B27" t="n">
        <v>9.452</v>
      </c>
      <c r="C27" t="n">
        <v>0</v>
      </c>
      <c r="D27" t="n">
        <v>1448</v>
      </c>
      <c r="E27" t="n">
        <v>0</v>
      </c>
      <c r="F27" t="n">
        <v>0</v>
      </c>
      <c r="G27" t="n">
        <v>0.07070437151427542</v>
      </c>
      <c r="H27" t="n">
        <v>0.0235681238380918</v>
      </c>
      <c r="I27" t="n">
        <v>0.1181506746964782</v>
      </c>
    </row>
    <row r="28" spans="1:9">
      <c r="A28" t="s">
        <v>118</v>
      </c>
      <c r="B28" t="n">
        <v>9.565</v>
      </c>
      <c r="C28" t="n">
        <v>60</v>
      </c>
      <c r="D28" t="n">
        <v>1573</v>
      </c>
      <c r="E28" t="n">
        <v>0.6160324217503602</v>
      </c>
      <c r="F28" t="n">
        <v>6.809917289472142</v>
      </c>
      <c r="G28" t="n">
        <v>3.650890386909321</v>
      </c>
      <c r="H28" t="n">
        <v>3.667674464083885</v>
      </c>
      <c r="I28" t="n">
        <v>4.447585529400645</v>
      </c>
    </row>
    <row r="29" spans="1:9">
      <c r="A29" t="s">
        <v>119</v>
      </c>
      <c r="B29" t="n">
        <v>9.635</v>
      </c>
      <c r="C29" t="n">
        <v>0</v>
      </c>
      <c r="D29" t="n">
        <v>1697</v>
      </c>
      <c r="E29" t="n">
        <v>0</v>
      </c>
      <c r="F29" t="n">
        <v>0</v>
      </c>
      <c r="G29" t="n">
        <v>0.007423439852963222</v>
      </c>
      <c r="H29" t="n">
        <v>0.002474479950987741</v>
      </c>
      <c r="I29" t="n">
        <v>0.001615491948714872</v>
      </c>
    </row>
    <row r="30" spans="1:9">
      <c r="A30" t="s">
        <v>71</v>
      </c>
      <c r="B30" t="n">
        <v>9.720000000000001</v>
      </c>
      <c r="C30" t="n">
        <v>37085</v>
      </c>
      <c r="D30" t="n">
        <v>1827</v>
      </c>
      <c r="E30" t="n">
        <v>398.665452627524</v>
      </c>
      <c r="F30" t="n">
        <v>315.8853773332613</v>
      </c>
      <c r="G30" t="n">
        <v>365.9311270788406</v>
      </c>
      <c r="H30" t="n">
        <v>338.6283429994108</v>
      </c>
      <c r="I30" t="n">
        <v>318.1905754979362</v>
      </c>
    </row>
    <row r="31" spans="1:9">
      <c r="A31" t="s">
        <v>120</v>
      </c>
      <c r="B31" t="n">
        <v>9.855</v>
      </c>
      <c r="C31" t="n">
        <v>180</v>
      </c>
      <c r="D31" t="n">
        <v>2080</v>
      </c>
      <c r="E31" t="n">
        <v>1.984358188523703</v>
      </c>
      <c r="F31" t="n">
        <v>0.7853746341039872</v>
      </c>
      <c r="G31" t="n">
        <v>5.296524477389404</v>
      </c>
      <c r="H31" t="n">
        <v>5.758711044491508</v>
      </c>
      <c r="I31" t="n">
        <v>5.436013659483635</v>
      </c>
    </row>
    <row r="32" spans="1:9">
      <c r="A32" t="s">
        <v>72</v>
      </c>
      <c r="B32" t="n">
        <v>9.98</v>
      </c>
      <c r="C32" t="n">
        <v>18165</v>
      </c>
      <c r="D32" t="n">
        <v>2330</v>
      </c>
      <c r="E32" t="n">
        <v>201.9850937360739</v>
      </c>
      <c r="F32" t="n">
        <v>263.4994746808906</v>
      </c>
      <c r="G32" t="n">
        <v>251.8063016654708</v>
      </c>
      <c r="H32" t="n">
        <v>211.4527558740609</v>
      </c>
      <c r="I32" t="n">
        <v>178.9717463843021</v>
      </c>
    </row>
    <row r="33" spans="1:9">
      <c r="A33" t="s">
        <v>121</v>
      </c>
      <c r="B33" t="n">
        <v>10.04</v>
      </c>
      <c r="C33" t="n">
        <v>0</v>
      </c>
      <c r="D33" t="n">
        <v>2581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 spans="1:9">
      <c r="A34" t="s">
        <v>122</v>
      </c>
      <c r="B34" t="n">
        <v>10.08</v>
      </c>
      <c r="C34" t="n">
        <v>0</v>
      </c>
      <c r="D34" t="n">
        <v>2830</v>
      </c>
      <c r="E34" t="n">
        <v>0</v>
      </c>
      <c r="F34" t="n">
        <v>0</v>
      </c>
      <c r="G34" t="n">
        <v>0.1458496250537317</v>
      </c>
      <c r="H34" t="n">
        <v>0.1996188687119485</v>
      </c>
      <c r="I34" t="n">
        <v>0.2819520108499299</v>
      </c>
    </row>
    <row r="35" spans="1:9">
      <c r="A35" t="s">
        <v>123</v>
      </c>
      <c r="B35" t="n">
        <v>10.118</v>
      </c>
      <c r="C35" t="n">
        <v>0</v>
      </c>
      <c r="D35" t="n">
        <v>3080</v>
      </c>
      <c r="E35" t="n">
        <v>0</v>
      </c>
      <c r="F35" t="n">
        <v>0</v>
      </c>
      <c r="G35" t="n">
        <v>0.05032192082592309</v>
      </c>
      <c r="H35" t="n">
        <v>0</v>
      </c>
      <c r="I35" t="n">
        <v>0.01972818860928817</v>
      </c>
    </row>
  </sheetData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>
  <sheetPr codeName="Planilha8">
    <outlinePr summaryBelow="1" summaryRight="1"/>
    <pageSetUpPr/>
  </sheetPr>
  <dimension ref="A1:I11"/>
  <sheetViews>
    <sheetView workbookViewId="0">
      <selection activeCell="E7" sqref="E7"/>
    </sheetView>
  </sheetViews>
  <sheetFormatPr baseColWidth="8" defaultRowHeight="15"/>
  <sheetData>
    <row r="1" spans="1:9">
      <c r="B1" s="38" t="s">
        <v>124</v>
      </c>
      <c r="C1" s="38" t="s">
        <v>125</v>
      </c>
      <c r="D1" s="38" t="s">
        <v>126</v>
      </c>
      <c r="E1" s="38" t="s">
        <v>127</v>
      </c>
      <c r="F1" s="38" t="s">
        <v>128</v>
      </c>
      <c r="G1" s="38" t="s">
        <v>129</v>
      </c>
      <c r="H1" s="38" t="s">
        <v>130</v>
      </c>
      <c r="I1" s="38" t="s">
        <v>131</v>
      </c>
    </row>
    <row r="2" spans="1:9">
      <c r="A2" s="38" t="s">
        <v>132</v>
      </c>
      <c r="B2" t="n">
        <v>6099337</v>
      </c>
      <c r="C2" t="n">
        <v>27.37</v>
      </c>
      <c r="D2" t="n">
        <v>116604</v>
      </c>
      <c r="E2" t="n">
        <v>7081737</v>
      </c>
      <c r="F2" t="n">
        <v>31.78</v>
      </c>
      <c r="G2" t="n">
        <v>75239</v>
      </c>
      <c r="H2" t="n">
        <v>-982400</v>
      </c>
      <c r="I2" t="n">
        <v>41365</v>
      </c>
    </row>
    <row r="3" spans="1:9">
      <c r="A3" s="38" t="s">
        <v>133</v>
      </c>
      <c r="B3" t="n">
        <v>6088627</v>
      </c>
      <c r="C3" t="n">
        <v>27.32</v>
      </c>
      <c r="D3" t="n">
        <v>116604</v>
      </c>
      <c r="E3" t="n">
        <v>6902297</v>
      </c>
      <c r="F3" t="n">
        <v>30.97</v>
      </c>
      <c r="G3" t="n">
        <v>74609</v>
      </c>
      <c r="H3" t="n">
        <v>-813670</v>
      </c>
      <c r="I3" t="n">
        <v>41995</v>
      </c>
    </row>
    <row r="4" spans="1:9">
      <c r="A4" s="38" t="s">
        <v>134</v>
      </c>
      <c r="B4" t="n">
        <v>0</v>
      </c>
      <c r="C4" t="n">
        <v>0</v>
      </c>
      <c r="D4" t="n">
        <v>0</v>
      </c>
      <c r="E4" t="n">
        <v>1920</v>
      </c>
      <c r="F4" t="n">
        <v>0</v>
      </c>
      <c r="G4" t="n">
        <v>0</v>
      </c>
      <c r="H4" t="n">
        <v>-1920</v>
      </c>
      <c r="I4" t="n">
        <v>0</v>
      </c>
    </row>
    <row r="5" spans="1:9">
      <c r="A5" s="38" t="s">
        <v>135</v>
      </c>
      <c r="B5" t="n">
        <v>10710</v>
      </c>
      <c r="C5" t="n">
        <v>0.04</v>
      </c>
      <c r="D5" t="n">
        <v>0</v>
      </c>
      <c r="E5" t="n">
        <v>177520</v>
      </c>
      <c r="F5" t="n">
        <v>0.79</v>
      </c>
      <c r="G5" t="n">
        <v>630</v>
      </c>
      <c r="H5" t="n">
        <v>-166810</v>
      </c>
      <c r="I5" t="n">
        <v>-630</v>
      </c>
    </row>
    <row r="6" spans="1:9">
      <c r="A6" s="39" t="s">
        <v>136</v>
      </c>
      <c r="B6" t="n">
        <v>11502301</v>
      </c>
      <c r="C6" t="n">
        <v>51.62</v>
      </c>
      <c r="D6" t="n">
        <v>70211</v>
      </c>
      <c r="E6" t="n">
        <v>10550878</v>
      </c>
      <c r="F6" t="n">
        <v>47.35</v>
      </c>
      <c r="G6" t="n">
        <v>218991</v>
      </c>
      <c r="H6" t="n">
        <v>951423</v>
      </c>
      <c r="I6" t="n">
        <v>-148780</v>
      </c>
    </row>
    <row r="7" spans="1:9">
      <c r="A7" s="38" t="s">
        <v>137</v>
      </c>
      <c r="B7" t="n">
        <v>11502301</v>
      </c>
      <c r="C7" t="n">
        <v>51.62</v>
      </c>
      <c r="D7" t="n">
        <v>70211</v>
      </c>
      <c r="E7" t="n">
        <v>10550878</v>
      </c>
      <c r="F7" t="n">
        <v>47.35</v>
      </c>
      <c r="G7" t="n">
        <v>218991</v>
      </c>
      <c r="H7" t="n">
        <v>951423</v>
      </c>
      <c r="I7" t="n">
        <v>-148780</v>
      </c>
    </row>
    <row r="8" spans="1:9">
      <c r="A8" s="39" t="s">
        <v>138</v>
      </c>
      <c r="B8" t="n">
        <v>4560793</v>
      </c>
      <c r="C8" t="n">
        <v>20.46</v>
      </c>
      <c r="D8" t="n">
        <v>-182081</v>
      </c>
      <c r="E8" t="n">
        <v>4582083</v>
      </c>
      <c r="F8" t="n">
        <v>20.56</v>
      </c>
      <c r="G8" t="n">
        <v>-290085</v>
      </c>
      <c r="H8" t="n">
        <v>-21290</v>
      </c>
      <c r="I8" t="n">
        <v>108004</v>
      </c>
    </row>
    <row r="9" spans="1:9">
      <c r="A9" s="39" t="s">
        <v>139</v>
      </c>
      <c r="B9" t="n">
        <v>103239</v>
      </c>
      <c r="C9" t="n">
        <v>0.46</v>
      </c>
      <c r="D9" t="n">
        <v>138</v>
      </c>
      <c r="E9" t="n">
        <v>60617</v>
      </c>
      <c r="F9" t="n">
        <v>0.27</v>
      </c>
      <c r="G9" t="n">
        <v>7</v>
      </c>
      <c r="H9" t="n">
        <v>42622</v>
      </c>
      <c r="I9" t="n">
        <v>131</v>
      </c>
    </row>
    <row r="10" spans="1:9">
      <c r="A10" s="38" t="s">
        <v>140</v>
      </c>
      <c r="B10" t="n">
        <v>14855</v>
      </c>
      <c r="C10" t="n">
        <v>0.06</v>
      </c>
      <c r="D10" t="n">
        <v>-920</v>
      </c>
      <c r="E10" t="n">
        <v>5210</v>
      </c>
      <c r="F10" t="n">
        <v>0.02</v>
      </c>
      <c r="G10" t="n">
        <v>-200</v>
      </c>
      <c r="H10" t="n">
        <v>9645</v>
      </c>
      <c r="I10" t="n">
        <v>-720</v>
      </c>
    </row>
    <row r="11" spans="1:9">
      <c r="A11" s="39" t="s">
        <v>141</v>
      </c>
      <c r="B11" t="n">
        <v>22280525</v>
      </c>
      <c r="C11" t="n">
        <v>100</v>
      </c>
      <c r="D11" t="n">
        <v>3952</v>
      </c>
      <c r="E11" t="n">
        <v>22280525</v>
      </c>
      <c r="F11" t="n">
        <v>100</v>
      </c>
      <c r="G11" t="n">
        <v>3952</v>
      </c>
      <c r="H11" t="n">
        <v>0</v>
      </c>
      <c r="I11" t="n">
        <v>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 codeName="Planilha9">
    <outlinePr summaryBelow="1" summaryRight="1"/>
    <pageSetUpPr/>
  </sheetPr>
  <dimension ref="A1:F14"/>
  <sheetViews>
    <sheetView tabSelected="1" workbookViewId="0">
      <selection activeCell="D5" sqref="D5"/>
    </sheetView>
  </sheetViews>
  <sheetFormatPr baseColWidth="8" defaultRowHeight="15" outlineLevelCol="0"/>
  <cols>
    <col customWidth="1" max="5" min="5" style="33" width="10.140625"/>
  </cols>
  <sheetData>
    <row r="1" spans="1:6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</row>
    <row r="2" spans="1:6">
      <c r="A2" s="35" t="n">
        <v>0.3333333333333333</v>
      </c>
      <c r="B2" t="s">
        <v>148</v>
      </c>
      <c r="C2" t="s">
        <v>149</v>
      </c>
      <c r="D2" s="35" t="s">
        <v>150</v>
      </c>
      <c r="E2" s="31" t="s">
        <v>151</v>
      </c>
      <c r="F2" s="35" t="s">
        <v>152</v>
      </c>
    </row>
    <row r="3" spans="1:6">
      <c r="A3" s="35" t="n">
        <v>0.4479166666666667</v>
      </c>
      <c r="B3" t="s">
        <v>153</v>
      </c>
      <c r="C3" t="s">
        <v>154</v>
      </c>
      <c r="D3" s="35" t="s">
        <v>155</v>
      </c>
      <c r="E3" s="31" t="s">
        <v>156</v>
      </c>
      <c r="F3" s="35" t="s">
        <v>157</v>
      </c>
    </row>
    <row r="4" spans="1:6">
      <c r="A4" s="35" t="n">
        <v>0.4479166666666667</v>
      </c>
      <c r="B4" t="s">
        <v>153</v>
      </c>
      <c r="C4" t="s">
        <v>158</v>
      </c>
      <c r="D4" s="35" t="s">
        <v>155</v>
      </c>
      <c r="E4" s="32" t="s">
        <v>159</v>
      </c>
      <c r="F4" s="35" t="s">
        <v>157</v>
      </c>
    </row>
    <row r="5" spans="1:6">
      <c r="A5" s="35" t="n">
        <v>0.4583333333333333</v>
      </c>
      <c r="B5" t="s">
        <v>148</v>
      </c>
      <c r="C5" t="s">
        <v>160</v>
      </c>
      <c r="D5" s="35" t="s">
        <v>150</v>
      </c>
      <c r="E5" s="31" t="s">
        <v>151</v>
      </c>
      <c r="F5" s="35" t="s">
        <v>161</v>
      </c>
    </row>
    <row r="6" spans="1:6">
      <c r="A6" s="35" t="n"/>
      <c r="D6" s="35" t="n"/>
      <c r="E6" s="31" t="n"/>
      <c r="F6" s="35" t="n"/>
    </row>
    <row r="7" spans="1:6">
      <c r="A7" s="35" t="n"/>
      <c r="D7" s="35" t="n"/>
      <c r="E7" s="30" t="n"/>
      <c r="F7" s="35" t="n"/>
    </row>
    <row r="8" spans="1:6">
      <c r="A8" s="35" t="n"/>
      <c r="D8" s="35" t="n"/>
      <c r="E8" s="30" t="n"/>
      <c r="F8" s="35" t="n"/>
    </row>
    <row r="9" spans="1:6">
      <c r="A9" s="19" t="n"/>
      <c r="D9" s="19" t="n"/>
      <c r="E9" s="21" t="n"/>
      <c r="F9" s="35" t="n"/>
    </row>
    <row r="10" spans="1:6">
      <c r="A10" s="19" t="n"/>
    </row>
    <row r="11" spans="1:6">
      <c r="A11" s="19" t="n"/>
    </row>
    <row r="12" spans="1:6">
      <c r="A12" s="19" t="n"/>
    </row>
    <row r="13" spans="1:6">
      <c r="A13" s="19" t="n"/>
    </row>
    <row r="14" spans="1:6">
      <c r="A14" s="19" t="n"/>
    </row>
  </sheetData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Rosal, Joao Mauricio</dc:creator>
  <dcterms:created xmlns:dcterms="http://purl.org/dc/terms/" xmlns:xsi="http://www.w3.org/2001/XMLSchema-instance" xsi:type="dcterms:W3CDTF">2017-04-12T19:22:31Z</dcterms:created>
  <dcterms:modified xmlns:dcterms="http://purl.org/dc/terms/" xmlns:xsi="http://www.w3.org/2001/XMLSchema-instance" xsi:type="dcterms:W3CDTF">2017-09-22T11:16:34Z</dcterms:modified>
  <cp:lastModifiedBy>Vinicius de Andrade Martins Alves</cp:lastModifiedBy>
</cp:coreProperties>
</file>