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atGPT\Holdem\"/>
    </mc:Choice>
  </mc:AlternateContent>
  <xr:revisionPtr revIDLastSave="0" documentId="13_ncr:1_{5D234FB0-760B-4B19-8F2E-BC0A6F4B49A3}" xr6:coauthVersionLast="47" xr6:coauthVersionMax="47" xr10:uidLastSave="{00000000-0000-0000-0000-000000000000}"/>
  <bookViews>
    <workbookView xWindow="-120" yWindow="-120" windowWidth="29040" windowHeight="15840" firstSheet="8" activeTab="17" xr2:uid="{D00D2A36-8C31-466B-8C7F-19735E980CF5}"/>
  </bookViews>
  <sheets>
    <sheet name="HoleCardOdds" sheetId="1" r:id="rId1"/>
    <sheet name="FullHouse" sheetId="6" r:id="rId2"/>
    <sheet name="Flush" sheetId="7" r:id="rId3"/>
    <sheet name="Straight" sheetId="8" r:id="rId4"/>
    <sheet name="Set" sheetId="9" r:id="rId5"/>
    <sheet name="Trips" sheetId="10" r:id="rId6"/>
    <sheet name="Twopair" sheetId="11" r:id="rId7"/>
    <sheet name="Overpair" sheetId="12" r:id="rId8"/>
    <sheet name="Toppair" sheetId="14" r:id="rId9"/>
    <sheet name="Middlepair" sheetId="15" r:id="rId10"/>
    <sheet name="Lowpair" sheetId="16" r:id="rId11"/>
    <sheet name="Highcard" sheetId="18" r:id="rId12"/>
    <sheet name="Flushdraw" sheetId="19" r:id="rId13"/>
    <sheet name="Openended" sheetId="20" r:id="rId14"/>
    <sheet name="Gutshot" sheetId="21" r:id="rId15"/>
    <sheet name="Odds" sheetId="5" r:id="rId16"/>
    <sheet name="HandChart" sheetId="2" r:id="rId17"/>
    <sheet name="gutshot_list" sheetId="4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1" l="1"/>
  <c r="F3" i="21"/>
  <c r="E3" i="21"/>
  <c r="D3" i="21"/>
  <c r="K14" i="20"/>
  <c r="J13" i="20"/>
  <c r="I12" i="20"/>
  <c r="H11" i="20"/>
  <c r="G10" i="20"/>
  <c r="F9" i="20"/>
  <c r="L15" i="20"/>
  <c r="M15" i="20"/>
  <c r="N15" i="20"/>
  <c r="L13" i="20"/>
  <c r="K12" i="20"/>
  <c r="J11" i="20"/>
  <c r="J10" i="20"/>
  <c r="I10" i="20"/>
  <c r="H9" i="20"/>
  <c r="H28" i="20" s="1"/>
  <c r="G8" i="20"/>
  <c r="M14" i="20"/>
  <c r="L14" i="20"/>
  <c r="K13" i="20"/>
  <c r="J12" i="20"/>
  <c r="I11" i="20"/>
  <c r="H10" i="20"/>
  <c r="G9" i="20"/>
  <c r="G28" i="20" s="1"/>
  <c r="F8" i="20"/>
  <c r="E8" i="20"/>
  <c r="F7" i="20"/>
  <c r="E7" i="20"/>
  <c r="E6" i="20"/>
  <c r="D7" i="20"/>
  <c r="D6" i="20"/>
  <c r="D25" i="20" s="1"/>
  <c r="D5" i="20"/>
  <c r="O14" i="20"/>
  <c r="O33" i="20" s="1"/>
  <c r="O13" i="20"/>
  <c r="O12" i="20"/>
  <c r="N11" i="20"/>
  <c r="M10" i="20"/>
  <c r="M11" i="20"/>
  <c r="M30" i="20" s="1"/>
  <c r="N12" i="20"/>
  <c r="K8" i="20"/>
  <c r="L9" i="20"/>
  <c r="K9" i="20"/>
  <c r="L10" i="20"/>
  <c r="J8" i="20"/>
  <c r="L11" i="20"/>
  <c r="K10" i="20"/>
  <c r="J9" i="20"/>
  <c r="I8" i="20"/>
  <c r="I27" i="20" s="1"/>
  <c r="M12" i="20"/>
  <c r="N13" i="20"/>
  <c r="J7" i="20"/>
  <c r="I7" i="20"/>
  <c r="I26" i="20" s="1"/>
  <c r="H7" i="20"/>
  <c r="H26" i="20" s="1"/>
  <c r="I6" i="20"/>
  <c r="H6" i="20"/>
  <c r="H25" i="20" s="1"/>
  <c r="G6" i="20"/>
  <c r="H5" i="20"/>
  <c r="G5" i="20"/>
  <c r="F5" i="20"/>
  <c r="G4" i="20"/>
  <c r="F4" i="20"/>
  <c r="E4" i="20"/>
  <c r="E23" i="20"/>
  <c r="L34" i="21"/>
  <c r="K34" i="21"/>
  <c r="H34" i="21"/>
  <c r="G34" i="21"/>
  <c r="D34" i="21"/>
  <c r="C34" i="21"/>
  <c r="M33" i="21"/>
  <c r="L33" i="21"/>
  <c r="I33" i="21"/>
  <c r="H33" i="21"/>
  <c r="E33" i="21"/>
  <c r="D33" i="21"/>
  <c r="J32" i="21"/>
  <c r="I32" i="21"/>
  <c r="F32" i="21"/>
  <c r="E32" i="21"/>
  <c r="O31" i="21"/>
  <c r="N31" i="21"/>
  <c r="J31" i="21"/>
  <c r="G31" i="21"/>
  <c r="F31" i="21"/>
  <c r="C31" i="21"/>
  <c r="O30" i="21"/>
  <c r="L30" i="21"/>
  <c r="K30" i="21"/>
  <c r="H30" i="21"/>
  <c r="G30" i="21"/>
  <c r="D30" i="21"/>
  <c r="C30" i="21"/>
  <c r="M29" i="21"/>
  <c r="L29" i="21"/>
  <c r="I29" i="21"/>
  <c r="H29" i="21"/>
  <c r="E29" i="21"/>
  <c r="D29" i="21"/>
  <c r="N28" i="21"/>
  <c r="M28" i="21"/>
  <c r="F28" i="21"/>
  <c r="E28" i="21"/>
  <c r="O27" i="21"/>
  <c r="N27" i="21"/>
  <c r="K27" i="21"/>
  <c r="J27" i="21"/>
  <c r="F27" i="21"/>
  <c r="C27" i="21"/>
  <c r="O26" i="21"/>
  <c r="L26" i="21"/>
  <c r="K26" i="21"/>
  <c r="H26" i="21"/>
  <c r="G26" i="21"/>
  <c r="D26" i="21"/>
  <c r="C26" i="21"/>
  <c r="M25" i="21"/>
  <c r="L25" i="21"/>
  <c r="I25" i="21"/>
  <c r="H25" i="21"/>
  <c r="E25" i="21"/>
  <c r="D25" i="21"/>
  <c r="N24" i="21"/>
  <c r="M24" i="21"/>
  <c r="J24" i="21"/>
  <c r="I24" i="21"/>
  <c r="F24" i="21"/>
  <c r="E24" i="21"/>
  <c r="O23" i="21"/>
  <c r="N23" i="21"/>
  <c r="K23" i="21"/>
  <c r="J23" i="21"/>
  <c r="F23" i="21"/>
  <c r="C23" i="21"/>
  <c r="O22" i="21"/>
  <c r="L22" i="21"/>
  <c r="K22" i="21"/>
  <c r="H22" i="21"/>
  <c r="G22" i="21"/>
  <c r="D22" i="21"/>
  <c r="D17" i="21"/>
  <c r="J34" i="21" s="1"/>
  <c r="O15" i="21"/>
  <c r="O34" i="21" s="1"/>
  <c r="N34" i="21"/>
  <c r="O33" i="21"/>
  <c r="N14" i="21"/>
  <c r="N33" i="21" s="1"/>
  <c r="N32" i="21"/>
  <c r="M13" i="21"/>
  <c r="M32" i="21" s="1"/>
  <c r="L32" i="21"/>
  <c r="M31" i="21"/>
  <c r="L12" i="21"/>
  <c r="L31" i="21" s="1"/>
  <c r="K31" i="21"/>
  <c r="K11" i="21"/>
  <c r="J30" i="21"/>
  <c r="K29" i="21"/>
  <c r="J10" i="21"/>
  <c r="J29" i="21" s="1"/>
  <c r="J28" i="21"/>
  <c r="I9" i="21"/>
  <c r="I28" i="21" s="1"/>
  <c r="H28" i="21"/>
  <c r="I27" i="21"/>
  <c r="H8" i="21"/>
  <c r="H27" i="21" s="1"/>
  <c r="G27" i="21"/>
  <c r="G7" i="21"/>
  <c r="F26" i="21"/>
  <c r="E26" i="21"/>
  <c r="G25" i="21"/>
  <c r="F6" i="21"/>
  <c r="F25" i="21" s="1"/>
  <c r="H24" i="21"/>
  <c r="G24" i="21"/>
  <c r="E5" i="21"/>
  <c r="D24" i="21"/>
  <c r="G23" i="21"/>
  <c r="E23" i="21"/>
  <c r="D4" i="21"/>
  <c r="D23" i="21" s="1"/>
  <c r="C3" i="21"/>
  <c r="C22" i="21" s="1"/>
  <c r="M34" i="20"/>
  <c r="L34" i="20"/>
  <c r="I34" i="20"/>
  <c r="H34" i="20"/>
  <c r="E34" i="20"/>
  <c r="D34" i="20"/>
  <c r="N33" i="20"/>
  <c r="M33" i="20"/>
  <c r="J33" i="20"/>
  <c r="I33" i="20"/>
  <c r="F33" i="20"/>
  <c r="E33" i="20"/>
  <c r="O32" i="20"/>
  <c r="K32" i="20"/>
  <c r="J32" i="20"/>
  <c r="G32" i="20"/>
  <c r="F32" i="20"/>
  <c r="C32" i="20"/>
  <c r="O31" i="20"/>
  <c r="K31" i="20"/>
  <c r="H31" i="20"/>
  <c r="G31" i="20"/>
  <c r="D31" i="20"/>
  <c r="C31" i="20"/>
  <c r="L30" i="20"/>
  <c r="I30" i="20"/>
  <c r="H30" i="20"/>
  <c r="E30" i="20"/>
  <c r="D30" i="20"/>
  <c r="N29" i="20"/>
  <c r="M29" i="20"/>
  <c r="J29" i="20"/>
  <c r="I29" i="20"/>
  <c r="F29" i="20"/>
  <c r="E29" i="20"/>
  <c r="O28" i="20"/>
  <c r="N28" i="20"/>
  <c r="K28" i="20"/>
  <c r="F28" i="20"/>
  <c r="C28" i="20"/>
  <c r="O27" i="20"/>
  <c r="L27" i="20"/>
  <c r="K27" i="20"/>
  <c r="G27" i="20"/>
  <c r="D27" i="20"/>
  <c r="C27" i="20"/>
  <c r="M26" i="20"/>
  <c r="L26" i="20"/>
  <c r="E26" i="20"/>
  <c r="D26" i="20"/>
  <c r="N25" i="20"/>
  <c r="M25" i="20"/>
  <c r="J25" i="20"/>
  <c r="I25" i="20"/>
  <c r="F25" i="20"/>
  <c r="E25" i="20"/>
  <c r="O24" i="20"/>
  <c r="N24" i="20"/>
  <c r="K24" i="20"/>
  <c r="J24" i="20"/>
  <c r="G24" i="20"/>
  <c r="F24" i="20"/>
  <c r="C24" i="20"/>
  <c r="O23" i="20"/>
  <c r="L23" i="20"/>
  <c r="K23" i="20"/>
  <c r="H23" i="20"/>
  <c r="G23" i="20"/>
  <c r="C23" i="20"/>
  <c r="M22" i="20"/>
  <c r="L22" i="20"/>
  <c r="I22" i="20"/>
  <c r="H22" i="20"/>
  <c r="E22" i="20"/>
  <c r="D22" i="20"/>
  <c r="D17" i="20"/>
  <c r="K34" i="20" s="1"/>
  <c r="O15" i="20"/>
  <c r="O34" i="20" s="1"/>
  <c r="N34" i="20"/>
  <c r="N14" i="20"/>
  <c r="N32" i="20"/>
  <c r="M13" i="20"/>
  <c r="M32" i="20" s="1"/>
  <c r="L32" i="20"/>
  <c r="M31" i="20"/>
  <c r="L12" i="20"/>
  <c r="L31" i="20" s="1"/>
  <c r="K11" i="20"/>
  <c r="K30" i="20" s="1"/>
  <c r="J30" i="20"/>
  <c r="K29" i="20"/>
  <c r="J28" i="20"/>
  <c r="I9" i="20"/>
  <c r="I28" i="20" s="1"/>
  <c r="H8" i="20"/>
  <c r="H27" i="20" s="1"/>
  <c r="G7" i="20"/>
  <c r="G26" i="20" s="1"/>
  <c r="F26" i="20"/>
  <c r="G25" i="20"/>
  <c r="F6" i="20"/>
  <c r="H24" i="20"/>
  <c r="E5" i="20"/>
  <c r="E24" i="20" s="1"/>
  <c r="D24" i="20"/>
  <c r="F23" i="20"/>
  <c r="D4" i="20"/>
  <c r="D23" i="20" s="1"/>
  <c r="C3" i="20"/>
  <c r="C22" i="20" s="1"/>
  <c r="R2" i="19"/>
  <c r="O13" i="19" s="1"/>
  <c r="O32" i="19" s="1"/>
  <c r="L34" i="19"/>
  <c r="H34" i="19"/>
  <c r="D34" i="19"/>
  <c r="M33" i="19"/>
  <c r="I33" i="19"/>
  <c r="E33" i="19"/>
  <c r="J32" i="19"/>
  <c r="F32" i="19"/>
  <c r="K31" i="19"/>
  <c r="G31" i="19"/>
  <c r="C31" i="19"/>
  <c r="H30" i="19"/>
  <c r="D30" i="19"/>
  <c r="I29" i="19"/>
  <c r="E29" i="19"/>
  <c r="F28" i="19"/>
  <c r="G27" i="19"/>
  <c r="C27" i="19"/>
  <c r="D26" i="19"/>
  <c r="F25" i="19"/>
  <c r="E25" i="19"/>
  <c r="C24" i="19"/>
  <c r="D23" i="19"/>
  <c r="C23" i="19"/>
  <c r="D17" i="19"/>
  <c r="O15" i="19"/>
  <c r="O34" i="19" s="1"/>
  <c r="N15" i="19"/>
  <c r="N34" i="19" s="1"/>
  <c r="M15" i="19"/>
  <c r="M34" i="19" s="1"/>
  <c r="L15" i="19"/>
  <c r="K15" i="19"/>
  <c r="K34" i="19" s="1"/>
  <c r="J15" i="19"/>
  <c r="J34" i="19" s="1"/>
  <c r="I15" i="19"/>
  <c r="I34" i="19" s="1"/>
  <c r="H15" i="19"/>
  <c r="G15" i="19"/>
  <c r="G34" i="19" s="1"/>
  <c r="F15" i="19"/>
  <c r="F34" i="19" s="1"/>
  <c r="E15" i="19"/>
  <c r="E34" i="19" s="1"/>
  <c r="D15" i="19"/>
  <c r="C15" i="19"/>
  <c r="C34" i="19" s="1"/>
  <c r="N14" i="19"/>
  <c r="N33" i="19" s="1"/>
  <c r="M14" i="19"/>
  <c r="L14" i="19"/>
  <c r="L33" i="19" s="1"/>
  <c r="K14" i="19"/>
  <c r="K33" i="19" s="1"/>
  <c r="J14" i="19"/>
  <c r="J33" i="19" s="1"/>
  <c r="I14" i="19"/>
  <c r="H14" i="19"/>
  <c r="H33" i="19" s="1"/>
  <c r="G14" i="19"/>
  <c r="G33" i="19" s="1"/>
  <c r="F14" i="19"/>
  <c r="F33" i="19" s="1"/>
  <c r="E14" i="19"/>
  <c r="D14" i="19"/>
  <c r="D33" i="19" s="1"/>
  <c r="C14" i="19"/>
  <c r="C33" i="19" s="1"/>
  <c r="M13" i="19"/>
  <c r="M32" i="19" s="1"/>
  <c r="L13" i="19"/>
  <c r="L32" i="19" s="1"/>
  <c r="K13" i="19"/>
  <c r="K32" i="19" s="1"/>
  <c r="J13" i="19"/>
  <c r="I13" i="19"/>
  <c r="I32" i="19" s="1"/>
  <c r="H13" i="19"/>
  <c r="H32" i="19" s="1"/>
  <c r="G13" i="19"/>
  <c r="G32" i="19" s="1"/>
  <c r="F13" i="19"/>
  <c r="E13" i="19"/>
  <c r="E32" i="19" s="1"/>
  <c r="D13" i="19"/>
  <c r="D32" i="19" s="1"/>
  <c r="C13" i="19"/>
  <c r="C32" i="19" s="1"/>
  <c r="L12" i="19"/>
  <c r="L31" i="19" s="1"/>
  <c r="K12" i="19"/>
  <c r="J12" i="19"/>
  <c r="J31" i="19" s="1"/>
  <c r="I12" i="19"/>
  <c r="I31" i="19" s="1"/>
  <c r="H12" i="19"/>
  <c r="H31" i="19" s="1"/>
  <c r="G12" i="19"/>
  <c r="F12" i="19"/>
  <c r="F31" i="19" s="1"/>
  <c r="E12" i="19"/>
  <c r="E31" i="19" s="1"/>
  <c r="D12" i="19"/>
  <c r="D31" i="19" s="1"/>
  <c r="C12" i="19"/>
  <c r="K11" i="19"/>
  <c r="K30" i="19" s="1"/>
  <c r="J11" i="19"/>
  <c r="J30" i="19" s="1"/>
  <c r="I11" i="19"/>
  <c r="I30" i="19" s="1"/>
  <c r="H11" i="19"/>
  <c r="G11" i="19"/>
  <c r="G30" i="19" s="1"/>
  <c r="F11" i="19"/>
  <c r="F30" i="19" s="1"/>
  <c r="E11" i="19"/>
  <c r="E30" i="19" s="1"/>
  <c r="D11" i="19"/>
  <c r="C11" i="19"/>
  <c r="C30" i="19" s="1"/>
  <c r="J10" i="19"/>
  <c r="J29" i="19" s="1"/>
  <c r="I10" i="19"/>
  <c r="H10" i="19"/>
  <c r="H29" i="19" s="1"/>
  <c r="G10" i="19"/>
  <c r="G29" i="19" s="1"/>
  <c r="F10" i="19"/>
  <c r="F29" i="19" s="1"/>
  <c r="E10" i="19"/>
  <c r="D10" i="19"/>
  <c r="D29" i="19" s="1"/>
  <c r="C10" i="19"/>
  <c r="C29" i="19" s="1"/>
  <c r="I9" i="19"/>
  <c r="I28" i="19" s="1"/>
  <c r="H9" i="19"/>
  <c r="H28" i="19" s="1"/>
  <c r="G9" i="19"/>
  <c r="G28" i="19" s="1"/>
  <c r="F9" i="19"/>
  <c r="E9" i="19"/>
  <c r="E28" i="19" s="1"/>
  <c r="D9" i="19"/>
  <c r="D28" i="19" s="1"/>
  <c r="C9" i="19"/>
  <c r="C28" i="19" s="1"/>
  <c r="H8" i="19"/>
  <c r="H27" i="19" s="1"/>
  <c r="G8" i="19"/>
  <c r="F8" i="19"/>
  <c r="F27" i="19" s="1"/>
  <c r="E8" i="19"/>
  <c r="E27" i="19" s="1"/>
  <c r="D8" i="19"/>
  <c r="D27" i="19" s="1"/>
  <c r="C8" i="19"/>
  <c r="G7" i="19"/>
  <c r="G26" i="19" s="1"/>
  <c r="F7" i="19"/>
  <c r="F26" i="19" s="1"/>
  <c r="E7" i="19"/>
  <c r="E26" i="19" s="1"/>
  <c r="D7" i="19"/>
  <c r="C7" i="19"/>
  <c r="C26" i="19" s="1"/>
  <c r="F6" i="19"/>
  <c r="E6" i="19"/>
  <c r="D6" i="19"/>
  <c r="D25" i="19" s="1"/>
  <c r="C6" i="19"/>
  <c r="C25" i="19" s="1"/>
  <c r="E5" i="19"/>
  <c r="E24" i="19" s="1"/>
  <c r="D5" i="19"/>
  <c r="D24" i="19" s="1"/>
  <c r="C5" i="19"/>
  <c r="D4" i="19"/>
  <c r="C4" i="19"/>
  <c r="C3" i="19"/>
  <c r="C22" i="19" s="1"/>
  <c r="O14" i="18"/>
  <c r="N13" i="18"/>
  <c r="O13" i="18"/>
  <c r="M12" i="18"/>
  <c r="N12" i="18"/>
  <c r="N31" i="18" s="1"/>
  <c r="O12" i="18"/>
  <c r="L11" i="18"/>
  <c r="M11" i="18"/>
  <c r="N11" i="18"/>
  <c r="O11" i="18"/>
  <c r="O30" i="18" s="1"/>
  <c r="K10" i="18"/>
  <c r="K29" i="18" s="1"/>
  <c r="L10" i="18"/>
  <c r="M10" i="18"/>
  <c r="N10" i="18"/>
  <c r="N29" i="18" s="1"/>
  <c r="O10" i="18"/>
  <c r="O29" i="18" s="1"/>
  <c r="J9" i="18"/>
  <c r="J28" i="18" s="1"/>
  <c r="K9" i="18"/>
  <c r="L9" i="18"/>
  <c r="M9" i="18"/>
  <c r="M28" i="18" s="1"/>
  <c r="N9" i="18"/>
  <c r="O9" i="18"/>
  <c r="I8" i="18"/>
  <c r="J8" i="18"/>
  <c r="K8" i="18"/>
  <c r="K27" i="18" s="1"/>
  <c r="L8" i="18"/>
  <c r="L27" i="18" s="1"/>
  <c r="M8" i="18"/>
  <c r="N8" i="18"/>
  <c r="N27" i="18" s="1"/>
  <c r="O8" i="18"/>
  <c r="H7" i="18"/>
  <c r="I7" i="18"/>
  <c r="J7" i="18"/>
  <c r="J26" i="18" s="1"/>
  <c r="K7" i="18"/>
  <c r="K26" i="18" s="1"/>
  <c r="L7" i="18"/>
  <c r="M7" i="18"/>
  <c r="N7" i="18"/>
  <c r="O7" i="18"/>
  <c r="O26" i="18" s="1"/>
  <c r="G6" i="18"/>
  <c r="G25" i="18" s="1"/>
  <c r="H6" i="18"/>
  <c r="I6" i="18"/>
  <c r="J6" i="18"/>
  <c r="J25" i="18" s="1"/>
  <c r="K6" i="18"/>
  <c r="L6" i="18"/>
  <c r="M6" i="18"/>
  <c r="N6" i="18"/>
  <c r="N25" i="18" s="1"/>
  <c r="O6" i="18"/>
  <c r="F5" i="18"/>
  <c r="G5" i="18"/>
  <c r="H5" i="18"/>
  <c r="I5" i="18"/>
  <c r="I24" i="18" s="1"/>
  <c r="J5" i="18"/>
  <c r="K5" i="18"/>
  <c r="L5" i="18"/>
  <c r="M5" i="18"/>
  <c r="M24" i="18" s="1"/>
  <c r="N5" i="18"/>
  <c r="O5" i="18"/>
  <c r="E4" i="18"/>
  <c r="F4" i="18"/>
  <c r="G4" i="18"/>
  <c r="H4" i="18"/>
  <c r="H23" i="18" s="1"/>
  <c r="I4" i="18"/>
  <c r="I23" i="18" s="1"/>
  <c r="J4" i="18"/>
  <c r="J23" i="18" s="1"/>
  <c r="K4" i="18"/>
  <c r="L4" i="18"/>
  <c r="L23" i="18" s="1"/>
  <c r="M4" i="18"/>
  <c r="N4" i="18"/>
  <c r="N23" i="18" s="1"/>
  <c r="O4" i="18"/>
  <c r="E3" i="18"/>
  <c r="F3" i="18"/>
  <c r="F22" i="18" s="1"/>
  <c r="G3" i="18"/>
  <c r="H3" i="18"/>
  <c r="H22" i="18" s="1"/>
  <c r="I3" i="18"/>
  <c r="J3" i="18"/>
  <c r="K3" i="18"/>
  <c r="L3" i="18"/>
  <c r="L22" i="18" s="1"/>
  <c r="M3" i="18"/>
  <c r="N3" i="18"/>
  <c r="N22" i="18" s="1"/>
  <c r="O3" i="18"/>
  <c r="N28" i="18"/>
  <c r="O27" i="18"/>
  <c r="N15" i="18"/>
  <c r="N34" i="18" s="1"/>
  <c r="M14" i="18"/>
  <c r="M15" i="18"/>
  <c r="M34" i="18" s="1"/>
  <c r="L13" i="18"/>
  <c r="L32" i="18" s="1"/>
  <c r="L14" i="18"/>
  <c r="L33" i="18" s="1"/>
  <c r="L15" i="18"/>
  <c r="K12" i="18"/>
  <c r="K13" i="18"/>
  <c r="K14" i="18"/>
  <c r="K33" i="18" s="1"/>
  <c r="K15" i="18"/>
  <c r="J11" i="18"/>
  <c r="J12" i="18"/>
  <c r="J31" i="18" s="1"/>
  <c r="J13" i="18"/>
  <c r="J14" i="18"/>
  <c r="J33" i="18" s="1"/>
  <c r="J15" i="18"/>
  <c r="I10" i="18"/>
  <c r="I29" i="18" s="1"/>
  <c r="I11" i="18"/>
  <c r="I30" i="18" s="1"/>
  <c r="I12" i="18"/>
  <c r="I13" i="18"/>
  <c r="I32" i="18" s="1"/>
  <c r="I14" i="18"/>
  <c r="I33" i="18" s="1"/>
  <c r="I15" i="18"/>
  <c r="I34" i="18" s="1"/>
  <c r="H9" i="18"/>
  <c r="H10" i="18"/>
  <c r="H29" i="18" s="1"/>
  <c r="H11" i="18"/>
  <c r="H12" i="18"/>
  <c r="H31" i="18" s="1"/>
  <c r="H13" i="18"/>
  <c r="H32" i="18" s="1"/>
  <c r="H14" i="18"/>
  <c r="H33" i="18" s="1"/>
  <c r="H15" i="18"/>
  <c r="H34" i="18" s="1"/>
  <c r="G8" i="18"/>
  <c r="G27" i="18" s="1"/>
  <c r="G9" i="18"/>
  <c r="G28" i="18" s="1"/>
  <c r="G10" i="18"/>
  <c r="G29" i="18" s="1"/>
  <c r="G11" i="18"/>
  <c r="G30" i="18" s="1"/>
  <c r="G12" i="18"/>
  <c r="G13" i="18"/>
  <c r="G14" i="18"/>
  <c r="G33" i="18" s="1"/>
  <c r="G15" i="18"/>
  <c r="G34" i="18" s="1"/>
  <c r="F7" i="18"/>
  <c r="F8" i="18"/>
  <c r="F27" i="18" s="1"/>
  <c r="F9" i="18"/>
  <c r="F10" i="18"/>
  <c r="F29" i="18" s="1"/>
  <c r="F11" i="18"/>
  <c r="F12" i="18"/>
  <c r="F31" i="18" s="1"/>
  <c r="F13" i="18"/>
  <c r="F14" i="18"/>
  <c r="F15" i="18"/>
  <c r="F34" i="18" s="1"/>
  <c r="E6" i="18"/>
  <c r="E7" i="18"/>
  <c r="E8" i="18"/>
  <c r="E9" i="18"/>
  <c r="E28" i="18" s="1"/>
  <c r="E10" i="18"/>
  <c r="E29" i="18" s="1"/>
  <c r="E11" i="18"/>
  <c r="E12" i="18"/>
  <c r="E31" i="18" s="1"/>
  <c r="E13" i="18"/>
  <c r="E32" i="18" s="1"/>
  <c r="E14" i="18"/>
  <c r="E15" i="18"/>
  <c r="D5" i="18"/>
  <c r="D24" i="18" s="1"/>
  <c r="D6" i="18"/>
  <c r="D25" i="18" s="1"/>
  <c r="D7" i="18"/>
  <c r="D26" i="18" s="1"/>
  <c r="D8" i="18"/>
  <c r="D9" i="18"/>
  <c r="D28" i="18" s="1"/>
  <c r="D10" i="18"/>
  <c r="D11" i="18"/>
  <c r="D30" i="18" s="1"/>
  <c r="D12" i="18"/>
  <c r="D31" i="18" s="1"/>
  <c r="D13" i="18"/>
  <c r="D14" i="18"/>
  <c r="D33" i="18" s="1"/>
  <c r="D15" i="18"/>
  <c r="C5" i="18"/>
  <c r="C6" i="18"/>
  <c r="C25" i="18" s="1"/>
  <c r="C7" i="18"/>
  <c r="C8" i="18"/>
  <c r="C27" i="18" s="1"/>
  <c r="C9" i="18"/>
  <c r="C10" i="18"/>
  <c r="C11" i="18"/>
  <c r="C12" i="18"/>
  <c r="C31" i="18" s="1"/>
  <c r="C13" i="18"/>
  <c r="C14" i="18"/>
  <c r="C33" i="18" s="1"/>
  <c r="C15" i="18"/>
  <c r="C34" i="18" s="1"/>
  <c r="C4" i="18"/>
  <c r="C23" i="18" s="1"/>
  <c r="D3" i="18"/>
  <c r="D22" i="18" s="1"/>
  <c r="O23" i="18"/>
  <c r="I22" i="18"/>
  <c r="M22" i="18"/>
  <c r="K23" i="18"/>
  <c r="K22" i="18"/>
  <c r="F23" i="18"/>
  <c r="G23" i="18"/>
  <c r="J22" i="18"/>
  <c r="O22" i="18"/>
  <c r="D23" i="18"/>
  <c r="D17" i="18"/>
  <c r="O15" i="18"/>
  <c r="O34" i="18" s="1"/>
  <c r="L34" i="18"/>
  <c r="K34" i="18"/>
  <c r="J34" i="18"/>
  <c r="E34" i="18"/>
  <c r="D34" i="18"/>
  <c r="O33" i="18"/>
  <c r="N14" i="18"/>
  <c r="N33" i="18" s="1"/>
  <c r="M33" i="18"/>
  <c r="F33" i="18"/>
  <c r="E33" i="18"/>
  <c r="O32" i="18"/>
  <c r="N32" i="18"/>
  <c r="M13" i="18"/>
  <c r="M32" i="18" s="1"/>
  <c r="K32" i="18"/>
  <c r="J32" i="18"/>
  <c r="G32" i="18"/>
  <c r="F32" i="18"/>
  <c r="D32" i="18"/>
  <c r="C32" i="18"/>
  <c r="O31" i="18"/>
  <c r="M31" i="18"/>
  <c r="L12" i="18"/>
  <c r="L31" i="18" s="1"/>
  <c r="K31" i="18"/>
  <c r="I31" i="18"/>
  <c r="G31" i="18"/>
  <c r="N30" i="18"/>
  <c r="M30" i="18"/>
  <c r="L30" i="18"/>
  <c r="K11" i="18"/>
  <c r="K30" i="18" s="1"/>
  <c r="J30" i="18"/>
  <c r="H30" i="18"/>
  <c r="F30" i="18"/>
  <c r="E30" i="18"/>
  <c r="C30" i="18"/>
  <c r="M29" i="18"/>
  <c r="L29" i="18"/>
  <c r="J10" i="18"/>
  <c r="J29" i="18" s="1"/>
  <c r="D29" i="18"/>
  <c r="C29" i="18"/>
  <c r="O28" i="18"/>
  <c r="L28" i="18"/>
  <c r="K28" i="18"/>
  <c r="I9" i="18"/>
  <c r="I28" i="18" s="1"/>
  <c r="H28" i="18"/>
  <c r="F28" i="18"/>
  <c r="C28" i="18"/>
  <c r="M27" i="18"/>
  <c r="J27" i="18"/>
  <c r="I27" i="18"/>
  <c r="H8" i="18"/>
  <c r="H27" i="18" s="1"/>
  <c r="E27" i="18"/>
  <c r="D27" i="18"/>
  <c r="N26" i="18"/>
  <c r="M26" i="18"/>
  <c r="L26" i="18"/>
  <c r="I26" i="18"/>
  <c r="H26" i="18"/>
  <c r="G7" i="18"/>
  <c r="G26" i="18" s="1"/>
  <c r="F26" i="18"/>
  <c r="E26" i="18"/>
  <c r="C26" i="18"/>
  <c r="O25" i="18"/>
  <c r="M25" i="18"/>
  <c r="L25" i="18"/>
  <c r="K25" i="18"/>
  <c r="I25" i="18"/>
  <c r="H25" i="18"/>
  <c r="F6" i="18"/>
  <c r="F25" i="18" s="1"/>
  <c r="E25" i="18"/>
  <c r="O24" i="18"/>
  <c r="N24" i="18"/>
  <c r="L24" i="18"/>
  <c r="K24" i="18"/>
  <c r="J24" i="18"/>
  <c r="H24" i="18"/>
  <c r="G24" i="18"/>
  <c r="F24" i="18"/>
  <c r="E5" i="18"/>
  <c r="E24" i="18" s="1"/>
  <c r="C24" i="18"/>
  <c r="M23" i="18"/>
  <c r="E23" i="18"/>
  <c r="D4" i="18"/>
  <c r="G22" i="18"/>
  <c r="E22" i="18"/>
  <c r="C3" i="18"/>
  <c r="C22" i="18" s="1"/>
  <c r="Q5" i="15"/>
  <c r="S3" i="15"/>
  <c r="D7" i="15" s="1"/>
  <c r="D26" i="15" s="1"/>
  <c r="K23" i="16"/>
  <c r="D22" i="16"/>
  <c r="D17" i="16"/>
  <c r="O34" i="16" s="1"/>
  <c r="Q15" i="16"/>
  <c r="M15" i="16" s="1"/>
  <c r="M34" i="16" s="1"/>
  <c r="N15" i="16"/>
  <c r="N34" i="16" s="1"/>
  <c r="J15" i="16"/>
  <c r="J34" i="16" s="1"/>
  <c r="F15" i="16"/>
  <c r="F34" i="16" s="1"/>
  <c r="C15" i="16"/>
  <c r="C34" i="16" s="1"/>
  <c r="Q14" i="16"/>
  <c r="H14" i="16" s="1"/>
  <c r="H33" i="16" s="1"/>
  <c r="N14" i="16"/>
  <c r="N33" i="16" s="1"/>
  <c r="Q13" i="16"/>
  <c r="I13" i="16" s="1"/>
  <c r="I32" i="16" s="1"/>
  <c r="M13" i="16"/>
  <c r="M32" i="16" s="1"/>
  <c r="J13" i="16"/>
  <c r="J32" i="16" s="1"/>
  <c r="F13" i="16"/>
  <c r="F32" i="16" s="1"/>
  <c r="C13" i="16"/>
  <c r="C32" i="16" s="1"/>
  <c r="Q12" i="16"/>
  <c r="L12" i="16"/>
  <c r="L31" i="16" s="1"/>
  <c r="Q11" i="16"/>
  <c r="I11" i="16" s="1"/>
  <c r="I30" i="16" s="1"/>
  <c r="N11" i="16"/>
  <c r="N30" i="16" s="1"/>
  <c r="K11" i="16"/>
  <c r="K30" i="16" s="1"/>
  <c r="J11" i="16"/>
  <c r="J30" i="16" s="1"/>
  <c r="F11" i="16"/>
  <c r="F30" i="16" s="1"/>
  <c r="C11" i="16"/>
  <c r="C30" i="16" s="1"/>
  <c r="Q10" i="16"/>
  <c r="J10" i="16"/>
  <c r="J29" i="16" s="1"/>
  <c r="H10" i="16"/>
  <c r="H29" i="16" s="1"/>
  <c r="D10" i="16"/>
  <c r="D29" i="16" s="1"/>
  <c r="Q9" i="16"/>
  <c r="E9" i="16" s="1"/>
  <c r="E28" i="16" s="1"/>
  <c r="N9" i="16"/>
  <c r="N28" i="16" s="1"/>
  <c r="J9" i="16"/>
  <c r="J28" i="16" s="1"/>
  <c r="I9" i="16"/>
  <c r="I28" i="16" s="1"/>
  <c r="F9" i="16"/>
  <c r="F28" i="16" s="1"/>
  <c r="C9" i="16"/>
  <c r="C28" i="16" s="1"/>
  <c r="Q8" i="16"/>
  <c r="J7" i="16" s="1"/>
  <c r="J26" i="16" s="1"/>
  <c r="H8" i="16"/>
  <c r="H27" i="16" s="1"/>
  <c r="Q7" i="16"/>
  <c r="E7" i="16" s="1"/>
  <c r="E26" i="16" s="1"/>
  <c r="G7" i="16"/>
  <c r="G26" i="16" s="1"/>
  <c r="F7" i="16"/>
  <c r="F26" i="16" s="1"/>
  <c r="C7" i="16"/>
  <c r="C26" i="16" s="1"/>
  <c r="Q6" i="16"/>
  <c r="H6" i="16"/>
  <c r="H25" i="16" s="1"/>
  <c r="F6" i="16"/>
  <c r="F25" i="16" s="1"/>
  <c r="D6" i="16"/>
  <c r="D25" i="16" s="1"/>
  <c r="Q5" i="16"/>
  <c r="N4" i="16" s="1"/>
  <c r="N23" i="16" s="1"/>
  <c r="N5" i="16"/>
  <c r="N24" i="16" s="1"/>
  <c r="J5" i="16"/>
  <c r="J24" i="16" s="1"/>
  <c r="F5" i="16"/>
  <c r="F24" i="16" s="1"/>
  <c r="E5" i="16"/>
  <c r="E24" i="16" s="1"/>
  <c r="C5" i="16"/>
  <c r="C24" i="16" s="1"/>
  <c r="O4" i="16"/>
  <c r="O23" i="16" s="1"/>
  <c r="K4" i="16"/>
  <c r="G4" i="16"/>
  <c r="G23" i="16" s="1"/>
  <c r="D4" i="16"/>
  <c r="D23" i="16" s="1"/>
  <c r="C4" i="16"/>
  <c r="C23" i="16" s="1"/>
  <c r="AC3" i="16"/>
  <c r="AB3" i="16"/>
  <c r="N3" i="16" s="1"/>
  <c r="N22" i="16" s="1"/>
  <c r="AA3" i="16"/>
  <c r="L13" i="16" s="1"/>
  <c r="L32" i="16" s="1"/>
  <c r="Z3" i="16"/>
  <c r="L10" i="16" s="1"/>
  <c r="L29" i="16" s="1"/>
  <c r="Y3" i="16"/>
  <c r="X3" i="16"/>
  <c r="J3" i="16" s="1"/>
  <c r="J22" i="16" s="1"/>
  <c r="W3" i="16"/>
  <c r="H13" i="16" s="1"/>
  <c r="H32" i="16" s="1"/>
  <c r="V3" i="16"/>
  <c r="U3" i="16"/>
  <c r="T3" i="16"/>
  <c r="F3" i="16" s="1"/>
  <c r="F22" i="16" s="1"/>
  <c r="S3" i="16"/>
  <c r="D13" i="16" s="1"/>
  <c r="D32" i="16" s="1"/>
  <c r="O3" i="16"/>
  <c r="O22" i="16" s="1"/>
  <c r="K3" i="16"/>
  <c r="K22" i="16" s="1"/>
  <c r="G3" i="16"/>
  <c r="G22" i="16" s="1"/>
  <c r="D3" i="16"/>
  <c r="C3" i="16"/>
  <c r="C22" i="16" s="1"/>
  <c r="O13" i="15"/>
  <c r="N13" i="15"/>
  <c r="N12" i="15"/>
  <c r="O12" i="15"/>
  <c r="M12" i="15"/>
  <c r="M31" i="15" s="1"/>
  <c r="M11" i="15"/>
  <c r="N11" i="15"/>
  <c r="N30" i="15" s="1"/>
  <c r="O11" i="15"/>
  <c r="L11" i="15"/>
  <c r="L10" i="15"/>
  <c r="M10" i="15"/>
  <c r="N10" i="15"/>
  <c r="O10" i="15"/>
  <c r="K10" i="15"/>
  <c r="K9" i="15"/>
  <c r="K28" i="15" s="1"/>
  <c r="L9" i="15"/>
  <c r="M9" i="15"/>
  <c r="N9" i="15"/>
  <c r="N28" i="15" s="1"/>
  <c r="O9" i="15"/>
  <c r="J9" i="15"/>
  <c r="J8" i="15"/>
  <c r="K8" i="15"/>
  <c r="L8" i="15"/>
  <c r="M8" i="15"/>
  <c r="N8" i="15"/>
  <c r="O8" i="15"/>
  <c r="O27" i="15" s="1"/>
  <c r="I8" i="15"/>
  <c r="I7" i="15"/>
  <c r="J7" i="15"/>
  <c r="K7" i="15"/>
  <c r="L7" i="15"/>
  <c r="L26" i="15" s="1"/>
  <c r="M7" i="15"/>
  <c r="N7" i="15"/>
  <c r="O7" i="15"/>
  <c r="H7" i="15"/>
  <c r="M15" i="15"/>
  <c r="M14" i="15"/>
  <c r="L14" i="15"/>
  <c r="L15" i="15"/>
  <c r="L13" i="15"/>
  <c r="K13" i="15"/>
  <c r="K14" i="15"/>
  <c r="K15" i="15"/>
  <c r="K12" i="15"/>
  <c r="J12" i="15"/>
  <c r="J13" i="15"/>
  <c r="J14" i="15"/>
  <c r="J15" i="15"/>
  <c r="J11" i="15"/>
  <c r="J30" i="15" s="1"/>
  <c r="I11" i="15"/>
  <c r="I12" i="15"/>
  <c r="I13" i="15"/>
  <c r="I14" i="15"/>
  <c r="I33" i="15" s="1"/>
  <c r="I15" i="15"/>
  <c r="I10" i="15"/>
  <c r="H10" i="15"/>
  <c r="H11" i="15"/>
  <c r="H12" i="15"/>
  <c r="H13" i="15"/>
  <c r="H14" i="15"/>
  <c r="H15" i="15"/>
  <c r="H9" i="15"/>
  <c r="G9" i="15"/>
  <c r="G28" i="15" s="1"/>
  <c r="G10" i="15"/>
  <c r="G11" i="15"/>
  <c r="G12" i="15"/>
  <c r="G13" i="15"/>
  <c r="G14" i="15"/>
  <c r="G15" i="15"/>
  <c r="G8" i="15"/>
  <c r="O14" i="15"/>
  <c r="N32" i="15"/>
  <c r="J28" i="15"/>
  <c r="H26" i="15"/>
  <c r="H6" i="15"/>
  <c r="H25" i="15" s="1"/>
  <c r="I6" i="15"/>
  <c r="J6" i="15"/>
  <c r="K6" i="15"/>
  <c r="L6" i="15"/>
  <c r="L25" i="15" s="1"/>
  <c r="M6" i="15"/>
  <c r="N6" i="15"/>
  <c r="O6" i="15"/>
  <c r="G6" i="15"/>
  <c r="G5" i="15"/>
  <c r="H5" i="15"/>
  <c r="H24" i="15" s="1"/>
  <c r="I5" i="15"/>
  <c r="J5" i="15"/>
  <c r="J24" i="15" s="1"/>
  <c r="K5" i="15"/>
  <c r="L5" i="15"/>
  <c r="L24" i="15" s="1"/>
  <c r="M5" i="15"/>
  <c r="N5" i="15"/>
  <c r="N24" i="15" s="1"/>
  <c r="O5" i="15"/>
  <c r="F5" i="15"/>
  <c r="N15" i="15"/>
  <c r="F8" i="15"/>
  <c r="F9" i="15"/>
  <c r="F10" i="15"/>
  <c r="F11" i="15"/>
  <c r="F30" i="15" s="1"/>
  <c r="F12" i="15"/>
  <c r="F13" i="15"/>
  <c r="F14" i="15"/>
  <c r="F15" i="15"/>
  <c r="F7" i="15"/>
  <c r="F26" i="15" s="1"/>
  <c r="E7" i="15"/>
  <c r="E8" i="15"/>
  <c r="E9" i="15"/>
  <c r="E10" i="15"/>
  <c r="E29" i="15" s="1"/>
  <c r="E11" i="15"/>
  <c r="E12" i="15"/>
  <c r="E13" i="15"/>
  <c r="E14" i="15"/>
  <c r="E33" i="15" s="1"/>
  <c r="E15" i="15"/>
  <c r="E6" i="15"/>
  <c r="D6" i="15"/>
  <c r="D10" i="15"/>
  <c r="D11" i="15"/>
  <c r="D12" i="15"/>
  <c r="D13" i="15"/>
  <c r="D14" i="15"/>
  <c r="D15" i="15"/>
  <c r="D34" i="15" s="1"/>
  <c r="D5" i="15"/>
  <c r="D24" i="15" s="1"/>
  <c r="F4" i="15"/>
  <c r="G4" i="15"/>
  <c r="G23" i="15" s="1"/>
  <c r="H4" i="15"/>
  <c r="H23" i="15" s="1"/>
  <c r="I4" i="15"/>
  <c r="J4" i="15"/>
  <c r="K4" i="15"/>
  <c r="L4" i="15"/>
  <c r="L23" i="15" s="1"/>
  <c r="M4" i="15"/>
  <c r="N4" i="15"/>
  <c r="O4" i="15"/>
  <c r="E4" i="15"/>
  <c r="C5" i="15"/>
  <c r="C6" i="15"/>
  <c r="C7" i="15"/>
  <c r="C8" i="15"/>
  <c r="C9" i="15"/>
  <c r="C10" i="15"/>
  <c r="C29" i="15" s="1"/>
  <c r="C11" i="15"/>
  <c r="C12" i="15"/>
  <c r="C13" i="15"/>
  <c r="C14" i="15"/>
  <c r="C15" i="15"/>
  <c r="C4" i="15"/>
  <c r="Q15" i="15"/>
  <c r="Q14" i="15"/>
  <c r="Q13" i="15"/>
  <c r="Q12" i="15"/>
  <c r="Q11" i="15"/>
  <c r="Q10" i="15"/>
  <c r="Q9" i="15"/>
  <c r="Q8" i="15"/>
  <c r="C27" i="15" s="1"/>
  <c r="Q7" i="15"/>
  <c r="Q6" i="15"/>
  <c r="E3" i="15"/>
  <c r="E22" i="15" s="1"/>
  <c r="F3" i="15"/>
  <c r="G3" i="15"/>
  <c r="H3" i="15"/>
  <c r="H22" i="15" s="1"/>
  <c r="I3" i="15"/>
  <c r="J3" i="15"/>
  <c r="K3" i="15"/>
  <c r="L3" i="15"/>
  <c r="M3" i="15"/>
  <c r="N3" i="15"/>
  <c r="O3" i="15"/>
  <c r="AC3" i="15"/>
  <c r="AB3" i="15"/>
  <c r="N23" i="15" s="1"/>
  <c r="AA3" i="15"/>
  <c r="Z3" i="15"/>
  <c r="L22" i="15" s="1"/>
  <c r="Y3" i="15"/>
  <c r="X3" i="15"/>
  <c r="W3" i="15"/>
  <c r="V3" i="15"/>
  <c r="U3" i="15"/>
  <c r="T3" i="15"/>
  <c r="F22" i="15" s="1"/>
  <c r="N22" i="15"/>
  <c r="D3" i="15"/>
  <c r="D22" i="15" s="1"/>
  <c r="C34" i="15"/>
  <c r="E5" i="15"/>
  <c r="D17" i="15"/>
  <c r="L34" i="15"/>
  <c r="I34" i="15"/>
  <c r="H34" i="15"/>
  <c r="E34" i="15"/>
  <c r="N14" i="15"/>
  <c r="M33" i="15"/>
  <c r="L33" i="15"/>
  <c r="H33" i="15"/>
  <c r="D33" i="15"/>
  <c r="M13" i="15"/>
  <c r="M32" i="15" s="1"/>
  <c r="J32" i="15"/>
  <c r="I32" i="15"/>
  <c r="F32" i="15"/>
  <c r="E32" i="15"/>
  <c r="N31" i="15"/>
  <c r="L12" i="15"/>
  <c r="J31" i="15"/>
  <c r="I31" i="15"/>
  <c r="F31" i="15"/>
  <c r="E31" i="15"/>
  <c r="M30" i="15"/>
  <c r="K11" i="15"/>
  <c r="K30" i="15" s="1"/>
  <c r="I30" i="15"/>
  <c r="G30" i="15"/>
  <c r="E30" i="15"/>
  <c r="O29" i="15"/>
  <c r="N29" i="15"/>
  <c r="M29" i="15"/>
  <c r="K29" i="15"/>
  <c r="J10" i="15"/>
  <c r="J29" i="15" s="1"/>
  <c r="I29" i="15"/>
  <c r="G29" i="15"/>
  <c r="F29" i="15"/>
  <c r="O28" i="15"/>
  <c r="L28" i="15"/>
  <c r="I9" i="15"/>
  <c r="H28" i="15"/>
  <c r="F28" i="15"/>
  <c r="N27" i="15"/>
  <c r="L27" i="15"/>
  <c r="K27" i="15"/>
  <c r="J27" i="15"/>
  <c r="H8" i="15"/>
  <c r="H27" i="15" s="1"/>
  <c r="G27" i="15"/>
  <c r="F27" i="15"/>
  <c r="O26" i="15"/>
  <c r="M26" i="15"/>
  <c r="K26" i="15"/>
  <c r="I26" i="15"/>
  <c r="G7" i="15"/>
  <c r="G26" i="15" s="1"/>
  <c r="E26" i="15"/>
  <c r="O25" i="15"/>
  <c r="N25" i="15"/>
  <c r="M25" i="15"/>
  <c r="K25" i="15"/>
  <c r="J25" i="15"/>
  <c r="I25" i="15"/>
  <c r="G25" i="15"/>
  <c r="F6" i="15"/>
  <c r="F25" i="15" s="1"/>
  <c r="E25" i="15"/>
  <c r="D25" i="15"/>
  <c r="C25" i="15"/>
  <c r="O24" i="15"/>
  <c r="M24" i="15"/>
  <c r="K24" i="15"/>
  <c r="I24" i="15"/>
  <c r="G24" i="15"/>
  <c r="F24" i="15"/>
  <c r="D4" i="15"/>
  <c r="D23" i="15" s="1"/>
  <c r="C23" i="15"/>
  <c r="C3" i="15"/>
  <c r="C22" i="15" s="1"/>
  <c r="N12" i="14"/>
  <c r="N31" i="14" s="1"/>
  <c r="N11" i="14"/>
  <c r="M11" i="14"/>
  <c r="N10" i="14"/>
  <c r="M10" i="14"/>
  <c r="L10" i="14"/>
  <c r="L29" i="14" s="1"/>
  <c r="N9" i="14"/>
  <c r="M9" i="14"/>
  <c r="L9" i="14"/>
  <c r="K9" i="14"/>
  <c r="N28" i="14"/>
  <c r="N8" i="14"/>
  <c r="M8" i="14"/>
  <c r="L8" i="14"/>
  <c r="K8" i="14"/>
  <c r="J8" i="14"/>
  <c r="L27" i="14"/>
  <c r="N7" i="14"/>
  <c r="M7" i="14"/>
  <c r="L7" i="14"/>
  <c r="K7" i="14"/>
  <c r="J7" i="14"/>
  <c r="J26" i="14" s="1"/>
  <c r="I7" i="14"/>
  <c r="L26" i="14"/>
  <c r="N26" i="14"/>
  <c r="N6" i="14"/>
  <c r="M6" i="14"/>
  <c r="L6" i="14"/>
  <c r="K6" i="14"/>
  <c r="J6" i="14"/>
  <c r="I6" i="14"/>
  <c r="I25" i="14" s="1"/>
  <c r="H6" i="14"/>
  <c r="H25" i="14" s="1"/>
  <c r="K25" i="14"/>
  <c r="M25" i="14"/>
  <c r="N5" i="14"/>
  <c r="N24" i="14" s="1"/>
  <c r="M5" i="14"/>
  <c r="L5" i="14"/>
  <c r="K5" i="14"/>
  <c r="K24" i="14" s="1"/>
  <c r="J5" i="14"/>
  <c r="I5" i="14"/>
  <c r="I24" i="14" s="1"/>
  <c r="H5" i="14"/>
  <c r="M24" i="14"/>
  <c r="L14" i="14"/>
  <c r="L33" i="14" s="1"/>
  <c r="K14" i="14"/>
  <c r="K33" i="14" s="1"/>
  <c r="K13" i="14"/>
  <c r="J14" i="14"/>
  <c r="J13" i="14"/>
  <c r="J12" i="14"/>
  <c r="I14" i="14"/>
  <c r="I33" i="14" s="1"/>
  <c r="I13" i="14"/>
  <c r="I12" i="14"/>
  <c r="I11" i="14"/>
  <c r="H14" i="14"/>
  <c r="H13" i="14"/>
  <c r="H12" i="14"/>
  <c r="H11" i="14"/>
  <c r="H10" i="14"/>
  <c r="G14" i="14"/>
  <c r="G13" i="14"/>
  <c r="G12" i="14"/>
  <c r="G11" i="14"/>
  <c r="G30" i="14" s="1"/>
  <c r="G10" i="14"/>
  <c r="G9" i="14"/>
  <c r="F14" i="14"/>
  <c r="F33" i="14" s="1"/>
  <c r="F13" i="14"/>
  <c r="F12" i="14"/>
  <c r="F11" i="14"/>
  <c r="F30" i="14" s="1"/>
  <c r="F10" i="14"/>
  <c r="F29" i="14" s="1"/>
  <c r="F9" i="14"/>
  <c r="F28" i="14" s="1"/>
  <c r="F8" i="14"/>
  <c r="E14" i="14"/>
  <c r="E33" i="14" s="1"/>
  <c r="E13" i="14"/>
  <c r="E12" i="14"/>
  <c r="E11" i="14"/>
  <c r="E30" i="14" s="1"/>
  <c r="E10" i="14"/>
  <c r="E9" i="14"/>
  <c r="E8" i="14"/>
  <c r="E7" i="14"/>
  <c r="E26" i="14" s="1"/>
  <c r="G5" i="14"/>
  <c r="M14" i="14"/>
  <c r="L13" i="14"/>
  <c r="K12" i="14"/>
  <c r="J11" i="14"/>
  <c r="J30" i="14" s="1"/>
  <c r="I10" i="14"/>
  <c r="I29" i="14" s="1"/>
  <c r="H9" i="14"/>
  <c r="H28" i="14" s="1"/>
  <c r="G8" i="14"/>
  <c r="F7" i="14"/>
  <c r="N13" i="14"/>
  <c r="M12" i="14"/>
  <c r="M31" i="14" s="1"/>
  <c r="L11" i="14"/>
  <c r="K10" i="14"/>
  <c r="J9" i="14"/>
  <c r="I8" i="14"/>
  <c r="I27" i="14" s="1"/>
  <c r="H7" i="14"/>
  <c r="H26" i="14" s="1"/>
  <c r="G6" i="14"/>
  <c r="F5" i="14"/>
  <c r="E6" i="14"/>
  <c r="E25" i="14"/>
  <c r="O13" i="14"/>
  <c r="O32" i="14" s="1"/>
  <c r="O12" i="14"/>
  <c r="O31" i="14" s="1"/>
  <c r="O11" i="14"/>
  <c r="O10" i="14"/>
  <c r="O9" i="14"/>
  <c r="O8" i="14"/>
  <c r="O7" i="14"/>
  <c r="O6" i="14"/>
  <c r="O25" i="14" s="1"/>
  <c r="O5" i="14"/>
  <c r="O24" i="14" s="1"/>
  <c r="O27" i="14"/>
  <c r="M15" i="14"/>
  <c r="M34" i="14" s="1"/>
  <c r="L15" i="14"/>
  <c r="K15" i="14"/>
  <c r="J15" i="14"/>
  <c r="I15" i="14"/>
  <c r="H15" i="14"/>
  <c r="H34" i="14" s="1"/>
  <c r="G15" i="14"/>
  <c r="G34" i="14" s="1"/>
  <c r="F15" i="14"/>
  <c r="J34" i="14"/>
  <c r="N34" i="14"/>
  <c r="E15" i="14"/>
  <c r="D15" i="14"/>
  <c r="D14" i="14"/>
  <c r="D13" i="14"/>
  <c r="D32" i="14" s="1"/>
  <c r="D12" i="14"/>
  <c r="D11" i="14"/>
  <c r="D10" i="14"/>
  <c r="D29" i="14" s="1"/>
  <c r="D9" i="14"/>
  <c r="D8" i="14"/>
  <c r="D7" i="14"/>
  <c r="D6" i="14"/>
  <c r="D25" i="14" s="1"/>
  <c r="D5" i="14"/>
  <c r="D31" i="14"/>
  <c r="D30" i="14"/>
  <c r="D27" i="14"/>
  <c r="D26" i="14"/>
  <c r="C14" i="14"/>
  <c r="C13" i="14"/>
  <c r="C12" i="14"/>
  <c r="C11" i="14"/>
  <c r="C30" i="14" s="1"/>
  <c r="C10" i="14"/>
  <c r="C9" i="14"/>
  <c r="C8" i="14"/>
  <c r="C7" i="14"/>
  <c r="C6" i="14"/>
  <c r="C5" i="14"/>
  <c r="C24" i="14" s="1"/>
  <c r="N4" i="14"/>
  <c r="N23" i="14" s="1"/>
  <c r="M4" i="14"/>
  <c r="L4" i="14"/>
  <c r="K4" i="14"/>
  <c r="J4" i="14"/>
  <c r="J23" i="14" s="1"/>
  <c r="I4" i="14"/>
  <c r="H4" i="14"/>
  <c r="G4" i="14"/>
  <c r="G23" i="14" s="1"/>
  <c r="F4" i="14"/>
  <c r="F23" i="14" s="1"/>
  <c r="E4" i="14"/>
  <c r="D34" i="14"/>
  <c r="D33" i="14"/>
  <c r="O4" i="14"/>
  <c r="L23" i="14"/>
  <c r="C15" i="14"/>
  <c r="N3" i="14"/>
  <c r="N22" i="14" s="1"/>
  <c r="M3" i="14"/>
  <c r="M22" i="14" s="1"/>
  <c r="L3" i="14"/>
  <c r="K3" i="14"/>
  <c r="J3" i="14"/>
  <c r="I3" i="14"/>
  <c r="O3" i="14"/>
  <c r="O22" i="14" s="1"/>
  <c r="C4" i="14"/>
  <c r="F3" i="14"/>
  <c r="F22" i="14" s="1"/>
  <c r="E3" i="14"/>
  <c r="E22" i="14" s="1"/>
  <c r="D3" i="14"/>
  <c r="D22" i="14" s="1"/>
  <c r="J22" i="14"/>
  <c r="I22" i="14"/>
  <c r="H3" i="14"/>
  <c r="H22" i="14" s="1"/>
  <c r="G3" i="14"/>
  <c r="M33" i="14"/>
  <c r="F32" i="14"/>
  <c r="H30" i="14"/>
  <c r="D17" i="14"/>
  <c r="O34" i="14"/>
  <c r="L34" i="14"/>
  <c r="K34" i="14"/>
  <c r="I34" i="14"/>
  <c r="F34" i="14"/>
  <c r="E34" i="14"/>
  <c r="C34" i="14"/>
  <c r="O33" i="14"/>
  <c r="N14" i="14"/>
  <c r="N33" i="14" s="1"/>
  <c r="J33" i="14"/>
  <c r="H33" i="14"/>
  <c r="G33" i="14"/>
  <c r="C33" i="14"/>
  <c r="N32" i="14"/>
  <c r="M13" i="14"/>
  <c r="M32" i="14" s="1"/>
  <c r="L32" i="14"/>
  <c r="K32" i="14"/>
  <c r="J32" i="14"/>
  <c r="I32" i="14"/>
  <c r="H32" i="14"/>
  <c r="G32" i="14"/>
  <c r="E32" i="14"/>
  <c r="C32" i="14"/>
  <c r="L12" i="14"/>
  <c r="L31" i="14" s="1"/>
  <c r="K31" i="14"/>
  <c r="J31" i="14"/>
  <c r="I31" i="14"/>
  <c r="H31" i="14"/>
  <c r="G31" i="14"/>
  <c r="F31" i="14"/>
  <c r="E31" i="14"/>
  <c r="C31" i="14"/>
  <c r="O30" i="14"/>
  <c r="N30" i="14"/>
  <c r="M30" i="14"/>
  <c r="L30" i="14"/>
  <c r="K11" i="14"/>
  <c r="K30" i="14" s="1"/>
  <c r="I30" i="14"/>
  <c r="O29" i="14"/>
  <c r="N29" i="14"/>
  <c r="M29" i="14"/>
  <c r="K29" i="14"/>
  <c r="J10" i="14"/>
  <c r="J29" i="14" s="1"/>
  <c r="H29" i="14"/>
  <c r="G29" i="14"/>
  <c r="E29" i="14"/>
  <c r="C29" i="14"/>
  <c r="O28" i="14"/>
  <c r="M28" i="14"/>
  <c r="L28" i="14"/>
  <c r="K28" i="14"/>
  <c r="J28" i="14"/>
  <c r="I9" i="14"/>
  <c r="I28" i="14" s="1"/>
  <c r="G28" i="14"/>
  <c r="E28" i="14"/>
  <c r="D28" i="14"/>
  <c r="C28" i="14"/>
  <c r="N27" i="14"/>
  <c r="M27" i="14"/>
  <c r="K27" i="14"/>
  <c r="J27" i="14"/>
  <c r="H8" i="14"/>
  <c r="H27" i="14" s="1"/>
  <c r="G27" i="14"/>
  <c r="F27" i="14"/>
  <c r="E27" i="14"/>
  <c r="C27" i="14"/>
  <c r="O26" i="14"/>
  <c r="M26" i="14"/>
  <c r="K26" i="14"/>
  <c r="I26" i="14"/>
  <c r="G7" i="14"/>
  <c r="G26" i="14" s="1"/>
  <c r="F26" i="14"/>
  <c r="C26" i="14"/>
  <c r="N25" i="14"/>
  <c r="L25" i="14"/>
  <c r="J25" i="14"/>
  <c r="G25" i="14"/>
  <c r="F6" i="14"/>
  <c r="F25" i="14" s="1"/>
  <c r="C25" i="14"/>
  <c r="L24" i="14"/>
  <c r="J24" i="14"/>
  <c r="H24" i="14"/>
  <c r="G24" i="14"/>
  <c r="F24" i="14"/>
  <c r="E5" i="14"/>
  <c r="E24" i="14" s="1"/>
  <c r="D24" i="14"/>
  <c r="O23" i="14"/>
  <c r="M23" i="14"/>
  <c r="K23" i="14"/>
  <c r="I23" i="14"/>
  <c r="H23" i="14"/>
  <c r="E23" i="14"/>
  <c r="D4" i="14"/>
  <c r="D23" i="14" s="1"/>
  <c r="C23" i="14"/>
  <c r="L22" i="14"/>
  <c r="K22" i="14"/>
  <c r="G22" i="14"/>
  <c r="C3" i="14"/>
  <c r="C22" i="14" s="1"/>
  <c r="N14" i="12"/>
  <c r="M13" i="12"/>
  <c r="L12" i="12"/>
  <c r="K11" i="12"/>
  <c r="J10" i="12"/>
  <c r="I9" i="12"/>
  <c r="I28" i="12" s="1"/>
  <c r="H8" i="12"/>
  <c r="H27" i="12"/>
  <c r="G7" i="12"/>
  <c r="F6" i="12"/>
  <c r="F25" i="12" s="1"/>
  <c r="E5" i="12"/>
  <c r="D4" i="12"/>
  <c r="C3" i="12"/>
  <c r="N33" i="12"/>
  <c r="M32" i="12"/>
  <c r="L31" i="12"/>
  <c r="K31" i="12"/>
  <c r="J31" i="12"/>
  <c r="I31" i="12"/>
  <c r="H31" i="12"/>
  <c r="G31" i="12"/>
  <c r="I30" i="12"/>
  <c r="F29" i="12"/>
  <c r="D29" i="12"/>
  <c r="C29" i="12"/>
  <c r="O28" i="12"/>
  <c r="N28" i="12"/>
  <c r="C28" i="12"/>
  <c r="O27" i="12"/>
  <c r="J25" i="12"/>
  <c r="I25" i="12"/>
  <c r="H25" i="12"/>
  <c r="G25" i="12"/>
  <c r="E24" i="12"/>
  <c r="D24" i="12"/>
  <c r="D23" i="12"/>
  <c r="C23" i="12"/>
  <c r="D17" i="12"/>
  <c r="N31" i="12" s="1"/>
  <c r="O15" i="12"/>
  <c r="O34" i="12" s="1"/>
  <c r="N15" i="12"/>
  <c r="N34" i="12" s="1"/>
  <c r="M15" i="12"/>
  <c r="M34" i="12" s="1"/>
  <c r="L15" i="12"/>
  <c r="L34" i="12" s="1"/>
  <c r="K15" i="12"/>
  <c r="K34" i="12" s="1"/>
  <c r="J15" i="12"/>
  <c r="J34" i="12" s="1"/>
  <c r="I15" i="12"/>
  <c r="I34" i="12" s="1"/>
  <c r="H15" i="12"/>
  <c r="G15" i="12"/>
  <c r="F15" i="12"/>
  <c r="E15" i="12"/>
  <c r="E34" i="12" s="1"/>
  <c r="D15" i="12"/>
  <c r="D34" i="12" s="1"/>
  <c r="C15" i="12"/>
  <c r="C34" i="12" s="1"/>
  <c r="O14" i="12"/>
  <c r="O33" i="12" s="1"/>
  <c r="M14" i="12"/>
  <c r="M33" i="12" s="1"/>
  <c r="L14" i="12"/>
  <c r="L33" i="12" s="1"/>
  <c r="K14" i="12"/>
  <c r="K33" i="12" s="1"/>
  <c r="J14" i="12"/>
  <c r="J33" i="12" s="1"/>
  <c r="I14" i="12"/>
  <c r="I33" i="12" s="1"/>
  <c r="H14" i="12"/>
  <c r="H33" i="12" s="1"/>
  <c r="G14" i="12"/>
  <c r="G33" i="12" s="1"/>
  <c r="F14" i="12"/>
  <c r="F33" i="12" s="1"/>
  <c r="E14" i="12"/>
  <c r="D14" i="12"/>
  <c r="C14" i="12"/>
  <c r="O13" i="12"/>
  <c r="O32" i="12" s="1"/>
  <c r="N13" i="12"/>
  <c r="N32" i="12" s="1"/>
  <c r="L13" i="12"/>
  <c r="L32" i="12" s="1"/>
  <c r="K13" i="12"/>
  <c r="K32" i="12" s="1"/>
  <c r="J13" i="12"/>
  <c r="J32" i="12" s="1"/>
  <c r="I13" i="12"/>
  <c r="I32" i="12" s="1"/>
  <c r="H13" i="12"/>
  <c r="H32" i="12" s="1"/>
  <c r="G13" i="12"/>
  <c r="G32" i="12" s="1"/>
  <c r="F13" i="12"/>
  <c r="F32" i="12" s="1"/>
  <c r="E13" i="12"/>
  <c r="E32" i="12" s="1"/>
  <c r="D13" i="12"/>
  <c r="D32" i="12" s="1"/>
  <c r="C13" i="12"/>
  <c r="C32" i="12" s="1"/>
  <c r="O12" i="12"/>
  <c r="N12" i="12"/>
  <c r="M12" i="12"/>
  <c r="K12" i="12"/>
  <c r="J12" i="12"/>
  <c r="I12" i="12"/>
  <c r="H12" i="12"/>
  <c r="G12" i="12"/>
  <c r="F12" i="12"/>
  <c r="F31" i="12" s="1"/>
  <c r="E12" i="12"/>
  <c r="E31" i="12" s="1"/>
  <c r="D12" i="12"/>
  <c r="D31" i="12" s="1"/>
  <c r="C12" i="12"/>
  <c r="C31" i="12" s="1"/>
  <c r="O11" i="12"/>
  <c r="O30" i="12" s="1"/>
  <c r="N11" i="12"/>
  <c r="N30" i="12" s="1"/>
  <c r="M11" i="12"/>
  <c r="M30" i="12" s="1"/>
  <c r="L11" i="12"/>
  <c r="J11" i="12"/>
  <c r="I11" i="12"/>
  <c r="H11" i="12"/>
  <c r="H30" i="12" s="1"/>
  <c r="G11" i="12"/>
  <c r="G30" i="12" s="1"/>
  <c r="F11" i="12"/>
  <c r="F30" i="12" s="1"/>
  <c r="E11" i="12"/>
  <c r="E30" i="12" s="1"/>
  <c r="D11" i="12"/>
  <c r="D30" i="12" s="1"/>
  <c r="C11" i="12"/>
  <c r="C30" i="12" s="1"/>
  <c r="O10" i="12"/>
  <c r="O29" i="12" s="1"/>
  <c r="N10" i="12"/>
  <c r="N29" i="12" s="1"/>
  <c r="M10" i="12"/>
  <c r="M29" i="12" s="1"/>
  <c r="L10" i="12"/>
  <c r="L29" i="12" s="1"/>
  <c r="K10" i="12"/>
  <c r="K29" i="12" s="1"/>
  <c r="J29" i="12"/>
  <c r="I10" i="12"/>
  <c r="H10" i="12"/>
  <c r="G10" i="12"/>
  <c r="F10" i="12"/>
  <c r="E10" i="12"/>
  <c r="E29" i="12" s="1"/>
  <c r="D10" i="12"/>
  <c r="C10" i="12"/>
  <c r="O9" i="12"/>
  <c r="N9" i="12"/>
  <c r="M9" i="12"/>
  <c r="M28" i="12" s="1"/>
  <c r="L9" i="12"/>
  <c r="L28" i="12" s="1"/>
  <c r="K9" i="12"/>
  <c r="K28" i="12" s="1"/>
  <c r="J9" i="12"/>
  <c r="J28" i="12" s="1"/>
  <c r="H9" i="12"/>
  <c r="H28" i="12" s="1"/>
  <c r="G9" i="12"/>
  <c r="G28" i="12" s="1"/>
  <c r="F9" i="12"/>
  <c r="E9" i="12"/>
  <c r="D9" i="12"/>
  <c r="C9" i="12"/>
  <c r="O8" i="12"/>
  <c r="N8" i="12"/>
  <c r="N27" i="12" s="1"/>
  <c r="M8" i="12"/>
  <c r="M27" i="12" s="1"/>
  <c r="L8" i="12"/>
  <c r="L27" i="12" s="1"/>
  <c r="K8" i="12"/>
  <c r="K27" i="12" s="1"/>
  <c r="J8" i="12"/>
  <c r="J27" i="12" s="1"/>
  <c r="I8" i="12"/>
  <c r="I27" i="12" s="1"/>
  <c r="G8" i="12"/>
  <c r="G27" i="12" s="1"/>
  <c r="F8" i="12"/>
  <c r="F27" i="12" s="1"/>
  <c r="E8" i="12"/>
  <c r="E27" i="12" s="1"/>
  <c r="D8" i="12"/>
  <c r="D27" i="12" s="1"/>
  <c r="C8" i="12"/>
  <c r="O7" i="12"/>
  <c r="N7" i="12"/>
  <c r="M7" i="12"/>
  <c r="M26" i="12" s="1"/>
  <c r="L7" i="12"/>
  <c r="L26" i="12" s="1"/>
  <c r="K7" i="12"/>
  <c r="K26" i="12" s="1"/>
  <c r="J7" i="12"/>
  <c r="J26" i="12" s="1"/>
  <c r="I7" i="12"/>
  <c r="I26" i="12" s="1"/>
  <c r="H7" i="12"/>
  <c r="H26" i="12" s="1"/>
  <c r="G26" i="12"/>
  <c r="F7" i="12"/>
  <c r="F26" i="12" s="1"/>
  <c r="E7" i="12"/>
  <c r="E26" i="12" s="1"/>
  <c r="D7" i="12"/>
  <c r="D26" i="12" s="1"/>
  <c r="C7" i="12"/>
  <c r="C26" i="12" s="1"/>
  <c r="O6" i="12"/>
  <c r="O25" i="12" s="1"/>
  <c r="N6" i="12"/>
  <c r="N25" i="12" s="1"/>
  <c r="M6" i="12"/>
  <c r="L6" i="12"/>
  <c r="K6" i="12"/>
  <c r="J6" i="12"/>
  <c r="I6" i="12"/>
  <c r="H6" i="12"/>
  <c r="G6" i="12"/>
  <c r="E6" i="12"/>
  <c r="E25" i="12" s="1"/>
  <c r="D6" i="12"/>
  <c r="D25" i="12" s="1"/>
  <c r="C6" i="12"/>
  <c r="C25" i="12" s="1"/>
  <c r="O5" i="12"/>
  <c r="O24" i="12" s="1"/>
  <c r="N5" i="12"/>
  <c r="N24" i="12" s="1"/>
  <c r="M5" i="12"/>
  <c r="M24" i="12" s="1"/>
  <c r="L5" i="12"/>
  <c r="L24" i="12" s="1"/>
  <c r="K5" i="12"/>
  <c r="K24" i="12" s="1"/>
  <c r="J5" i="12"/>
  <c r="I5" i="12"/>
  <c r="H5" i="12"/>
  <c r="G5" i="12"/>
  <c r="G24" i="12" s="1"/>
  <c r="F5" i="12"/>
  <c r="F24" i="12" s="1"/>
  <c r="D5" i="12"/>
  <c r="C5" i="12"/>
  <c r="C24" i="12" s="1"/>
  <c r="O4" i="12"/>
  <c r="O23" i="12" s="1"/>
  <c r="N4" i="12"/>
  <c r="N23" i="12" s="1"/>
  <c r="M4" i="12"/>
  <c r="M23" i="12" s="1"/>
  <c r="L4" i="12"/>
  <c r="L23" i="12" s="1"/>
  <c r="K4" i="12"/>
  <c r="K23" i="12" s="1"/>
  <c r="J4" i="12"/>
  <c r="J23" i="12" s="1"/>
  <c r="I4" i="12"/>
  <c r="I23" i="12" s="1"/>
  <c r="H4" i="12"/>
  <c r="H23" i="12" s="1"/>
  <c r="G4" i="12"/>
  <c r="F4" i="12"/>
  <c r="E4" i="12"/>
  <c r="C4" i="12"/>
  <c r="O3" i="12"/>
  <c r="O22" i="12" s="1"/>
  <c r="N3" i="12"/>
  <c r="N22" i="12" s="1"/>
  <c r="M3" i="12"/>
  <c r="M22" i="12" s="1"/>
  <c r="L3" i="12"/>
  <c r="L22" i="12" s="1"/>
  <c r="K3" i="12"/>
  <c r="K22" i="12" s="1"/>
  <c r="J3" i="12"/>
  <c r="J22" i="12" s="1"/>
  <c r="I3" i="12"/>
  <c r="I22" i="12" s="1"/>
  <c r="H3" i="12"/>
  <c r="H22" i="12" s="1"/>
  <c r="G3" i="12"/>
  <c r="G22" i="12" s="1"/>
  <c r="F3" i="12"/>
  <c r="F22" i="12" s="1"/>
  <c r="E3" i="12"/>
  <c r="E22" i="12" s="1"/>
  <c r="D3" i="12"/>
  <c r="E34" i="11"/>
  <c r="N33" i="11"/>
  <c r="M32" i="11"/>
  <c r="L31" i="11"/>
  <c r="K31" i="11"/>
  <c r="J31" i="11"/>
  <c r="I31" i="11"/>
  <c r="H31" i="11"/>
  <c r="G31" i="11"/>
  <c r="I30" i="11"/>
  <c r="H30" i="11"/>
  <c r="G29" i="11"/>
  <c r="F29" i="11"/>
  <c r="E29" i="11"/>
  <c r="D29" i="11"/>
  <c r="C29" i="11"/>
  <c r="O28" i="11"/>
  <c r="N28" i="11"/>
  <c r="C28" i="11"/>
  <c r="M26" i="11"/>
  <c r="J25" i="11"/>
  <c r="I25" i="11"/>
  <c r="H25" i="11"/>
  <c r="G25" i="11"/>
  <c r="F25" i="11"/>
  <c r="E24" i="11"/>
  <c r="D23" i="11"/>
  <c r="C23" i="11"/>
  <c r="D17" i="11"/>
  <c r="G28" i="11" s="1"/>
  <c r="O15" i="11"/>
  <c r="O34" i="11" s="1"/>
  <c r="N15" i="11"/>
  <c r="N34" i="11" s="1"/>
  <c r="M15" i="11"/>
  <c r="M34" i="11" s="1"/>
  <c r="L15" i="11"/>
  <c r="L34" i="11" s="1"/>
  <c r="K15" i="11"/>
  <c r="K34" i="11" s="1"/>
  <c r="J15" i="11"/>
  <c r="J34" i="11" s="1"/>
  <c r="I15" i="11"/>
  <c r="H15" i="11"/>
  <c r="G15" i="11"/>
  <c r="F15" i="11"/>
  <c r="E15" i="11"/>
  <c r="D15" i="11"/>
  <c r="D34" i="11" s="1"/>
  <c r="C15" i="11"/>
  <c r="C34" i="11" s="1"/>
  <c r="O14" i="11"/>
  <c r="O33" i="11" s="1"/>
  <c r="N14" i="11"/>
  <c r="M14" i="11"/>
  <c r="M33" i="11" s="1"/>
  <c r="L14" i="11"/>
  <c r="L33" i="11" s="1"/>
  <c r="K14" i="11"/>
  <c r="K33" i="11" s="1"/>
  <c r="J14" i="11"/>
  <c r="J33" i="11" s="1"/>
  <c r="I14" i="11"/>
  <c r="I33" i="11" s="1"/>
  <c r="H14" i="11"/>
  <c r="H33" i="11" s="1"/>
  <c r="G14" i="11"/>
  <c r="G33" i="11" s="1"/>
  <c r="F14" i="11"/>
  <c r="E14" i="11"/>
  <c r="D14" i="11"/>
  <c r="C14" i="11"/>
  <c r="O13" i="11"/>
  <c r="O32" i="11" s="1"/>
  <c r="N13" i="11"/>
  <c r="N32" i="11" s="1"/>
  <c r="M13" i="11"/>
  <c r="L13" i="11"/>
  <c r="L32" i="11" s="1"/>
  <c r="K13" i="11"/>
  <c r="K32" i="11" s="1"/>
  <c r="J13" i="11"/>
  <c r="J32" i="11" s="1"/>
  <c r="I13" i="11"/>
  <c r="I32" i="11" s="1"/>
  <c r="H13" i="11"/>
  <c r="H32" i="11" s="1"/>
  <c r="G13" i="11"/>
  <c r="G32" i="11" s="1"/>
  <c r="F13" i="11"/>
  <c r="F32" i="11" s="1"/>
  <c r="E13" i="11"/>
  <c r="E32" i="11" s="1"/>
  <c r="D13" i="11"/>
  <c r="D32" i="11" s="1"/>
  <c r="C13" i="11"/>
  <c r="O12" i="11"/>
  <c r="N12" i="11"/>
  <c r="M12" i="11"/>
  <c r="L12" i="11"/>
  <c r="K12" i="11"/>
  <c r="J12" i="11"/>
  <c r="I12" i="11"/>
  <c r="H12" i="11"/>
  <c r="G12" i="11"/>
  <c r="F12" i="11"/>
  <c r="F31" i="11" s="1"/>
  <c r="E12" i="11"/>
  <c r="E31" i="11" s="1"/>
  <c r="D12" i="11"/>
  <c r="D31" i="11" s="1"/>
  <c r="C12" i="11"/>
  <c r="C31" i="11" s="1"/>
  <c r="O11" i="11"/>
  <c r="O30" i="11" s="1"/>
  <c r="N11" i="11"/>
  <c r="N30" i="11" s="1"/>
  <c r="M11" i="11"/>
  <c r="L11" i="11"/>
  <c r="K11" i="11"/>
  <c r="J11" i="11"/>
  <c r="I11" i="11"/>
  <c r="H11" i="11"/>
  <c r="G11" i="11"/>
  <c r="G30" i="11" s="1"/>
  <c r="F11" i="11"/>
  <c r="F30" i="11" s="1"/>
  <c r="E11" i="11"/>
  <c r="E30" i="11" s="1"/>
  <c r="D11" i="11"/>
  <c r="D30" i="11" s="1"/>
  <c r="C11" i="11"/>
  <c r="C30" i="11" s="1"/>
  <c r="O10" i="11"/>
  <c r="O29" i="11" s="1"/>
  <c r="N10" i="11"/>
  <c r="N29" i="11" s="1"/>
  <c r="M10" i="11"/>
  <c r="M29" i="11" s="1"/>
  <c r="L10" i="11"/>
  <c r="L29" i="11" s="1"/>
  <c r="K10" i="11"/>
  <c r="K29" i="11" s="1"/>
  <c r="J10" i="11"/>
  <c r="I10" i="11"/>
  <c r="H10" i="11"/>
  <c r="G10" i="11"/>
  <c r="F10" i="11"/>
  <c r="E10" i="11"/>
  <c r="D10" i="11"/>
  <c r="C10" i="11"/>
  <c r="O9" i="11"/>
  <c r="N9" i="11"/>
  <c r="M9" i="11"/>
  <c r="M28" i="11" s="1"/>
  <c r="L9" i="11"/>
  <c r="L28" i="11" s="1"/>
  <c r="K9" i="11"/>
  <c r="K28" i="11" s="1"/>
  <c r="J9" i="11"/>
  <c r="J28" i="11" s="1"/>
  <c r="I9" i="11"/>
  <c r="I28" i="11" s="1"/>
  <c r="H9" i="11"/>
  <c r="H28" i="11" s="1"/>
  <c r="G9" i="11"/>
  <c r="F9" i="11"/>
  <c r="E9" i="11"/>
  <c r="D9" i="11"/>
  <c r="C9" i="11"/>
  <c r="O8" i="11"/>
  <c r="O27" i="11" s="1"/>
  <c r="N8" i="11"/>
  <c r="N27" i="11" s="1"/>
  <c r="M8" i="11"/>
  <c r="M27" i="11" s="1"/>
  <c r="L8" i="11"/>
  <c r="L27" i="11" s="1"/>
  <c r="K8" i="11"/>
  <c r="K27" i="11" s="1"/>
  <c r="J8" i="11"/>
  <c r="J27" i="11" s="1"/>
  <c r="I8" i="11"/>
  <c r="I27" i="11" s="1"/>
  <c r="H8" i="11"/>
  <c r="H27" i="11" s="1"/>
  <c r="G8" i="11"/>
  <c r="G27" i="11" s="1"/>
  <c r="F8" i="11"/>
  <c r="F27" i="11" s="1"/>
  <c r="E8" i="11"/>
  <c r="E27" i="11" s="1"/>
  <c r="D8" i="11"/>
  <c r="C8" i="11"/>
  <c r="O7" i="11"/>
  <c r="N7" i="11"/>
  <c r="M7" i="11"/>
  <c r="L7" i="11"/>
  <c r="L26" i="11" s="1"/>
  <c r="K7" i="11"/>
  <c r="K26" i="11" s="1"/>
  <c r="J7" i="11"/>
  <c r="J26" i="11" s="1"/>
  <c r="I7" i="11"/>
  <c r="I26" i="11" s="1"/>
  <c r="H7" i="11"/>
  <c r="H26" i="11" s="1"/>
  <c r="G7" i="11"/>
  <c r="G26" i="11" s="1"/>
  <c r="F7" i="11"/>
  <c r="F26" i="11" s="1"/>
  <c r="E7" i="11"/>
  <c r="E26" i="11" s="1"/>
  <c r="D7" i="11"/>
  <c r="D26" i="11" s="1"/>
  <c r="C7" i="11"/>
  <c r="C26" i="11" s="1"/>
  <c r="O6" i="11"/>
  <c r="O25" i="11" s="1"/>
  <c r="N6" i="11"/>
  <c r="M6" i="11"/>
  <c r="L6" i="11"/>
  <c r="K6" i="11"/>
  <c r="J6" i="11"/>
  <c r="I6" i="11"/>
  <c r="H6" i="11"/>
  <c r="G6" i="11"/>
  <c r="F6" i="11"/>
  <c r="E6" i="11"/>
  <c r="E25" i="11" s="1"/>
  <c r="D6" i="11"/>
  <c r="D25" i="11" s="1"/>
  <c r="C6" i="11"/>
  <c r="C25" i="11" s="1"/>
  <c r="O5" i="11"/>
  <c r="O24" i="11" s="1"/>
  <c r="N5" i="11"/>
  <c r="N24" i="11" s="1"/>
  <c r="M5" i="11"/>
  <c r="M24" i="11" s="1"/>
  <c r="L5" i="11"/>
  <c r="L24" i="11" s="1"/>
  <c r="K5" i="11"/>
  <c r="J5" i="11"/>
  <c r="I5" i="11"/>
  <c r="H5" i="11"/>
  <c r="G5" i="11"/>
  <c r="G24" i="11" s="1"/>
  <c r="F5" i="11"/>
  <c r="F24" i="11" s="1"/>
  <c r="E5" i="11"/>
  <c r="D5" i="11"/>
  <c r="D24" i="11" s="1"/>
  <c r="C5" i="11"/>
  <c r="C24" i="11" s="1"/>
  <c r="O4" i="11"/>
  <c r="O23" i="11" s="1"/>
  <c r="N4" i="11"/>
  <c r="N23" i="11" s="1"/>
  <c r="M4" i="11"/>
  <c r="M23" i="11" s="1"/>
  <c r="L4" i="11"/>
  <c r="L23" i="11" s="1"/>
  <c r="K4" i="11"/>
  <c r="K23" i="11" s="1"/>
  <c r="J4" i="11"/>
  <c r="J23" i="11" s="1"/>
  <c r="I4" i="11"/>
  <c r="I23" i="11" s="1"/>
  <c r="H4" i="11"/>
  <c r="G4" i="11"/>
  <c r="F4" i="11"/>
  <c r="E4" i="11"/>
  <c r="D4" i="11"/>
  <c r="C4" i="11"/>
  <c r="O3" i="11"/>
  <c r="O22" i="11" s="1"/>
  <c r="N3" i="11"/>
  <c r="N22" i="11" s="1"/>
  <c r="M3" i="11"/>
  <c r="M22" i="11" s="1"/>
  <c r="L3" i="11"/>
  <c r="L22" i="11" s="1"/>
  <c r="K3" i="11"/>
  <c r="K22" i="11" s="1"/>
  <c r="J3" i="11"/>
  <c r="J22" i="11" s="1"/>
  <c r="I3" i="11"/>
  <c r="I22" i="11" s="1"/>
  <c r="H3" i="11"/>
  <c r="H22" i="11" s="1"/>
  <c r="G3" i="11"/>
  <c r="G22" i="11" s="1"/>
  <c r="F3" i="11"/>
  <c r="F22" i="11" s="1"/>
  <c r="E3" i="11"/>
  <c r="D3" i="11"/>
  <c r="C3" i="11"/>
  <c r="N32" i="10"/>
  <c r="K31" i="10"/>
  <c r="I31" i="10"/>
  <c r="G31" i="10"/>
  <c r="F31" i="10"/>
  <c r="I30" i="10"/>
  <c r="O28" i="10"/>
  <c r="N28" i="10"/>
  <c r="C28" i="10"/>
  <c r="O27" i="10"/>
  <c r="M27" i="10"/>
  <c r="L27" i="10"/>
  <c r="L26" i="10"/>
  <c r="I26" i="10"/>
  <c r="H26" i="10"/>
  <c r="J25" i="10"/>
  <c r="I25" i="10"/>
  <c r="H25" i="10"/>
  <c r="G25" i="10"/>
  <c r="D24" i="10"/>
  <c r="C24" i="10"/>
  <c r="O23" i="10"/>
  <c r="C23" i="10"/>
  <c r="N22" i="10"/>
  <c r="M22" i="10"/>
  <c r="L22" i="10"/>
  <c r="D17" i="10"/>
  <c r="O31" i="10" s="1"/>
  <c r="O15" i="10"/>
  <c r="O34" i="10" s="1"/>
  <c r="N15" i="10"/>
  <c r="N34" i="10" s="1"/>
  <c r="M15" i="10"/>
  <c r="M34" i="10" s="1"/>
  <c r="L15" i="10"/>
  <c r="L34" i="10" s="1"/>
  <c r="K15" i="10"/>
  <c r="K34" i="10" s="1"/>
  <c r="J15" i="10"/>
  <c r="J34" i="10" s="1"/>
  <c r="I15" i="10"/>
  <c r="I34" i="10" s="1"/>
  <c r="H15" i="10"/>
  <c r="G15" i="10"/>
  <c r="F15" i="10"/>
  <c r="E15" i="10"/>
  <c r="E34" i="10" s="1"/>
  <c r="D15" i="10"/>
  <c r="D34" i="10" s="1"/>
  <c r="C15" i="10"/>
  <c r="C34" i="10" s="1"/>
  <c r="O14" i="10"/>
  <c r="O33" i="10" s="1"/>
  <c r="M14" i="10"/>
  <c r="M33" i="10" s="1"/>
  <c r="L14" i="10"/>
  <c r="L33" i="10" s="1"/>
  <c r="K14" i="10"/>
  <c r="K33" i="10" s="1"/>
  <c r="J14" i="10"/>
  <c r="J33" i="10" s="1"/>
  <c r="I14" i="10"/>
  <c r="I33" i="10" s="1"/>
  <c r="H14" i="10"/>
  <c r="H33" i="10" s="1"/>
  <c r="G14" i="10"/>
  <c r="G33" i="10" s="1"/>
  <c r="F14" i="10"/>
  <c r="F33" i="10" s="1"/>
  <c r="E14" i="10"/>
  <c r="D14" i="10"/>
  <c r="C14" i="10"/>
  <c r="O13" i="10"/>
  <c r="O32" i="10" s="1"/>
  <c r="N13" i="10"/>
  <c r="L13" i="10"/>
  <c r="L32" i="10" s="1"/>
  <c r="K13" i="10"/>
  <c r="K32" i="10" s="1"/>
  <c r="J13" i="10"/>
  <c r="J32" i="10" s="1"/>
  <c r="I13" i="10"/>
  <c r="I32" i="10" s="1"/>
  <c r="H13" i="10"/>
  <c r="H32" i="10" s="1"/>
  <c r="G13" i="10"/>
  <c r="G32" i="10" s="1"/>
  <c r="F13" i="10"/>
  <c r="F32" i="10" s="1"/>
  <c r="E13" i="10"/>
  <c r="E32" i="10" s="1"/>
  <c r="D13" i="10"/>
  <c r="D32" i="10" s="1"/>
  <c r="C13" i="10"/>
  <c r="C32" i="10" s="1"/>
  <c r="O12" i="10"/>
  <c r="N12" i="10"/>
  <c r="M12" i="10"/>
  <c r="K12" i="10"/>
  <c r="J12" i="10"/>
  <c r="J31" i="10" s="1"/>
  <c r="I12" i="10"/>
  <c r="H12" i="10"/>
  <c r="H31" i="10" s="1"/>
  <c r="G12" i="10"/>
  <c r="F12" i="10"/>
  <c r="E12" i="10"/>
  <c r="E31" i="10" s="1"/>
  <c r="D12" i="10"/>
  <c r="D31" i="10" s="1"/>
  <c r="C12" i="10"/>
  <c r="C31" i="10" s="1"/>
  <c r="O11" i="10"/>
  <c r="O30" i="10" s="1"/>
  <c r="N11" i="10"/>
  <c r="N30" i="10" s="1"/>
  <c r="M11" i="10"/>
  <c r="M30" i="10" s="1"/>
  <c r="L11" i="10"/>
  <c r="J11" i="10"/>
  <c r="I11" i="10"/>
  <c r="H11" i="10"/>
  <c r="H30" i="10" s="1"/>
  <c r="G11" i="10"/>
  <c r="G30" i="10" s="1"/>
  <c r="F11" i="10"/>
  <c r="F30" i="10" s="1"/>
  <c r="E11" i="10"/>
  <c r="E30" i="10" s="1"/>
  <c r="D11" i="10"/>
  <c r="D30" i="10" s="1"/>
  <c r="C11" i="10"/>
  <c r="C30" i="10" s="1"/>
  <c r="O10" i="10"/>
  <c r="O29" i="10" s="1"/>
  <c r="N10" i="10"/>
  <c r="N29" i="10" s="1"/>
  <c r="M10" i="10"/>
  <c r="M29" i="10" s="1"/>
  <c r="L10" i="10"/>
  <c r="L29" i="10" s="1"/>
  <c r="K10" i="10"/>
  <c r="K29" i="10" s="1"/>
  <c r="J10" i="10"/>
  <c r="J29" i="10" s="1"/>
  <c r="I10" i="10"/>
  <c r="H10" i="10"/>
  <c r="G10" i="10"/>
  <c r="F10" i="10"/>
  <c r="F29" i="10" s="1"/>
  <c r="E10" i="10"/>
  <c r="E29" i="10" s="1"/>
  <c r="D10" i="10"/>
  <c r="D29" i="10" s="1"/>
  <c r="C10" i="10"/>
  <c r="C29" i="10" s="1"/>
  <c r="O9" i="10"/>
  <c r="N9" i="10"/>
  <c r="M9" i="10"/>
  <c r="M28" i="10" s="1"/>
  <c r="L9" i="10"/>
  <c r="L28" i="10" s="1"/>
  <c r="K9" i="10"/>
  <c r="K28" i="10" s="1"/>
  <c r="J9" i="10"/>
  <c r="J28" i="10" s="1"/>
  <c r="I9" i="10"/>
  <c r="I28" i="10" s="1"/>
  <c r="H9" i="10"/>
  <c r="H28" i="10" s="1"/>
  <c r="G9" i="10"/>
  <c r="G28" i="10" s="1"/>
  <c r="F9" i="10"/>
  <c r="E9" i="10"/>
  <c r="D9" i="10"/>
  <c r="C9" i="10"/>
  <c r="O8" i="10"/>
  <c r="N8" i="10"/>
  <c r="N27" i="10" s="1"/>
  <c r="M8" i="10"/>
  <c r="L8" i="10"/>
  <c r="K8" i="10"/>
  <c r="K27" i="10" s="1"/>
  <c r="J8" i="10"/>
  <c r="J27" i="10" s="1"/>
  <c r="I8" i="10"/>
  <c r="I27" i="10" s="1"/>
  <c r="H8" i="10"/>
  <c r="H27" i="10" s="1"/>
  <c r="G8" i="10"/>
  <c r="G27" i="10" s="1"/>
  <c r="F8" i="10"/>
  <c r="F27" i="10" s="1"/>
  <c r="E8" i="10"/>
  <c r="E27" i="10" s="1"/>
  <c r="D8" i="10"/>
  <c r="D27" i="10" s="1"/>
  <c r="C8" i="10"/>
  <c r="O7" i="10"/>
  <c r="N7" i="10"/>
  <c r="M7" i="10"/>
  <c r="M26" i="10" s="1"/>
  <c r="L7" i="10"/>
  <c r="K7" i="10"/>
  <c r="K26" i="10" s="1"/>
  <c r="J7" i="10"/>
  <c r="J26" i="10" s="1"/>
  <c r="I7" i="10"/>
  <c r="H7" i="10"/>
  <c r="G7" i="10"/>
  <c r="G26" i="10" s="1"/>
  <c r="F7" i="10"/>
  <c r="F26" i="10" s="1"/>
  <c r="E7" i="10"/>
  <c r="E26" i="10" s="1"/>
  <c r="D7" i="10"/>
  <c r="D26" i="10" s="1"/>
  <c r="C7" i="10"/>
  <c r="C26" i="10" s="1"/>
  <c r="O6" i="10"/>
  <c r="O25" i="10" s="1"/>
  <c r="N6" i="10"/>
  <c r="N25" i="10" s="1"/>
  <c r="M6" i="10"/>
  <c r="L6" i="10"/>
  <c r="K6" i="10"/>
  <c r="J6" i="10"/>
  <c r="I6" i="10"/>
  <c r="H6" i="10"/>
  <c r="G6" i="10"/>
  <c r="E6" i="10"/>
  <c r="E25" i="10" s="1"/>
  <c r="D6" i="10"/>
  <c r="D25" i="10" s="1"/>
  <c r="C6" i="10"/>
  <c r="C25" i="10" s="1"/>
  <c r="O5" i="10"/>
  <c r="O24" i="10" s="1"/>
  <c r="N5" i="10"/>
  <c r="N24" i="10" s="1"/>
  <c r="M5" i="10"/>
  <c r="M24" i="10" s="1"/>
  <c r="L5" i="10"/>
  <c r="L24" i="10" s="1"/>
  <c r="K5" i="10"/>
  <c r="K24" i="10" s="1"/>
  <c r="J5" i="10"/>
  <c r="I5" i="10"/>
  <c r="H5" i="10"/>
  <c r="G5" i="10"/>
  <c r="G24" i="10" s="1"/>
  <c r="F5" i="10"/>
  <c r="F24" i="10" s="1"/>
  <c r="D5" i="10"/>
  <c r="C5" i="10"/>
  <c r="K11" i="10"/>
  <c r="K30" i="10" s="1"/>
  <c r="O4" i="10"/>
  <c r="N4" i="10"/>
  <c r="N23" i="10" s="1"/>
  <c r="M4" i="10"/>
  <c r="M23" i="10" s="1"/>
  <c r="L4" i="10"/>
  <c r="L23" i="10" s="1"/>
  <c r="K4" i="10"/>
  <c r="K23" i="10" s="1"/>
  <c r="J4" i="10"/>
  <c r="J23" i="10" s="1"/>
  <c r="I4" i="10"/>
  <c r="I23" i="10" s="1"/>
  <c r="H4" i="10"/>
  <c r="G4" i="10"/>
  <c r="F4" i="10"/>
  <c r="E4" i="10"/>
  <c r="C4" i="10"/>
  <c r="O3" i="10"/>
  <c r="O22" i="10" s="1"/>
  <c r="N3" i="10"/>
  <c r="M3" i="10"/>
  <c r="L3" i="10"/>
  <c r="K3" i="10"/>
  <c r="K22" i="10" s="1"/>
  <c r="J3" i="10"/>
  <c r="J22" i="10" s="1"/>
  <c r="I3" i="10"/>
  <c r="I22" i="10" s="1"/>
  <c r="H3" i="10"/>
  <c r="H22" i="10" s="1"/>
  <c r="G3" i="10"/>
  <c r="G22" i="10" s="1"/>
  <c r="F3" i="10"/>
  <c r="F22" i="10" s="1"/>
  <c r="E3" i="10"/>
  <c r="D3" i="10"/>
  <c r="R4" i="9"/>
  <c r="D4" i="9" s="1"/>
  <c r="D23" i="9" s="1"/>
  <c r="L33" i="9"/>
  <c r="K33" i="9"/>
  <c r="J33" i="9"/>
  <c r="I33" i="9"/>
  <c r="H33" i="9"/>
  <c r="G33" i="9"/>
  <c r="F33" i="9"/>
  <c r="K32" i="9"/>
  <c r="J32" i="9"/>
  <c r="I32" i="9"/>
  <c r="H32" i="9"/>
  <c r="G32" i="9"/>
  <c r="F32" i="9"/>
  <c r="E32" i="9"/>
  <c r="D32" i="9"/>
  <c r="C32" i="9"/>
  <c r="H31" i="9"/>
  <c r="G31" i="9"/>
  <c r="F31" i="9"/>
  <c r="E31" i="9"/>
  <c r="D31" i="9"/>
  <c r="C31" i="9"/>
  <c r="E30" i="9"/>
  <c r="D30" i="9"/>
  <c r="C30" i="9"/>
  <c r="H28" i="9"/>
  <c r="G28" i="9"/>
  <c r="G27" i="9"/>
  <c r="F27" i="9"/>
  <c r="E27" i="9"/>
  <c r="D27" i="9"/>
  <c r="F26" i="9"/>
  <c r="E26" i="9"/>
  <c r="D26" i="9"/>
  <c r="C26" i="9"/>
  <c r="E25" i="9"/>
  <c r="D25" i="9"/>
  <c r="C25" i="9"/>
  <c r="C24" i="9"/>
  <c r="D17" i="9"/>
  <c r="L32" i="9" s="1"/>
  <c r="N15" i="9"/>
  <c r="N34" i="9" s="1"/>
  <c r="M15" i="9"/>
  <c r="M34" i="9" s="1"/>
  <c r="L15" i="9"/>
  <c r="L34" i="9" s="1"/>
  <c r="K15" i="9"/>
  <c r="K34" i="9" s="1"/>
  <c r="J15" i="9"/>
  <c r="J34" i="9" s="1"/>
  <c r="I15" i="9"/>
  <c r="I34" i="9" s="1"/>
  <c r="H15" i="9"/>
  <c r="H34" i="9" s="1"/>
  <c r="G15" i="9"/>
  <c r="G34" i="9" s="1"/>
  <c r="F15" i="9"/>
  <c r="F34" i="9" s="1"/>
  <c r="E15" i="9"/>
  <c r="E34" i="9" s="1"/>
  <c r="D15" i="9"/>
  <c r="D34" i="9" s="1"/>
  <c r="C15" i="9"/>
  <c r="C34" i="9" s="1"/>
  <c r="M14" i="9"/>
  <c r="M33" i="9" s="1"/>
  <c r="L14" i="9"/>
  <c r="K14" i="9"/>
  <c r="J14" i="9"/>
  <c r="I14" i="9"/>
  <c r="H14" i="9"/>
  <c r="G14" i="9"/>
  <c r="F14" i="9"/>
  <c r="E14" i="9"/>
  <c r="E33" i="9" s="1"/>
  <c r="D14" i="9"/>
  <c r="D33" i="9" s="1"/>
  <c r="C14" i="9"/>
  <c r="C33" i="9" s="1"/>
  <c r="O13" i="9"/>
  <c r="O32" i="9" s="1"/>
  <c r="N13" i="9"/>
  <c r="N32" i="9" s="1"/>
  <c r="L13" i="9"/>
  <c r="K13" i="9"/>
  <c r="J13" i="9"/>
  <c r="I13" i="9"/>
  <c r="H13" i="9"/>
  <c r="G13" i="9"/>
  <c r="F13" i="9"/>
  <c r="E13" i="9"/>
  <c r="D13" i="9"/>
  <c r="C13" i="9"/>
  <c r="K12" i="9"/>
  <c r="K31" i="9" s="1"/>
  <c r="J12" i="9"/>
  <c r="J31" i="9" s="1"/>
  <c r="I12" i="9"/>
  <c r="H12" i="9"/>
  <c r="G12" i="9"/>
  <c r="F12" i="9"/>
  <c r="E12" i="9"/>
  <c r="D12" i="9"/>
  <c r="C12" i="9"/>
  <c r="J11" i="9"/>
  <c r="J30" i="9" s="1"/>
  <c r="I11" i="9"/>
  <c r="I30" i="9" s="1"/>
  <c r="H11" i="9"/>
  <c r="H30" i="9" s="1"/>
  <c r="G11" i="9"/>
  <c r="G30" i="9" s="1"/>
  <c r="F11" i="9"/>
  <c r="E11" i="9"/>
  <c r="D11" i="9"/>
  <c r="C11" i="9"/>
  <c r="I10" i="9"/>
  <c r="I29" i="9" s="1"/>
  <c r="H10" i="9"/>
  <c r="H29" i="9" s="1"/>
  <c r="G10" i="9"/>
  <c r="G29" i="9" s="1"/>
  <c r="F10" i="9"/>
  <c r="F29" i="9" s="1"/>
  <c r="E10" i="9"/>
  <c r="E29" i="9" s="1"/>
  <c r="D10" i="9"/>
  <c r="D29" i="9" s="1"/>
  <c r="C10" i="9"/>
  <c r="H9" i="9"/>
  <c r="G9" i="9"/>
  <c r="F9" i="9"/>
  <c r="F28" i="9" s="1"/>
  <c r="E9" i="9"/>
  <c r="E28" i="9" s="1"/>
  <c r="D9" i="9"/>
  <c r="D28" i="9" s="1"/>
  <c r="C9" i="9"/>
  <c r="C28" i="9" s="1"/>
  <c r="O8" i="9"/>
  <c r="O27" i="9" s="1"/>
  <c r="N8" i="9"/>
  <c r="N27" i="9" s="1"/>
  <c r="G8" i="9"/>
  <c r="F8" i="9"/>
  <c r="E8" i="9"/>
  <c r="D8" i="9"/>
  <c r="C8" i="9"/>
  <c r="C27" i="9" s="1"/>
  <c r="N7" i="9"/>
  <c r="N26" i="9" s="1"/>
  <c r="M7" i="9"/>
  <c r="M26" i="9" s="1"/>
  <c r="L7" i="9"/>
  <c r="L26" i="9" s="1"/>
  <c r="K7" i="9"/>
  <c r="K26" i="9" s="1"/>
  <c r="G7" i="9"/>
  <c r="G26" i="9" s="1"/>
  <c r="F7" i="9"/>
  <c r="E7" i="9"/>
  <c r="D7" i="9"/>
  <c r="C7" i="9"/>
  <c r="J6" i="9"/>
  <c r="J25" i="9" s="1"/>
  <c r="I6" i="9"/>
  <c r="I25" i="9" s="1"/>
  <c r="H6" i="9"/>
  <c r="H25" i="9" s="1"/>
  <c r="E6" i="9"/>
  <c r="D6" i="9"/>
  <c r="C6" i="9"/>
  <c r="G5" i="9"/>
  <c r="G24" i="9" s="1"/>
  <c r="F5" i="9"/>
  <c r="F24" i="9" s="1"/>
  <c r="D5" i="9"/>
  <c r="C5" i="9"/>
  <c r="C4" i="9"/>
  <c r="C23" i="9" s="1"/>
  <c r="O3" i="9"/>
  <c r="O22" i="9" s="1"/>
  <c r="O14" i="9"/>
  <c r="O33" i="9" s="1"/>
  <c r="H6" i="8"/>
  <c r="H5" i="8"/>
  <c r="E7" i="8"/>
  <c r="G5" i="8"/>
  <c r="D7" i="8"/>
  <c r="G4" i="8"/>
  <c r="D6" i="8"/>
  <c r="F4" i="8"/>
  <c r="F5" i="8"/>
  <c r="E6" i="8"/>
  <c r="D5" i="8"/>
  <c r="E4" i="8"/>
  <c r="M14" i="8"/>
  <c r="N13" i="8"/>
  <c r="N15" i="8"/>
  <c r="O14" i="8"/>
  <c r="L13" i="8"/>
  <c r="K12" i="8"/>
  <c r="J11" i="8"/>
  <c r="I10" i="8"/>
  <c r="H9" i="8"/>
  <c r="G8" i="8"/>
  <c r="F7" i="8"/>
  <c r="F24" i="8"/>
  <c r="G6" i="8"/>
  <c r="H7" i="8"/>
  <c r="I8" i="8"/>
  <c r="J9" i="8"/>
  <c r="K10" i="8"/>
  <c r="K29" i="8" s="1"/>
  <c r="L11" i="8"/>
  <c r="M12" i="8"/>
  <c r="D34" i="8"/>
  <c r="N33" i="8"/>
  <c r="M32" i="8"/>
  <c r="L31" i="8"/>
  <c r="K31" i="8"/>
  <c r="J31" i="8"/>
  <c r="I31" i="8"/>
  <c r="F29" i="8"/>
  <c r="E29" i="8"/>
  <c r="D29" i="8"/>
  <c r="C29" i="8"/>
  <c r="O28" i="8"/>
  <c r="N28" i="8"/>
  <c r="C28" i="8"/>
  <c r="N27" i="8"/>
  <c r="L26" i="8"/>
  <c r="K26" i="8"/>
  <c r="J26" i="8"/>
  <c r="I26" i="8"/>
  <c r="H26" i="8"/>
  <c r="J25" i="8"/>
  <c r="I25" i="8"/>
  <c r="H25" i="8"/>
  <c r="G25" i="8"/>
  <c r="F25" i="8"/>
  <c r="E25" i="8"/>
  <c r="E24" i="8"/>
  <c r="D23" i="8"/>
  <c r="O22" i="8"/>
  <c r="N22" i="8"/>
  <c r="M22" i="8"/>
  <c r="D17" i="8"/>
  <c r="I34" i="8" s="1"/>
  <c r="O15" i="8"/>
  <c r="O34" i="8" s="1"/>
  <c r="N34" i="8"/>
  <c r="M34" i="8"/>
  <c r="L34" i="8"/>
  <c r="K34" i="8"/>
  <c r="J34" i="8"/>
  <c r="E34" i="8"/>
  <c r="C34" i="8"/>
  <c r="O33" i="8"/>
  <c r="N14" i="8"/>
  <c r="M33" i="8"/>
  <c r="L33" i="8"/>
  <c r="K33" i="8"/>
  <c r="J33" i="8"/>
  <c r="I33" i="8"/>
  <c r="H33" i="8"/>
  <c r="G33" i="8"/>
  <c r="O32" i="8"/>
  <c r="N32" i="8"/>
  <c r="M13" i="8"/>
  <c r="L32" i="8"/>
  <c r="K32" i="8"/>
  <c r="J32" i="8"/>
  <c r="I32" i="8"/>
  <c r="H32" i="8"/>
  <c r="G32" i="8"/>
  <c r="F32" i="8"/>
  <c r="E32" i="8"/>
  <c r="D32" i="8"/>
  <c r="L12" i="8"/>
  <c r="H31" i="8"/>
  <c r="G31" i="8"/>
  <c r="F31" i="8"/>
  <c r="E31" i="8"/>
  <c r="D31" i="8"/>
  <c r="C31" i="8"/>
  <c r="O30" i="8"/>
  <c r="N30" i="8"/>
  <c r="K11" i="8"/>
  <c r="I30" i="8"/>
  <c r="H30" i="8"/>
  <c r="G30" i="8"/>
  <c r="F30" i="8"/>
  <c r="E30" i="8"/>
  <c r="D30" i="8"/>
  <c r="C30" i="8"/>
  <c r="O29" i="8"/>
  <c r="N29" i="8"/>
  <c r="M29" i="8"/>
  <c r="L29" i="8"/>
  <c r="J10" i="8"/>
  <c r="M28" i="8"/>
  <c r="L28" i="8"/>
  <c r="K28" i="8"/>
  <c r="J28" i="8"/>
  <c r="I9" i="8"/>
  <c r="I28" i="8" s="1"/>
  <c r="H28" i="8"/>
  <c r="O27" i="8"/>
  <c r="M27" i="8"/>
  <c r="L27" i="8"/>
  <c r="K27" i="8"/>
  <c r="J27" i="8"/>
  <c r="I27" i="8"/>
  <c r="H8" i="8"/>
  <c r="H27" i="8" s="1"/>
  <c r="G27" i="8"/>
  <c r="F27" i="8"/>
  <c r="E27" i="8"/>
  <c r="M26" i="8"/>
  <c r="G7" i="8"/>
  <c r="G26" i="8" s="1"/>
  <c r="F26" i="8"/>
  <c r="E26" i="8"/>
  <c r="D26" i="8"/>
  <c r="C26" i="8"/>
  <c r="O25" i="8"/>
  <c r="F6" i="8"/>
  <c r="D25" i="8"/>
  <c r="C25" i="8"/>
  <c r="O24" i="8"/>
  <c r="N24" i="8"/>
  <c r="M24" i="8"/>
  <c r="L24" i="8"/>
  <c r="G24" i="8"/>
  <c r="E5" i="8"/>
  <c r="D24" i="8"/>
  <c r="C24" i="8"/>
  <c r="O23" i="8"/>
  <c r="N23" i="8"/>
  <c r="M23" i="8"/>
  <c r="L23" i="8"/>
  <c r="K23" i="8"/>
  <c r="J23" i="8"/>
  <c r="I23" i="8"/>
  <c r="D4" i="8"/>
  <c r="C23" i="8"/>
  <c r="L22" i="8"/>
  <c r="K22" i="8"/>
  <c r="J22" i="8"/>
  <c r="I22" i="8"/>
  <c r="H22" i="8"/>
  <c r="G22" i="8"/>
  <c r="F22" i="8"/>
  <c r="C3" i="8"/>
  <c r="M30" i="8"/>
  <c r="R2" i="7"/>
  <c r="L31" i="7"/>
  <c r="K31" i="7"/>
  <c r="J31" i="7"/>
  <c r="F29" i="7"/>
  <c r="E29" i="7"/>
  <c r="D29" i="7"/>
  <c r="C29" i="7"/>
  <c r="O28" i="7"/>
  <c r="N28" i="7"/>
  <c r="C28" i="7"/>
  <c r="O27" i="7"/>
  <c r="N27" i="7"/>
  <c r="L26" i="7"/>
  <c r="K26" i="7"/>
  <c r="H26" i="7"/>
  <c r="J25" i="7"/>
  <c r="I25" i="7"/>
  <c r="H25" i="7"/>
  <c r="G25" i="7"/>
  <c r="F25" i="7"/>
  <c r="E25" i="7"/>
  <c r="G24" i="7"/>
  <c r="D23" i="7"/>
  <c r="M22" i="7"/>
  <c r="L22" i="7"/>
  <c r="D17" i="7"/>
  <c r="C32" i="7" s="1"/>
  <c r="O15" i="7"/>
  <c r="O34" i="7" s="1"/>
  <c r="N15" i="7"/>
  <c r="N34" i="7" s="1"/>
  <c r="M15" i="7"/>
  <c r="M34" i="7" s="1"/>
  <c r="L15" i="7"/>
  <c r="L34" i="7" s="1"/>
  <c r="K15" i="7"/>
  <c r="K34" i="7" s="1"/>
  <c r="J15" i="7"/>
  <c r="J34" i="7" s="1"/>
  <c r="I15" i="7"/>
  <c r="H15" i="7"/>
  <c r="G15" i="7"/>
  <c r="F15" i="7"/>
  <c r="E15" i="7"/>
  <c r="E34" i="7" s="1"/>
  <c r="D15" i="7"/>
  <c r="D34" i="7" s="1"/>
  <c r="C15" i="7"/>
  <c r="C34" i="7" s="1"/>
  <c r="O14" i="7"/>
  <c r="O33" i="7" s="1"/>
  <c r="N14" i="7"/>
  <c r="N33" i="7" s="1"/>
  <c r="M14" i="7"/>
  <c r="M33" i="7" s="1"/>
  <c r="L14" i="7"/>
  <c r="L33" i="7" s="1"/>
  <c r="K14" i="7"/>
  <c r="K33" i="7" s="1"/>
  <c r="J14" i="7"/>
  <c r="J33" i="7" s="1"/>
  <c r="I14" i="7"/>
  <c r="I33" i="7" s="1"/>
  <c r="H14" i="7"/>
  <c r="H33" i="7" s="1"/>
  <c r="G14" i="7"/>
  <c r="G33" i="7" s="1"/>
  <c r="F14" i="7"/>
  <c r="E14" i="7"/>
  <c r="D14" i="7"/>
  <c r="C14" i="7"/>
  <c r="O13" i="7"/>
  <c r="O32" i="7" s="1"/>
  <c r="N13" i="7"/>
  <c r="N32" i="7" s="1"/>
  <c r="M13" i="7"/>
  <c r="M32" i="7" s="1"/>
  <c r="L13" i="7"/>
  <c r="L32" i="7" s="1"/>
  <c r="K13" i="7"/>
  <c r="K32" i="7" s="1"/>
  <c r="J13" i="7"/>
  <c r="J32" i="7" s="1"/>
  <c r="I13" i="7"/>
  <c r="I32" i="7" s="1"/>
  <c r="H13" i="7"/>
  <c r="H32" i="7" s="1"/>
  <c r="G13" i="7"/>
  <c r="G32" i="7" s="1"/>
  <c r="F13" i="7"/>
  <c r="F32" i="7" s="1"/>
  <c r="E13" i="7"/>
  <c r="E32" i="7" s="1"/>
  <c r="D13" i="7"/>
  <c r="D32" i="7" s="1"/>
  <c r="C13" i="7"/>
  <c r="O12" i="7"/>
  <c r="N12" i="7"/>
  <c r="M12" i="7"/>
  <c r="L12" i="7"/>
  <c r="K12" i="7"/>
  <c r="J12" i="7"/>
  <c r="I12" i="7"/>
  <c r="I31" i="7" s="1"/>
  <c r="H12" i="7"/>
  <c r="H31" i="7" s="1"/>
  <c r="G12" i="7"/>
  <c r="G31" i="7" s="1"/>
  <c r="F12" i="7"/>
  <c r="F31" i="7" s="1"/>
  <c r="E12" i="7"/>
  <c r="E31" i="7" s="1"/>
  <c r="D12" i="7"/>
  <c r="D31" i="7" s="1"/>
  <c r="C12" i="7"/>
  <c r="C31" i="7" s="1"/>
  <c r="O11" i="7"/>
  <c r="O30" i="7" s="1"/>
  <c r="N11" i="7"/>
  <c r="N30" i="7" s="1"/>
  <c r="M11" i="7"/>
  <c r="L11" i="7"/>
  <c r="K11" i="7"/>
  <c r="J11" i="7"/>
  <c r="I11" i="7"/>
  <c r="I30" i="7" s="1"/>
  <c r="H11" i="7"/>
  <c r="H30" i="7" s="1"/>
  <c r="G11" i="7"/>
  <c r="G30" i="7" s="1"/>
  <c r="F11" i="7"/>
  <c r="F30" i="7" s="1"/>
  <c r="E11" i="7"/>
  <c r="E30" i="7" s="1"/>
  <c r="D11" i="7"/>
  <c r="D30" i="7" s="1"/>
  <c r="C11" i="7"/>
  <c r="C30" i="7" s="1"/>
  <c r="O10" i="7"/>
  <c r="O29" i="7" s="1"/>
  <c r="N10" i="7"/>
  <c r="N29" i="7" s="1"/>
  <c r="M10" i="7"/>
  <c r="M29" i="7" s="1"/>
  <c r="L10" i="7"/>
  <c r="L29" i="7" s="1"/>
  <c r="K10" i="7"/>
  <c r="K29" i="7" s="1"/>
  <c r="J10" i="7"/>
  <c r="I10" i="7"/>
  <c r="H10" i="7"/>
  <c r="G10" i="7"/>
  <c r="F10" i="7"/>
  <c r="E10" i="7"/>
  <c r="D10" i="7"/>
  <c r="C10" i="7"/>
  <c r="O9" i="7"/>
  <c r="N9" i="7"/>
  <c r="M9" i="7"/>
  <c r="M28" i="7" s="1"/>
  <c r="L9" i="7"/>
  <c r="L28" i="7" s="1"/>
  <c r="K9" i="7"/>
  <c r="K28" i="7" s="1"/>
  <c r="J9" i="7"/>
  <c r="J28" i="7" s="1"/>
  <c r="I9" i="7"/>
  <c r="I28" i="7" s="1"/>
  <c r="H9" i="7"/>
  <c r="H28" i="7" s="1"/>
  <c r="G9" i="7"/>
  <c r="F9" i="7"/>
  <c r="E9" i="7"/>
  <c r="D9" i="7"/>
  <c r="C9" i="7"/>
  <c r="O8" i="7"/>
  <c r="N8" i="7"/>
  <c r="M8" i="7"/>
  <c r="M27" i="7" s="1"/>
  <c r="L8" i="7"/>
  <c r="L27" i="7" s="1"/>
  <c r="K8" i="7"/>
  <c r="K27" i="7" s="1"/>
  <c r="J8" i="7"/>
  <c r="J27" i="7" s="1"/>
  <c r="I8" i="7"/>
  <c r="I27" i="7" s="1"/>
  <c r="H8" i="7"/>
  <c r="H27" i="7" s="1"/>
  <c r="G8" i="7"/>
  <c r="G27" i="7" s="1"/>
  <c r="F8" i="7"/>
  <c r="F27" i="7" s="1"/>
  <c r="E8" i="7"/>
  <c r="E27" i="7" s="1"/>
  <c r="D8" i="7"/>
  <c r="C8" i="7"/>
  <c r="O7" i="7"/>
  <c r="N7" i="7"/>
  <c r="M7" i="7"/>
  <c r="M26" i="7" s="1"/>
  <c r="L7" i="7"/>
  <c r="K7" i="7"/>
  <c r="J7" i="7"/>
  <c r="J26" i="7" s="1"/>
  <c r="I7" i="7"/>
  <c r="I26" i="7" s="1"/>
  <c r="H7" i="7"/>
  <c r="G7" i="7"/>
  <c r="G26" i="7" s="1"/>
  <c r="F7" i="7"/>
  <c r="F26" i="7" s="1"/>
  <c r="E7" i="7"/>
  <c r="E26" i="7" s="1"/>
  <c r="D7" i="7"/>
  <c r="D26" i="7" s="1"/>
  <c r="C7" i="7"/>
  <c r="C26" i="7" s="1"/>
  <c r="O6" i="7"/>
  <c r="O25" i="7" s="1"/>
  <c r="N6" i="7"/>
  <c r="M6" i="7"/>
  <c r="L6" i="7"/>
  <c r="K6" i="7"/>
  <c r="J6" i="7"/>
  <c r="I6" i="7"/>
  <c r="H6" i="7"/>
  <c r="G6" i="7"/>
  <c r="F6" i="7"/>
  <c r="E6" i="7"/>
  <c r="D6" i="7"/>
  <c r="D25" i="7" s="1"/>
  <c r="C6" i="7"/>
  <c r="C25" i="7" s="1"/>
  <c r="O5" i="7"/>
  <c r="O24" i="7" s="1"/>
  <c r="N5" i="7"/>
  <c r="N24" i="7" s="1"/>
  <c r="M5" i="7"/>
  <c r="M24" i="7" s="1"/>
  <c r="L5" i="7"/>
  <c r="L24" i="7" s="1"/>
  <c r="K5" i="7"/>
  <c r="J5" i="7"/>
  <c r="I5" i="7"/>
  <c r="H5" i="7"/>
  <c r="G5" i="7"/>
  <c r="F5" i="7"/>
  <c r="F24" i="7" s="1"/>
  <c r="E5" i="7"/>
  <c r="E24" i="7" s="1"/>
  <c r="D5" i="7"/>
  <c r="D24" i="7" s="1"/>
  <c r="C5" i="7"/>
  <c r="C24" i="7" s="1"/>
  <c r="O4" i="7"/>
  <c r="O23" i="7" s="1"/>
  <c r="N4" i="7"/>
  <c r="N23" i="7" s="1"/>
  <c r="M4" i="7"/>
  <c r="M23" i="7" s="1"/>
  <c r="L4" i="7"/>
  <c r="L23" i="7" s="1"/>
  <c r="K4" i="7"/>
  <c r="K23" i="7" s="1"/>
  <c r="J4" i="7"/>
  <c r="J23" i="7" s="1"/>
  <c r="I4" i="7"/>
  <c r="I23" i="7" s="1"/>
  <c r="H4" i="7"/>
  <c r="G4" i="7"/>
  <c r="F4" i="7"/>
  <c r="E4" i="7"/>
  <c r="D4" i="7"/>
  <c r="C4" i="7"/>
  <c r="C23" i="7" s="1"/>
  <c r="O3" i="7"/>
  <c r="O22" i="7" s="1"/>
  <c r="N3" i="7"/>
  <c r="N22" i="7" s="1"/>
  <c r="M3" i="7"/>
  <c r="L3" i="7"/>
  <c r="K3" i="7"/>
  <c r="K22" i="7" s="1"/>
  <c r="J3" i="7"/>
  <c r="J22" i="7" s="1"/>
  <c r="I3" i="7"/>
  <c r="I22" i="7" s="1"/>
  <c r="H3" i="7"/>
  <c r="H22" i="7" s="1"/>
  <c r="G3" i="7"/>
  <c r="G22" i="7" s="1"/>
  <c r="F3" i="7"/>
  <c r="F22" i="7" s="1"/>
  <c r="E3" i="7"/>
  <c r="D3" i="7"/>
  <c r="C3" i="7"/>
  <c r="D17" i="6"/>
  <c r="F24" i="6" s="1"/>
  <c r="K5" i="5"/>
  <c r="K4" i="5"/>
  <c r="D17" i="1"/>
  <c r="H23" i="6"/>
  <c r="I23" i="6"/>
  <c r="K23" i="6"/>
  <c r="L23" i="6"/>
  <c r="M23" i="6"/>
  <c r="O23" i="6"/>
  <c r="C24" i="6"/>
  <c r="D24" i="6"/>
  <c r="C25" i="6"/>
  <c r="E25" i="6"/>
  <c r="F25" i="6"/>
  <c r="G25" i="6"/>
  <c r="I25" i="6"/>
  <c r="J25" i="6"/>
  <c r="K25" i="6"/>
  <c r="M25" i="6"/>
  <c r="L26" i="6"/>
  <c r="M26" i="6"/>
  <c r="N26" i="6"/>
  <c r="C27" i="6"/>
  <c r="D27" i="6"/>
  <c r="E27" i="6"/>
  <c r="G27" i="6"/>
  <c r="H27" i="6"/>
  <c r="G28" i="6"/>
  <c r="H28" i="6"/>
  <c r="J28" i="6"/>
  <c r="K28" i="6"/>
  <c r="L28" i="6"/>
  <c r="N28" i="6"/>
  <c r="O28" i="6"/>
  <c r="C29" i="6"/>
  <c r="O29" i="6"/>
  <c r="D30" i="6"/>
  <c r="E30" i="6"/>
  <c r="F30" i="6"/>
  <c r="H30" i="6"/>
  <c r="I30" i="6"/>
  <c r="J30" i="6"/>
  <c r="L30" i="6"/>
  <c r="I31" i="6"/>
  <c r="K31" i="6"/>
  <c r="L31" i="6"/>
  <c r="M31" i="6"/>
  <c r="O31" i="6"/>
  <c r="C32" i="6"/>
  <c r="D32" i="6"/>
  <c r="F32" i="6"/>
  <c r="G32" i="6"/>
  <c r="C33" i="6"/>
  <c r="D33" i="6"/>
  <c r="E33" i="6"/>
  <c r="F33" i="6"/>
  <c r="G33" i="6"/>
  <c r="H33" i="6"/>
  <c r="I33" i="6"/>
  <c r="J33" i="6"/>
  <c r="F34" i="6"/>
  <c r="G34" i="6"/>
  <c r="H34" i="6"/>
  <c r="I34" i="6"/>
  <c r="J34" i="6"/>
  <c r="K34" i="6"/>
  <c r="L34" i="6"/>
  <c r="M34" i="6"/>
  <c r="J22" i="6"/>
  <c r="K22" i="6"/>
  <c r="L22" i="6"/>
  <c r="M22" i="6"/>
  <c r="N22" i="6"/>
  <c r="O22" i="6"/>
  <c r="C22" i="6"/>
  <c r="O15" i="6"/>
  <c r="N14" i="6"/>
  <c r="M13" i="6"/>
  <c r="L12" i="6"/>
  <c r="M12" i="6"/>
  <c r="K11" i="6"/>
  <c r="J10" i="6"/>
  <c r="I10" i="6"/>
  <c r="I9" i="6"/>
  <c r="H8" i="6"/>
  <c r="G7" i="6"/>
  <c r="F6" i="6"/>
  <c r="E5" i="6"/>
  <c r="D4" i="6"/>
  <c r="C3" i="6"/>
  <c r="N15" i="6"/>
  <c r="M14" i="6"/>
  <c r="M15" i="6"/>
  <c r="L13" i="6"/>
  <c r="L14" i="6"/>
  <c r="L15" i="6"/>
  <c r="K12" i="6"/>
  <c r="K13" i="6"/>
  <c r="K14" i="6"/>
  <c r="K15" i="6"/>
  <c r="J11" i="6"/>
  <c r="J12" i="6"/>
  <c r="J13" i="6"/>
  <c r="J14" i="6"/>
  <c r="J15" i="6"/>
  <c r="I11" i="6"/>
  <c r="I12" i="6"/>
  <c r="I13" i="6"/>
  <c r="I14" i="6"/>
  <c r="I15" i="6"/>
  <c r="H9" i="6"/>
  <c r="H10" i="6"/>
  <c r="H11" i="6"/>
  <c r="H12" i="6"/>
  <c r="H13" i="6"/>
  <c r="H14" i="6"/>
  <c r="H15" i="6"/>
  <c r="G8" i="6"/>
  <c r="G9" i="6"/>
  <c r="G10" i="6"/>
  <c r="G11" i="6"/>
  <c r="G12" i="6"/>
  <c r="G13" i="6"/>
  <c r="G14" i="6"/>
  <c r="G15" i="6"/>
  <c r="F7" i="6"/>
  <c r="F8" i="6"/>
  <c r="F9" i="6"/>
  <c r="F10" i="6"/>
  <c r="F11" i="6"/>
  <c r="F12" i="6"/>
  <c r="F13" i="6"/>
  <c r="F14" i="6"/>
  <c r="F15" i="6"/>
  <c r="E6" i="6"/>
  <c r="E7" i="6"/>
  <c r="E8" i="6"/>
  <c r="E9" i="6"/>
  <c r="E10" i="6"/>
  <c r="E11" i="6"/>
  <c r="E12" i="6"/>
  <c r="E13" i="6"/>
  <c r="E14" i="6"/>
  <c r="E15" i="6"/>
  <c r="D5" i="6"/>
  <c r="D6" i="6"/>
  <c r="D7" i="6"/>
  <c r="D8" i="6"/>
  <c r="D9" i="6"/>
  <c r="D10" i="6"/>
  <c r="D11" i="6"/>
  <c r="D12" i="6"/>
  <c r="D13" i="6"/>
  <c r="D14" i="6"/>
  <c r="D15" i="6"/>
  <c r="C5" i="6"/>
  <c r="C6" i="6"/>
  <c r="C7" i="6"/>
  <c r="C8" i="6"/>
  <c r="C9" i="6"/>
  <c r="C10" i="6"/>
  <c r="C11" i="6"/>
  <c r="C12" i="6"/>
  <c r="C13" i="6"/>
  <c r="C14" i="6"/>
  <c r="C15" i="6"/>
  <c r="C4" i="6"/>
  <c r="O14" i="6"/>
  <c r="N13" i="6"/>
  <c r="O13" i="6"/>
  <c r="N12" i="6"/>
  <c r="O12" i="6"/>
  <c r="L11" i="6"/>
  <c r="M11" i="6"/>
  <c r="N11" i="6"/>
  <c r="O11" i="6"/>
  <c r="K10" i="6"/>
  <c r="L10" i="6"/>
  <c r="M10" i="6"/>
  <c r="N10" i="6"/>
  <c r="O10" i="6"/>
  <c r="J9" i="6"/>
  <c r="K9" i="6"/>
  <c r="L9" i="6"/>
  <c r="M9" i="6"/>
  <c r="N9" i="6"/>
  <c r="O9" i="6"/>
  <c r="I8" i="6"/>
  <c r="J8" i="6"/>
  <c r="K8" i="6"/>
  <c r="L8" i="6"/>
  <c r="M8" i="6"/>
  <c r="N8" i="6"/>
  <c r="O8" i="6"/>
  <c r="H7" i="6"/>
  <c r="I7" i="6"/>
  <c r="J7" i="6"/>
  <c r="K7" i="6"/>
  <c r="L7" i="6"/>
  <c r="M7" i="6"/>
  <c r="N7" i="6"/>
  <c r="O7" i="6"/>
  <c r="G6" i="6"/>
  <c r="H6" i="6"/>
  <c r="I6" i="6"/>
  <c r="J6" i="6"/>
  <c r="K6" i="6"/>
  <c r="L6" i="6"/>
  <c r="M6" i="6"/>
  <c r="N6" i="6"/>
  <c r="O6" i="6"/>
  <c r="F5" i="6"/>
  <c r="G5" i="6"/>
  <c r="H5" i="6"/>
  <c r="I5" i="6"/>
  <c r="J5" i="6"/>
  <c r="K5" i="6"/>
  <c r="L5" i="6"/>
  <c r="M5" i="6"/>
  <c r="N5" i="6"/>
  <c r="O5" i="6"/>
  <c r="E4" i="6"/>
  <c r="F4" i="6"/>
  <c r="G4" i="6"/>
  <c r="H4" i="6"/>
  <c r="I4" i="6"/>
  <c r="J4" i="6"/>
  <c r="K4" i="6"/>
  <c r="L4" i="6"/>
  <c r="M4" i="6"/>
  <c r="N4" i="6"/>
  <c r="O4" i="6"/>
  <c r="E3" i="6"/>
  <c r="F3" i="6"/>
  <c r="G3" i="6"/>
  <c r="H3" i="6"/>
  <c r="I3" i="6"/>
  <c r="J3" i="6"/>
  <c r="K3" i="6"/>
  <c r="L3" i="6"/>
  <c r="M3" i="6"/>
  <c r="N3" i="6"/>
  <c r="O3" i="6"/>
  <c r="D3" i="6"/>
  <c r="C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D21" i="1"/>
  <c r="E21" i="1"/>
  <c r="F21" i="1"/>
  <c r="G21" i="1"/>
  <c r="H21" i="1"/>
  <c r="I21" i="1"/>
  <c r="J21" i="1"/>
  <c r="K21" i="1"/>
  <c r="L21" i="1"/>
  <c r="M21" i="1"/>
  <c r="N21" i="1"/>
  <c r="O21" i="1"/>
  <c r="A9" i="5"/>
  <c r="E4" i="5"/>
  <c r="E3" i="5"/>
  <c r="C3" i="5"/>
  <c r="F3" i="5"/>
  <c r="G3" i="5" s="1"/>
  <c r="N1" i="5"/>
  <c r="E22" i="21" l="1"/>
  <c r="I22" i="21"/>
  <c r="M22" i="21"/>
  <c r="H23" i="21"/>
  <c r="L23" i="21"/>
  <c r="C24" i="21"/>
  <c r="K24" i="21"/>
  <c r="O24" i="21"/>
  <c r="J25" i="21"/>
  <c r="N25" i="21"/>
  <c r="I26" i="21"/>
  <c r="M26" i="21"/>
  <c r="D27" i="21"/>
  <c r="L27" i="21"/>
  <c r="C28" i="21"/>
  <c r="G28" i="21"/>
  <c r="K28" i="21"/>
  <c r="O28" i="21"/>
  <c r="F29" i="21"/>
  <c r="N29" i="21"/>
  <c r="E30" i="21"/>
  <c r="I30" i="21"/>
  <c r="M30" i="21"/>
  <c r="D31" i="21"/>
  <c r="H31" i="21"/>
  <c r="C32" i="21"/>
  <c r="G32" i="21"/>
  <c r="K32" i="21"/>
  <c r="O32" i="21"/>
  <c r="F33" i="21"/>
  <c r="J33" i="21"/>
  <c r="E34" i="21"/>
  <c r="I34" i="21"/>
  <c r="M34" i="21"/>
  <c r="F22" i="21"/>
  <c r="J22" i="21"/>
  <c r="N22" i="21"/>
  <c r="I23" i="21"/>
  <c r="M23" i="21"/>
  <c r="L24" i="21"/>
  <c r="C25" i="21"/>
  <c r="K25" i="21"/>
  <c r="O25" i="21"/>
  <c r="J26" i="21"/>
  <c r="N26" i="21"/>
  <c r="E27" i="21"/>
  <c r="M27" i="21"/>
  <c r="D28" i="21"/>
  <c r="L28" i="21"/>
  <c r="C29" i="21"/>
  <c r="G29" i="21"/>
  <c r="O29" i="21"/>
  <c r="F30" i="21"/>
  <c r="N30" i="21"/>
  <c r="E31" i="21"/>
  <c r="I31" i="21"/>
  <c r="D32" i="21"/>
  <c r="H32" i="21"/>
  <c r="C33" i="21"/>
  <c r="G33" i="21"/>
  <c r="K33" i="21"/>
  <c r="F34" i="21"/>
  <c r="F22" i="20"/>
  <c r="J22" i="20"/>
  <c r="N22" i="20"/>
  <c r="I23" i="20"/>
  <c r="M23" i="20"/>
  <c r="L24" i="20"/>
  <c r="C25" i="20"/>
  <c r="K25" i="20"/>
  <c r="O25" i="20"/>
  <c r="J26" i="20"/>
  <c r="N26" i="20"/>
  <c r="E27" i="20"/>
  <c r="M27" i="20"/>
  <c r="D28" i="20"/>
  <c r="L28" i="20"/>
  <c r="C29" i="20"/>
  <c r="G29" i="20"/>
  <c r="O29" i="20"/>
  <c r="F30" i="20"/>
  <c r="N30" i="20"/>
  <c r="E31" i="20"/>
  <c r="I31" i="20"/>
  <c r="D32" i="20"/>
  <c r="H32" i="20"/>
  <c r="C33" i="20"/>
  <c r="G33" i="20"/>
  <c r="K33" i="20"/>
  <c r="F34" i="20"/>
  <c r="J34" i="20"/>
  <c r="G22" i="20"/>
  <c r="K22" i="20"/>
  <c r="O22" i="20"/>
  <c r="J23" i="20"/>
  <c r="N23" i="20"/>
  <c r="I24" i="20"/>
  <c r="M24" i="20"/>
  <c r="L25" i="20"/>
  <c r="C26" i="20"/>
  <c r="K26" i="20"/>
  <c r="O26" i="20"/>
  <c r="F27" i="20"/>
  <c r="J27" i="20"/>
  <c r="N27" i="20"/>
  <c r="E28" i="20"/>
  <c r="M28" i="20"/>
  <c r="D29" i="20"/>
  <c r="H29" i="20"/>
  <c r="L29" i="20"/>
  <c r="C30" i="20"/>
  <c r="G30" i="20"/>
  <c r="O30" i="20"/>
  <c r="F31" i="20"/>
  <c r="J31" i="20"/>
  <c r="N31" i="20"/>
  <c r="E32" i="20"/>
  <c r="I32" i="20"/>
  <c r="D33" i="20"/>
  <c r="H33" i="20"/>
  <c r="L33" i="20"/>
  <c r="C34" i="20"/>
  <c r="G34" i="20"/>
  <c r="J3" i="19"/>
  <c r="J22" i="19" s="1"/>
  <c r="E4" i="19"/>
  <c r="E23" i="19" s="1"/>
  <c r="M4" i="19"/>
  <c r="M23" i="19" s="1"/>
  <c r="H5" i="19"/>
  <c r="H24" i="19" s="1"/>
  <c r="K6" i="19"/>
  <c r="K25" i="19" s="1"/>
  <c r="N7" i="19"/>
  <c r="N26" i="19" s="1"/>
  <c r="I8" i="19"/>
  <c r="I27" i="19" s="1"/>
  <c r="L9" i="19"/>
  <c r="L28" i="19" s="1"/>
  <c r="O10" i="19"/>
  <c r="O29" i="19" s="1"/>
  <c r="N11" i="19"/>
  <c r="N30" i="19" s="1"/>
  <c r="O14" i="19"/>
  <c r="O33" i="19" s="1"/>
  <c r="G3" i="19"/>
  <c r="G22" i="19" s="1"/>
  <c r="K3" i="19"/>
  <c r="K22" i="19" s="1"/>
  <c r="O3" i="19"/>
  <c r="O22" i="19" s="1"/>
  <c r="F4" i="19"/>
  <c r="F23" i="19" s="1"/>
  <c r="J4" i="19"/>
  <c r="J23" i="19" s="1"/>
  <c r="N4" i="19"/>
  <c r="N23" i="19" s="1"/>
  <c r="I5" i="19"/>
  <c r="I24" i="19" s="1"/>
  <c r="M5" i="19"/>
  <c r="M24" i="19" s="1"/>
  <c r="H6" i="19"/>
  <c r="H25" i="19" s="1"/>
  <c r="L6" i="19"/>
  <c r="L25" i="19" s="1"/>
  <c r="K7" i="19"/>
  <c r="K26" i="19" s="1"/>
  <c r="O7" i="19"/>
  <c r="O26" i="19" s="1"/>
  <c r="J8" i="19"/>
  <c r="J27" i="19" s="1"/>
  <c r="N8" i="19"/>
  <c r="N27" i="19" s="1"/>
  <c r="M9" i="19"/>
  <c r="M28" i="19" s="1"/>
  <c r="L10" i="19"/>
  <c r="L29" i="19" s="1"/>
  <c r="O11" i="19"/>
  <c r="O30" i="19" s="1"/>
  <c r="N12" i="19"/>
  <c r="N31" i="19" s="1"/>
  <c r="F3" i="19"/>
  <c r="F22" i="19" s="1"/>
  <c r="N3" i="19"/>
  <c r="N22" i="19" s="1"/>
  <c r="I4" i="19"/>
  <c r="I23" i="19" s="1"/>
  <c r="L5" i="19"/>
  <c r="L24" i="19" s="1"/>
  <c r="G6" i="19"/>
  <c r="G25" i="19" s="1"/>
  <c r="O6" i="19"/>
  <c r="O25" i="19" s="1"/>
  <c r="J7" i="19"/>
  <c r="J26" i="19" s="1"/>
  <c r="M8" i="19"/>
  <c r="M27" i="19" s="1"/>
  <c r="K10" i="19"/>
  <c r="K29" i="19" s="1"/>
  <c r="M12" i="19"/>
  <c r="M31" i="19" s="1"/>
  <c r="D3" i="19"/>
  <c r="D22" i="19" s="1"/>
  <c r="H3" i="19"/>
  <c r="H22" i="19" s="1"/>
  <c r="L3" i="19"/>
  <c r="L22" i="19" s="1"/>
  <c r="G4" i="19"/>
  <c r="G23" i="19" s="1"/>
  <c r="K4" i="19"/>
  <c r="K23" i="19" s="1"/>
  <c r="O4" i="19"/>
  <c r="O23" i="19" s="1"/>
  <c r="F5" i="19"/>
  <c r="F24" i="19" s="1"/>
  <c r="J5" i="19"/>
  <c r="J24" i="19" s="1"/>
  <c r="N5" i="19"/>
  <c r="N24" i="19" s="1"/>
  <c r="I6" i="19"/>
  <c r="I25" i="19" s="1"/>
  <c r="M6" i="19"/>
  <c r="M25" i="19" s="1"/>
  <c r="H7" i="19"/>
  <c r="H26" i="19" s="1"/>
  <c r="L7" i="19"/>
  <c r="L26" i="19" s="1"/>
  <c r="K8" i="19"/>
  <c r="K27" i="19" s="1"/>
  <c r="O8" i="19"/>
  <c r="O27" i="19" s="1"/>
  <c r="J9" i="19"/>
  <c r="J28" i="19" s="1"/>
  <c r="N9" i="19"/>
  <c r="N28" i="19" s="1"/>
  <c r="M10" i="19"/>
  <c r="M29" i="19" s="1"/>
  <c r="L11" i="19"/>
  <c r="L30" i="19" s="1"/>
  <c r="O12" i="19"/>
  <c r="O31" i="19" s="1"/>
  <c r="N13" i="19"/>
  <c r="N32" i="19" s="1"/>
  <c r="E3" i="19"/>
  <c r="E22" i="19" s="1"/>
  <c r="I3" i="19"/>
  <c r="I22" i="19" s="1"/>
  <c r="M3" i="19"/>
  <c r="M22" i="19" s="1"/>
  <c r="H4" i="19"/>
  <c r="H23" i="19" s="1"/>
  <c r="L4" i="19"/>
  <c r="L23" i="19" s="1"/>
  <c r="G5" i="19"/>
  <c r="G24" i="19" s="1"/>
  <c r="K5" i="19"/>
  <c r="K24" i="19" s="1"/>
  <c r="O5" i="19"/>
  <c r="O24" i="19" s="1"/>
  <c r="J6" i="19"/>
  <c r="J25" i="19" s="1"/>
  <c r="N6" i="19"/>
  <c r="N25" i="19" s="1"/>
  <c r="I7" i="19"/>
  <c r="I26" i="19" s="1"/>
  <c r="M7" i="19"/>
  <c r="M26" i="19" s="1"/>
  <c r="L8" i="19"/>
  <c r="L27" i="19" s="1"/>
  <c r="K9" i="19"/>
  <c r="K28" i="19" s="1"/>
  <c r="O9" i="19"/>
  <c r="O28" i="19" s="1"/>
  <c r="N10" i="19"/>
  <c r="N29" i="19" s="1"/>
  <c r="M11" i="19"/>
  <c r="M30" i="19" s="1"/>
  <c r="K23" i="15"/>
  <c r="O23" i="15"/>
  <c r="D9" i="15"/>
  <c r="D28" i="15" s="1"/>
  <c r="D8" i="15"/>
  <c r="D27" i="15" s="1"/>
  <c r="L6" i="16"/>
  <c r="L25" i="16" s="1"/>
  <c r="D8" i="16"/>
  <c r="D27" i="16" s="1"/>
  <c r="K12" i="16"/>
  <c r="K31" i="16" s="1"/>
  <c r="G12" i="16"/>
  <c r="G31" i="16" s="1"/>
  <c r="C12" i="16"/>
  <c r="C31" i="16" s="1"/>
  <c r="M11" i="16"/>
  <c r="M30" i="16" s="1"/>
  <c r="J12" i="16"/>
  <c r="J31" i="16" s="1"/>
  <c r="F12" i="16"/>
  <c r="F31" i="16" s="1"/>
  <c r="L11" i="16"/>
  <c r="L30" i="16" s="1"/>
  <c r="I12" i="16"/>
  <c r="I31" i="16" s="1"/>
  <c r="E12" i="16"/>
  <c r="E31" i="16" s="1"/>
  <c r="O11" i="16"/>
  <c r="O30" i="16" s="1"/>
  <c r="K14" i="16"/>
  <c r="K33" i="16" s="1"/>
  <c r="G14" i="16"/>
  <c r="G33" i="16" s="1"/>
  <c r="C14" i="16"/>
  <c r="C33" i="16" s="1"/>
  <c r="J14" i="16"/>
  <c r="J33" i="16" s="1"/>
  <c r="F14" i="16"/>
  <c r="F33" i="16" s="1"/>
  <c r="M14" i="16"/>
  <c r="M33" i="16" s="1"/>
  <c r="I14" i="16"/>
  <c r="I33" i="16" s="1"/>
  <c r="E14" i="16"/>
  <c r="E33" i="16" s="1"/>
  <c r="O13" i="16"/>
  <c r="O32" i="16" s="1"/>
  <c r="C6" i="16"/>
  <c r="C25" i="16" s="1"/>
  <c r="M5" i="16"/>
  <c r="M24" i="16" s="1"/>
  <c r="I5" i="16"/>
  <c r="I24" i="16" s="1"/>
  <c r="L5" i="16"/>
  <c r="L24" i="16" s="1"/>
  <c r="H5" i="16"/>
  <c r="H24" i="16" s="1"/>
  <c r="E6" i="16"/>
  <c r="E25" i="16" s="1"/>
  <c r="O5" i="16"/>
  <c r="O24" i="16" s="1"/>
  <c r="K5" i="16"/>
  <c r="K24" i="16" s="1"/>
  <c r="G5" i="16"/>
  <c r="G24" i="16" s="1"/>
  <c r="D12" i="16"/>
  <c r="D31" i="16" s="1"/>
  <c r="N13" i="16"/>
  <c r="N32" i="16" s="1"/>
  <c r="L14" i="16"/>
  <c r="L33" i="16" s="1"/>
  <c r="G8" i="16"/>
  <c r="G27" i="16" s="1"/>
  <c r="C8" i="16"/>
  <c r="C27" i="16" s="1"/>
  <c r="M7" i="16"/>
  <c r="M26" i="16" s="1"/>
  <c r="I7" i="16"/>
  <c r="I26" i="16" s="1"/>
  <c r="F8" i="16"/>
  <c r="F27" i="16" s="1"/>
  <c r="L7" i="16"/>
  <c r="L26" i="16" s="1"/>
  <c r="H7" i="16"/>
  <c r="H26" i="16" s="1"/>
  <c r="E8" i="16"/>
  <c r="E27" i="16" s="1"/>
  <c r="O7" i="16"/>
  <c r="O26" i="16" s="1"/>
  <c r="K7" i="16"/>
  <c r="K26" i="16" s="1"/>
  <c r="D14" i="16"/>
  <c r="D33" i="16" s="1"/>
  <c r="G15" i="16"/>
  <c r="G34" i="16" s="1"/>
  <c r="G13" i="16"/>
  <c r="G32" i="16" s="1"/>
  <c r="G11" i="16"/>
  <c r="G30" i="16" s="1"/>
  <c r="G9" i="16"/>
  <c r="G28" i="16" s="1"/>
  <c r="H4" i="16"/>
  <c r="H23" i="16" s="1"/>
  <c r="H3" i="16"/>
  <c r="H22" i="16" s="1"/>
  <c r="K15" i="16"/>
  <c r="K34" i="16" s="1"/>
  <c r="K13" i="16"/>
  <c r="K32" i="16" s="1"/>
  <c r="L4" i="16"/>
  <c r="L23" i="16" s="1"/>
  <c r="L3" i="16"/>
  <c r="L22" i="16" s="1"/>
  <c r="N7" i="16"/>
  <c r="N26" i="16" s="1"/>
  <c r="L8" i="16"/>
  <c r="L27" i="16" s="1"/>
  <c r="G10" i="16"/>
  <c r="G29" i="16" s="1"/>
  <c r="C10" i="16"/>
  <c r="C29" i="16" s="1"/>
  <c r="M9" i="16"/>
  <c r="M28" i="16" s="1"/>
  <c r="F10" i="16"/>
  <c r="F29" i="16" s="1"/>
  <c r="L9" i="16"/>
  <c r="L28" i="16" s="1"/>
  <c r="I10" i="16"/>
  <c r="I29" i="16" s="1"/>
  <c r="E10" i="16"/>
  <c r="E29" i="16" s="1"/>
  <c r="O9" i="16"/>
  <c r="O28" i="16" s="1"/>
  <c r="K9" i="16"/>
  <c r="K28" i="16" s="1"/>
  <c r="H12" i="16"/>
  <c r="H31" i="16" s="1"/>
  <c r="I6" i="16"/>
  <c r="I25" i="16" s="1"/>
  <c r="M6" i="16"/>
  <c r="M25" i="16" s="1"/>
  <c r="I8" i="16"/>
  <c r="I27" i="16" s="1"/>
  <c r="M8" i="16"/>
  <c r="M27" i="16" s="1"/>
  <c r="M10" i="16"/>
  <c r="M29" i="16" s="1"/>
  <c r="M12" i="16"/>
  <c r="M31" i="16" s="1"/>
  <c r="E3" i="16"/>
  <c r="E22" i="16" s="1"/>
  <c r="I3" i="16"/>
  <c r="I22" i="16" s="1"/>
  <c r="M3" i="16"/>
  <c r="M22" i="16" s="1"/>
  <c r="E4" i="16"/>
  <c r="E23" i="16" s="1"/>
  <c r="I4" i="16"/>
  <c r="I23" i="16" s="1"/>
  <c r="M4" i="16"/>
  <c r="M23" i="16" s="1"/>
  <c r="D5" i="16"/>
  <c r="D24" i="16" s="1"/>
  <c r="J6" i="16"/>
  <c r="J25" i="16" s="1"/>
  <c r="N6" i="16"/>
  <c r="N25" i="16" s="1"/>
  <c r="D7" i="16"/>
  <c r="D26" i="16" s="1"/>
  <c r="J8" i="16"/>
  <c r="J27" i="16" s="1"/>
  <c r="N8" i="16"/>
  <c r="N27" i="16" s="1"/>
  <c r="D9" i="16"/>
  <c r="D28" i="16" s="1"/>
  <c r="H9" i="16"/>
  <c r="H28" i="16" s="1"/>
  <c r="N10" i="16"/>
  <c r="N29" i="16" s="1"/>
  <c r="D11" i="16"/>
  <c r="D30" i="16" s="1"/>
  <c r="H11" i="16"/>
  <c r="H30" i="16" s="1"/>
  <c r="N12" i="16"/>
  <c r="N31" i="16" s="1"/>
  <c r="D15" i="16"/>
  <c r="D34" i="16" s="1"/>
  <c r="H15" i="16"/>
  <c r="H34" i="16" s="1"/>
  <c r="L15" i="16"/>
  <c r="L34" i="16" s="1"/>
  <c r="F4" i="16"/>
  <c r="F23" i="16" s="1"/>
  <c r="J4" i="16"/>
  <c r="J23" i="16" s="1"/>
  <c r="G6" i="16"/>
  <c r="G25" i="16" s="1"/>
  <c r="K6" i="16"/>
  <c r="K25" i="16" s="1"/>
  <c r="O6" i="16"/>
  <c r="O25" i="16" s="1"/>
  <c r="K8" i="16"/>
  <c r="K27" i="16" s="1"/>
  <c r="O8" i="16"/>
  <c r="O27" i="16" s="1"/>
  <c r="K10" i="16"/>
  <c r="K29" i="16" s="1"/>
  <c r="O10" i="16"/>
  <c r="O29" i="16" s="1"/>
  <c r="E11" i="16"/>
  <c r="E30" i="16" s="1"/>
  <c r="O12" i="16"/>
  <c r="O31" i="16" s="1"/>
  <c r="E13" i="16"/>
  <c r="E32" i="16" s="1"/>
  <c r="O14" i="16"/>
  <c r="O33" i="16" s="1"/>
  <c r="E15" i="16"/>
  <c r="E34" i="16" s="1"/>
  <c r="I15" i="16"/>
  <c r="I34" i="16" s="1"/>
  <c r="N34" i="15"/>
  <c r="C24" i="15"/>
  <c r="C31" i="15"/>
  <c r="O22" i="15"/>
  <c r="K22" i="15"/>
  <c r="G22" i="15"/>
  <c r="J23" i="15"/>
  <c r="F23" i="15"/>
  <c r="O30" i="15"/>
  <c r="G31" i="15"/>
  <c r="K31" i="15"/>
  <c r="O31" i="15"/>
  <c r="G32" i="15"/>
  <c r="K32" i="15"/>
  <c r="O32" i="15"/>
  <c r="F33" i="15"/>
  <c r="J33" i="15"/>
  <c r="N33" i="15"/>
  <c r="F34" i="15"/>
  <c r="J34" i="15"/>
  <c r="O34" i="15"/>
  <c r="C30" i="15"/>
  <c r="C26" i="15"/>
  <c r="J22" i="15"/>
  <c r="J26" i="15"/>
  <c r="N26" i="15"/>
  <c r="E27" i="15"/>
  <c r="I27" i="15"/>
  <c r="M27" i="15"/>
  <c r="E28" i="15"/>
  <c r="I28" i="15"/>
  <c r="M28" i="15"/>
  <c r="D29" i="15"/>
  <c r="H29" i="15"/>
  <c r="L29" i="15"/>
  <c r="D30" i="15"/>
  <c r="H30" i="15"/>
  <c r="L30" i="15"/>
  <c r="D31" i="15"/>
  <c r="H31" i="15"/>
  <c r="L31" i="15"/>
  <c r="D32" i="15"/>
  <c r="H32" i="15"/>
  <c r="L32" i="15"/>
  <c r="C33" i="15"/>
  <c r="G33" i="15"/>
  <c r="K33" i="15"/>
  <c r="G34" i="15"/>
  <c r="K34" i="15"/>
  <c r="M34" i="15"/>
  <c r="M22" i="15"/>
  <c r="I22" i="15"/>
  <c r="M23" i="15"/>
  <c r="I23" i="15"/>
  <c r="E24" i="15"/>
  <c r="C32" i="15"/>
  <c r="C28" i="15"/>
  <c r="E23" i="15"/>
  <c r="O33" i="15"/>
  <c r="J30" i="12"/>
  <c r="F23" i="12"/>
  <c r="E28" i="12"/>
  <c r="K30" i="12"/>
  <c r="D22" i="12"/>
  <c r="J24" i="12"/>
  <c r="C27" i="12"/>
  <c r="L30" i="12"/>
  <c r="O31" i="12"/>
  <c r="G29" i="12"/>
  <c r="O26" i="12"/>
  <c r="D33" i="12"/>
  <c r="G23" i="12"/>
  <c r="F28" i="12"/>
  <c r="E33" i="12"/>
  <c r="H24" i="12"/>
  <c r="M31" i="12"/>
  <c r="C22" i="12"/>
  <c r="H29" i="12"/>
  <c r="M25" i="12"/>
  <c r="I29" i="12"/>
  <c r="H34" i="12"/>
  <c r="E23" i="12"/>
  <c r="N26" i="12"/>
  <c r="F34" i="12"/>
  <c r="L25" i="12"/>
  <c r="G34" i="12"/>
  <c r="K25" i="12"/>
  <c r="D28" i="12"/>
  <c r="C33" i="12"/>
  <c r="I24" i="12"/>
  <c r="H24" i="11"/>
  <c r="J30" i="11"/>
  <c r="I24" i="11"/>
  <c r="D33" i="11"/>
  <c r="G23" i="11"/>
  <c r="L30" i="11"/>
  <c r="H23" i="11"/>
  <c r="N25" i="11"/>
  <c r="C32" i="11"/>
  <c r="C27" i="11"/>
  <c r="E33" i="11"/>
  <c r="I34" i="11"/>
  <c r="J24" i="11"/>
  <c r="I29" i="11"/>
  <c r="K24" i="11"/>
  <c r="D27" i="11"/>
  <c r="F33" i="11"/>
  <c r="N26" i="11"/>
  <c r="F34" i="11"/>
  <c r="C22" i="11"/>
  <c r="O26" i="11"/>
  <c r="H29" i="11"/>
  <c r="G34" i="11"/>
  <c r="M25" i="11"/>
  <c r="H34" i="11"/>
  <c r="E22" i="11"/>
  <c r="M30" i="11"/>
  <c r="E23" i="11"/>
  <c r="M31" i="11"/>
  <c r="L25" i="11"/>
  <c r="E28" i="11"/>
  <c r="N31" i="11"/>
  <c r="F28" i="11"/>
  <c r="J29" i="11"/>
  <c r="K25" i="11"/>
  <c r="D28" i="11"/>
  <c r="C33" i="11"/>
  <c r="F23" i="11"/>
  <c r="K30" i="11"/>
  <c r="D22" i="11"/>
  <c r="O31" i="11"/>
  <c r="H24" i="10"/>
  <c r="D28" i="10"/>
  <c r="J30" i="10"/>
  <c r="C33" i="10"/>
  <c r="L25" i="10"/>
  <c r="E28" i="10"/>
  <c r="D33" i="10"/>
  <c r="D22" i="10"/>
  <c r="J24" i="10"/>
  <c r="C27" i="10"/>
  <c r="I29" i="10"/>
  <c r="H34" i="10"/>
  <c r="E5" i="10"/>
  <c r="E24" i="10" s="1"/>
  <c r="M13" i="10"/>
  <c r="M32" i="10" s="1"/>
  <c r="E22" i="10"/>
  <c r="H23" i="10"/>
  <c r="D4" i="10"/>
  <c r="D23" i="10" s="1"/>
  <c r="E23" i="10"/>
  <c r="N26" i="10"/>
  <c r="G29" i="10"/>
  <c r="F34" i="10"/>
  <c r="F6" i="10"/>
  <c r="F25" i="10" s="1"/>
  <c r="N14" i="10"/>
  <c r="N33" i="10" s="1"/>
  <c r="I24" i="10"/>
  <c r="O26" i="10"/>
  <c r="H29" i="10"/>
  <c r="G34" i="10"/>
  <c r="G23" i="10"/>
  <c r="M25" i="10"/>
  <c r="F28" i="10"/>
  <c r="L30" i="10"/>
  <c r="E33" i="10"/>
  <c r="L12" i="10"/>
  <c r="L31" i="10" s="1"/>
  <c r="C3" i="10"/>
  <c r="C22" i="10" s="1"/>
  <c r="K25" i="10"/>
  <c r="M31" i="10"/>
  <c r="F23" i="10"/>
  <c r="N31" i="10"/>
  <c r="H8" i="9"/>
  <c r="H27" i="9" s="1"/>
  <c r="J10" i="9"/>
  <c r="J29" i="9" s="1"/>
  <c r="K11" i="9"/>
  <c r="K30" i="9" s="1"/>
  <c r="N14" i="9"/>
  <c r="N33" i="9" s="1"/>
  <c r="M13" i="9"/>
  <c r="M32" i="9" s="1"/>
  <c r="C3" i="9"/>
  <c r="C22" i="9" s="1"/>
  <c r="L12" i="9"/>
  <c r="L31" i="9" s="1"/>
  <c r="E5" i="9"/>
  <c r="E24" i="9" s="1"/>
  <c r="I9" i="9"/>
  <c r="I28" i="9" s="1"/>
  <c r="O15" i="9"/>
  <c r="O34" i="9" s="1"/>
  <c r="F6" i="9"/>
  <c r="F25" i="9" s="1"/>
  <c r="M12" i="9"/>
  <c r="M31" i="9" s="1"/>
  <c r="L6" i="9"/>
  <c r="L25" i="9" s="1"/>
  <c r="N12" i="9"/>
  <c r="N31" i="9" s="1"/>
  <c r="M6" i="9"/>
  <c r="M25" i="9" s="1"/>
  <c r="K5" i="9"/>
  <c r="K24" i="9" s="1"/>
  <c r="F3" i="9"/>
  <c r="F22" i="9" s="1"/>
  <c r="I4" i="9"/>
  <c r="I23" i="9" s="1"/>
  <c r="L5" i="9"/>
  <c r="L24" i="9" s="1"/>
  <c r="O6" i="9"/>
  <c r="O25" i="9" s="1"/>
  <c r="K10" i="9"/>
  <c r="K29" i="9" s="1"/>
  <c r="N11" i="9"/>
  <c r="N30" i="9" s="1"/>
  <c r="G3" i="9"/>
  <c r="G22" i="9" s="1"/>
  <c r="J4" i="9"/>
  <c r="J23" i="9" s="1"/>
  <c r="M5" i="9"/>
  <c r="M24" i="9" s="1"/>
  <c r="L10" i="9"/>
  <c r="L29" i="9" s="1"/>
  <c r="O11" i="9"/>
  <c r="O30" i="9" s="1"/>
  <c r="H3" i="9"/>
  <c r="H22" i="9" s="1"/>
  <c r="K4" i="9"/>
  <c r="K23" i="9" s="1"/>
  <c r="N5" i="9"/>
  <c r="N24" i="9" s="1"/>
  <c r="J9" i="9"/>
  <c r="J28" i="9" s="1"/>
  <c r="M10" i="9"/>
  <c r="M29" i="9" s="1"/>
  <c r="D24" i="9"/>
  <c r="C29" i="9"/>
  <c r="F30" i="9"/>
  <c r="I31" i="9"/>
  <c r="I3" i="9"/>
  <c r="I22" i="9" s="1"/>
  <c r="L4" i="9"/>
  <c r="L23" i="9" s="1"/>
  <c r="O5" i="9"/>
  <c r="O24" i="9" s="1"/>
  <c r="K9" i="9"/>
  <c r="K28" i="9" s="1"/>
  <c r="N10" i="9"/>
  <c r="N29" i="9" s="1"/>
  <c r="E4" i="9"/>
  <c r="E23" i="9" s="1"/>
  <c r="I5" i="9"/>
  <c r="I24" i="9" s="1"/>
  <c r="G4" i="9"/>
  <c r="G23" i="9" s="1"/>
  <c r="L11" i="9"/>
  <c r="L30" i="9" s="1"/>
  <c r="H4" i="9"/>
  <c r="H23" i="9" s="1"/>
  <c r="H5" i="9"/>
  <c r="H24" i="9" s="1"/>
  <c r="O7" i="9"/>
  <c r="O26" i="9" s="1"/>
  <c r="D3" i="9"/>
  <c r="D22" i="9" s="1"/>
  <c r="O12" i="9"/>
  <c r="O31" i="9" s="1"/>
  <c r="J3" i="9"/>
  <c r="J22" i="9" s="1"/>
  <c r="L9" i="9"/>
  <c r="L28" i="9" s="1"/>
  <c r="N4" i="9"/>
  <c r="N23" i="9" s="1"/>
  <c r="M9" i="9"/>
  <c r="M28" i="9" s="1"/>
  <c r="L3" i="9"/>
  <c r="L22" i="9" s="1"/>
  <c r="K8" i="9"/>
  <c r="K27" i="9" s="1"/>
  <c r="M3" i="9"/>
  <c r="M22" i="9" s="1"/>
  <c r="I7" i="9"/>
  <c r="I26" i="9" s="1"/>
  <c r="L8" i="9"/>
  <c r="L27" i="9" s="1"/>
  <c r="O9" i="9"/>
  <c r="O28" i="9" s="1"/>
  <c r="K6" i="9"/>
  <c r="K25" i="9" s="1"/>
  <c r="F4" i="9"/>
  <c r="F23" i="9" s="1"/>
  <c r="J5" i="9"/>
  <c r="J24" i="9" s="1"/>
  <c r="E3" i="9"/>
  <c r="E22" i="9" s="1"/>
  <c r="N6" i="9"/>
  <c r="N25" i="9" s="1"/>
  <c r="M11" i="9"/>
  <c r="M30" i="9" s="1"/>
  <c r="M4" i="9"/>
  <c r="M23" i="9" s="1"/>
  <c r="I8" i="9"/>
  <c r="I27" i="9" s="1"/>
  <c r="O10" i="9"/>
  <c r="O29" i="9" s="1"/>
  <c r="K3" i="9"/>
  <c r="K22" i="9" s="1"/>
  <c r="J8" i="9"/>
  <c r="J27" i="9" s="1"/>
  <c r="O4" i="9"/>
  <c r="O23" i="9" s="1"/>
  <c r="H7" i="9"/>
  <c r="H26" i="9" s="1"/>
  <c r="N9" i="9"/>
  <c r="N28" i="9" s="1"/>
  <c r="N3" i="9"/>
  <c r="N22" i="9" s="1"/>
  <c r="G6" i="9"/>
  <c r="G25" i="9" s="1"/>
  <c r="J7" i="9"/>
  <c r="J26" i="9" s="1"/>
  <c r="M8" i="9"/>
  <c r="M27" i="9" s="1"/>
  <c r="J30" i="8"/>
  <c r="H29" i="8"/>
  <c r="I29" i="8"/>
  <c r="E33" i="8"/>
  <c r="G28" i="8"/>
  <c r="C32" i="8"/>
  <c r="D28" i="8"/>
  <c r="F34" i="8"/>
  <c r="C22" i="8"/>
  <c r="G34" i="8"/>
  <c r="F23" i="8"/>
  <c r="I24" i="8"/>
  <c r="L25" i="8"/>
  <c r="O26" i="8"/>
  <c r="N31" i="8"/>
  <c r="G29" i="8"/>
  <c r="C33" i="8"/>
  <c r="E28" i="8"/>
  <c r="D33" i="8"/>
  <c r="F28" i="8"/>
  <c r="H34" i="8"/>
  <c r="J29" i="8"/>
  <c r="F33" i="8"/>
  <c r="E23" i="8"/>
  <c r="H24" i="8"/>
  <c r="N26" i="8"/>
  <c r="D22" i="8"/>
  <c r="G23" i="8"/>
  <c r="J24" i="8"/>
  <c r="M25" i="8"/>
  <c r="L30" i="8"/>
  <c r="O31" i="8"/>
  <c r="K30" i="8"/>
  <c r="C27" i="8"/>
  <c r="D27" i="8"/>
  <c r="K25" i="8"/>
  <c r="M31" i="8"/>
  <c r="E22" i="8"/>
  <c r="H23" i="8"/>
  <c r="K24" i="8"/>
  <c r="N25" i="8"/>
  <c r="H24" i="7"/>
  <c r="N26" i="7"/>
  <c r="F34" i="7"/>
  <c r="O26" i="7"/>
  <c r="G34" i="7"/>
  <c r="D22" i="7"/>
  <c r="C27" i="7"/>
  <c r="H34" i="7"/>
  <c r="E22" i="7"/>
  <c r="N25" i="7"/>
  <c r="G28" i="7"/>
  <c r="F33" i="7"/>
  <c r="J30" i="7"/>
  <c r="L25" i="7"/>
  <c r="H29" i="7"/>
  <c r="J24" i="7"/>
  <c r="O31" i="7"/>
  <c r="K24" i="7"/>
  <c r="M30" i="7"/>
  <c r="E23" i="7"/>
  <c r="M31" i="7"/>
  <c r="I24" i="7"/>
  <c r="N31" i="7"/>
  <c r="G23" i="7"/>
  <c r="L30" i="7"/>
  <c r="J29" i="7"/>
  <c r="K25" i="7"/>
  <c r="D28" i="7"/>
  <c r="C33" i="7"/>
  <c r="F23" i="7"/>
  <c r="E28" i="7"/>
  <c r="D33" i="7"/>
  <c r="M25" i="7"/>
  <c r="F28" i="7"/>
  <c r="E33" i="7"/>
  <c r="H23" i="7"/>
  <c r="D27" i="7"/>
  <c r="I34" i="7"/>
  <c r="G29" i="7"/>
  <c r="C22" i="7"/>
  <c r="K30" i="7"/>
  <c r="I29" i="7"/>
  <c r="G23" i="6"/>
  <c r="D34" i="6"/>
  <c r="N32" i="6"/>
  <c r="H31" i="6"/>
  <c r="M29" i="6"/>
  <c r="D28" i="6"/>
  <c r="I26" i="6"/>
  <c r="N24" i="6"/>
  <c r="E23" i="6"/>
  <c r="F28" i="6"/>
  <c r="G22" i="6"/>
  <c r="C28" i="6"/>
  <c r="H26" i="6"/>
  <c r="L24" i="6"/>
  <c r="D23" i="6"/>
  <c r="I22" i="6"/>
  <c r="N29" i="6"/>
  <c r="C34" i="6"/>
  <c r="E31" i="6"/>
  <c r="C23" i="6"/>
  <c r="O24" i="6"/>
  <c r="M32" i="6"/>
  <c r="F22" i="6"/>
  <c r="K24" i="6"/>
  <c r="E26" i="6"/>
  <c r="M33" i="6"/>
  <c r="G29" i="6"/>
  <c r="L27" i="6"/>
  <c r="H24" i="6"/>
  <c r="J26" i="6"/>
  <c r="K29" i="6"/>
  <c r="L32" i="6"/>
  <c r="J29" i="6"/>
  <c r="F26" i="6"/>
  <c r="N33" i="6"/>
  <c r="J24" i="6"/>
  <c r="G24" i="6"/>
  <c r="E34" i="6"/>
  <c r="O32" i="6"/>
  <c r="H22" i="6"/>
  <c r="G31" i="6"/>
  <c r="O33" i="6"/>
  <c r="O27" i="6"/>
  <c r="E22" i="6"/>
  <c r="K32" i="6"/>
  <c r="D31" i="6"/>
  <c r="I29" i="6"/>
  <c r="M27" i="6"/>
  <c r="F23" i="6"/>
  <c r="D22" i="6"/>
  <c r="J32" i="6"/>
  <c r="C31" i="6"/>
  <c r="D26" i="6"/>
  <c r="O34" i="6"/>
  <c r="L33" i="6"/>
  <c r="I32" i="6"/>
  <c r="N30" i="6"/>
  <c r="F29" i="6"/>
  <c r="K27" i="6"/>
  <c r="O25" i="6"/>
  <c r="N34" i="6"/>
  <c r="K33" i="6"/>
  <c r="H32" i="6"/>
  <c r="M30" i="6"/>
  <c r="E29" i="6"/>
  <c r="I27" i="6"/>
  <c r="N25" i="6"/>
  <c r="E32" i="6"/>
  <c r="N31" i="6"/>
  <c r="J31" i="6"/>
  <c r="F31" i="6"/>
  <c r="O30" i="6"/>
  <c r="K30" i="6"/>
  <c r="G30" i="6"/>
  <c r="C30" i="6"/>
  <c r="L29" i="6"/>
  <c r="H29" i="6"/>
  <c r="D29" i="6"/>
  <c r="M28" i="6"/>
  <c r="I28" i="6"/>
  <c r="E28" i="6"/>
  <c r="N27" i="6"/>
  <c r="J27" i="6"/>
  <c r="F27" i="6"/>
  <c r="O26" i="6"/>
  <c r="K26" i="6"/>
  <c r="G26" i="6"/>
  <c r="C26" i="6"/>
  <c r="L25" i="6"/>
  <c r="H25" i="6"/>
  <c r="D25" i="6"/>
  <c r="M24" i="6"/>
  <c r="I24" i="6"/>
  <c r="E24" i="6"/>
  <c r="N23" i="6"/>
  <c r="J23" i="6"/>
  <c r="H3" i="5"/>
  <c r="I3" i="5" s="1"/>
</calcChain>
</file>

<file path=xl/sharedStrings.xml><?xml version="1.0" encoding="utf-8"?>
<sst xmlns="http://schemas.openxmlformats.org/spreadsheetml/2006/main" count="639" uniqueCount="44">
  <si>
    <t>A</t>
    <phoneticPr fontId="1" type="noConversion"/>
  </si>
  <si>
    <t>K</t>
    <phoneticPr fontId="1" type="noConversion"/>
  </si>
  <si>
    <t>Q</t>
    <phoneticPr fontId="1" type="noConversion"/>
  </si>
  <si>
    <t>J</t>
    <phoneticPr fontId="1" type="noConversion"/>
  </si>
  <si>
    <t>T</t>
    <phoneticPr fontId="1" type="noConversion"/>
  </si>
  <si>
    <t>확률</t>
    <phoneticPr fontId="1" type="noConversion"/>
  </si>
  <si>
    <t>풀하우스</t>
    <phoneticPr fontId="1" type="noConversion"/>
  </si>
  <si>
    <t>플랍의 경우의 수</t>
    <phoneticPr fontId="1" type="noConversion"/>
  </si>
  <si>
    <t>개별</t>
    <phoneticPr fontId="1" type="noConversion"/>
  </si>
  <si>
    <t>전체</t>
    <phoneticPr fontId="1" type="noConversion"/>
  </si>
  <si>
    <t>수딧(78개)</t>
    <phoneticPr fontId="1" type="noConversion"/>
  </si>
  <si>
    <t>오프수딧(78개)</t>
    <phoneticPr fontId="1" type="noConversion"/>
  </si>
  <si>
    <t>파켓(13개)</t>
    <phoneticPr fontId="1" type="noConversion"/>
  </si>
  <si>
    <t>합계</t>
    <phoneticPr fontId="1" type="noConversion"/>
  </si>
  <si>
    <t>플러쉬</t>
    <phoneticPr fontId="1" type="noConversion"/>
  </si>
  <si>
    <t>전체경우의 수</t>
    <phoneticPr fontId="1" type="noConversion"/>
  </si>
  <si>
    <t>suited</t>
    <phoneticPr fontId="1" type="noConversion"/>
  </si>
  <si>
    <t>off_suited</t>
    <phoneticPr fontId="1" type="noConversion"/>
  </si>
  <si>
    <t>pocket</t>
    <phoneticPr fontId="1" type="noConversion"/>
  </si>
  <si>
    <t>값</t>
    <phoneticPr fontId="1" type="noConversion"/>
  </si>
  <si>
    <t>전체확률</t>
    <phoneticPr fontId="1" type="noConversion"/>
  </si>
  <si>
    <t>-</t>
    <phoneticPr fontId="1" type="noConversion"/>
  </si>
  <si>
    <t>connected(45-TJ)</t>
    <phoneticPr fontId="1" type="noConversion"/>
  </si>
  <si>
    <t>connected(except 45-TJ)</t>
    <phoneticPr fontId="1" type="noConversion"/>
  </si>
  <si>
    <t>AK</t>
    <phoneticPr fontId="1" type="noConversion"/>
  </si>
  <si>
    <t>KQ</t>
    <phoneticPr fontId="1" type="noConversion"/>
  </si>
  <si>
    <t>QJ</t>
    <phoneticPr fontId="1" type="noConversion"/>
  </si>
  <si>
    <t>JT</t>
    <phoneticPr fontId="1" type="noConversion"/>
  </si>
  <si>
    <t>T9</t>
    <phoneticPr fontId="1" type="noConversion"/>
  </si>
  <si>
    <t>AQ</t>
    <phoneticPr fontId="1" type="noConversion"/>
  </si>
  <si>
    <t>KJ</t>
    <phoneticPr fontId="1" type="noConversion"/>
  </si>
  <si>
    <t>QT</t>
    <phoneticPr fontId="1" type="noConversion"/>
  </si>
  <si>
    <t>J9</t>
    <phoneticPr fontId="1" type="noConversion"/>
  </si>
  <si>
    <t>KT</t>
    <phoneticPr fontId="1" type="noConversion"/>
  </si>
  <si>
    <t>Q9</t>
    <phoneticPr fontId="1" type="noConversion"/>
  </si>
  <si>
    <t>J8</t>
    <phoneticPr fontId="1" type="noConversion"/>
  </si>
  <si>
    <t>K9</t>
    <phoneticPr fontId="1" type="noConversion"/>
  </si>
  <si>
    <t>Q8</t>
    <phoneticPr fontId="1" type="noConversion"/>
  </si>
  <si>
    <t>J7</t>
    <phoneticPr fontId="1" type="noConversion"/>
  </si>
  <si>
    <t>T8</t>
    <phoneticPr fontId="1" type="noConversion"/>
  </si>
  <si>
    <t>T7</t>
    <phoneticPr fontId="1" type="noConversion"/>
  </si>
  <si>
    <t>T6</t>
    <phoneticPr fontId="1" type="noConversion"/>
  </si>
  <si>
    <t>2A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</si>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</sst>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000%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0" fontId="0" fillId="0" borderId="0" xfId="2" applyNumberFormat="1" applyFont="1">
      <alignment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0" fontId="0" fillId="0" borderId="3" xfId="2" applyNumberFormat="1" applyFont="1" applyBorder="1" applyAlignment="1">
      <alignment horizontal="center" vertical="center"/>
    </xf>
    <xf numFmtId="10" fontId="0" fillId="0" borderId="15" xfId="2" applyNumberFormat="1" applyFont="1" applyBorder="1" applyAlignment="1">
      <alignment horizontal="center" vertical="center"/>
    </xf>
    <xf numFmtId="10" fontId="0" fillId="0" borderId="17" xfId="2" applyNumberFormat="1" applyFont="1" applyBorder="1" applyAlignment="1">
      <alignment horizontal="center" vertical="center"/>
    </xf>
    <xf numFmtId="10" fontId="0" fillId="0" borderId="29" xfId="2" applyNumberFormat="1" applyFont="1" applyBorder="1" applyAlignment="1">
      <alignment horizontal="center" vertical="center"/>
    </xf>
    <xf numFmtId="10" fontId="0" fillId="0" borderId="25" xfId="2" applyNumberFormat="1" applyFont="1" applyBorder="1" applyAlignment="1">
      <alignment horizontal="center" vertical="center"/>
    </xf>
    <xf numFmtId="10" fontId="0" fillId="0" borderId="30" xfId="2" applyNumberFormat="1" applyFont="1" applyBorder="1" applyAlignment="1">
      <alignment horizontal="center" vertical="center"/>
    </xf>
    <xf numFmtId="10" fontId="0" fillId="0" borderId="31" xfId="2" applyNumberFormat="1" applyFont="1" applyBorder="1" applyAlignment="1">
      <alignment horizontal="center" vertical="center"/>
    </xf>
    <xf numFmtId="10" fontId="0" fillId="0" borderId="32" xfId="2" applyNumberFormat="1" applyFont="1" applyBorder="1" applyAlignment="1">
      <alignment horizontal="center" vertical="center"/>
    </xf>
    <xf numFmtId="10" fontId="0" fillId="0" borderId="14" xfId="2" applyNumberFormat="1" applyFont="1" applyBorder="1" applyAlignment="1">
      <alignment horizontal="center" vertical="center"/>
    </xf>
    <xf numFmtId="41" fontId="0" fillId="0" borderId="0" xfId="1" applyFont="1">
      <alignment vertical="center"/>
    </xf>
    <xf numFmtId="176" fontId="0" fillId="0" borderId="3" xfId="2" applyNumberFormat="1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76" fontId="0" fillId="0" borderId="1" xfId="2" applyNumberFormat="1" applyFont="1" applyBorder="1" applyAlignment="1">
      <alignment horizontal="center" vertical="center"/>
    </xf>
    <xf numFmtId="176" fontId="0" fillId="0" borderId="4" xfId="2" applyNumberFormat="1" applyFont="1" applyBorder="1" applyAlignment="1">
      <alignment horizontal="center" vertical="center"/>
    </xf>
    <xf numFmtId="176" fontId="0" fillId="0" borderId="5" xfId="2" applyNumberFormat="1" applyFont="1" applyBorder="1" applyAlignment="1">
      <alignment horizontal="center" vertical="center"/>
    </xf>
    <xf numFmtId="176" fontId="0" fillId="0" borderId="6" xfId="2" applyNumberFormat="1" applyFont="1" applyBorder="1" applyAlignment="1">
      <alignment horizontal="center" vertical="center"/>
    </xf>
    <xf numFmtId="176" fontId="0" fillId="0" borderId="7" xfId="2" applyNumberFormat="1" applyFont="1" applyBorder="1" applyAlignment="1">
      <alignment horizontal="center" vertical="center"/>
    </xf>
    <xf numFmtId="176" fontId="0" fillId="0" borderId="8" xfId="2" applyNumberFormat="1" applyFont="1" applyBorder="1" applyAlignment="1">
      <alignment horizontal="center" vertical="center"/>
    </xf>
    <xf numFmtId="176" fontId="0" fillId="0" borderId="9" xfId="2" applyNumberFormat="1" applyFont="1" applyBorder="1" applyAlignment="1">
      <alignment horizontal="center" vertical="center"/>
    </xf>
    <xf numFmtId="176" fontId="0" fillId="0" borderId="10" xfId="2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1" fontId="0" fillId="0" borderId="11" xfId="1" applyFont="1" applyBorder="1" applyAlignment="1">
      <alignment horizontal="center" vertical="center"/>
    </xf>
    <xf numFmtId="41" fontId="0" fillId="0" borderId="12" xfId="1" applyFont="1" applyBorder="1" applyAlignment="1">
      <alignment horizontal="center" vertical="center"/>
    </xf>
    <xf numFmtId="41" fontId="0" fillId="0" borderId="13" xfId="1" applyFont="1" applyBorder="1" applyAlignment="1">
      <alignment horizontal="center" vertical="center"/>
    </xf>
    <xf numFmtId="41" fontId="0" fillId="0" borderId="14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52E6-2663-4E6D-8F7C-BCF7FE55CC53}">
  <dimension ref="A1:O33"/>
  <sheetViews>
    <sheetView workbookViewId="0">
      <selection activeCell="D17" sqref="D17"/>
    </sheetView>
  </sheetViews>
  <sheetFormatPr defaultRowHeight="16.5" x14ac:dyDescent="0.3"/>
  <cols>
    <col min="1" max="1" width="3.5" style="1" bestFit="1" customWidth="1"/>
  </cols>
  <sheetData>
    <row r="1" spans="1:15" ht="17.25" thickBot="1" x14ac:dyDescent="0.35"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ht="17.25" thickBot="1" x14ac:dyDescent="0.35">
      <c r="B2" s="21"/>
      <c r="C2" s="22" t="s">
        <v>0</v>
      </c>
      <c r="D2" s="12" t="s">
        <v>1</v>
      </c>
      <c r="E2" s="12" t="s">
        <v>2</v>
      </c>
      <c r="F2" s="12" t="s">
        <v>3</v>
      </c>
      <c r="G2" s="12" t="s">
        <v>4</v>
      </c>
      <c r="H2" s="12">
        <v>9</v>
      </c>
      <c r="I2" s="12">
        <v>8</v>
      </c>
      <c r="J2" s="12">
        <v>7</v>
      </c>
      <c r="K2" s="12">
        <v>6</v>
      </c>
      <c r="L2" s="12">
        <v>5</v>
      </c>
      <c r="M2" s="12">
        <v>4</v>
      </c>
      <c r="N2" s="12">
        <v>3</v>
      </c>
      <c r="O2" s="23">
        <v>2</v>
      </c>
    </row>
    <row r="3" spans="1:15" x14ac:dyDescent="0.3">
      <c r="A3" s="1">
        <v>0</v>
      </c>
      <c r="B3" s="17" t="s">
        <v>0</v>
      </c>
      <c r="C3" s="18">
        <v>6</v>
      </c>
      <c r="D3" s="19">
        <v>4</v>
      </c>
      <c r="E3" s="19">
        <v>4</v>
      </c>
      <c r="F3" s="19">
        <v>4</v>
      </c>
      <c r="G3" s="19">
        <v>4</v>
      </c>
      <c r="H3" s="19">
        <v>4</v>
      </c>
      <c r="I3" s="19">
        <v>4</v>
      </c>
      <c r="J3" s="19">
        <v>4</v>
      </c>
      <c r="K3" s="19">
        <v>4</v>
      </c>
      <c r="L3" s="19">
        <v>4</v>
      </c>
      <c r="M3" s="19">
        <v>4</v>
      </c>
      <c r="N3" s="19">
        <v>4</v>
      </c>
      <c r="O3" s="20">
        <v>4</v>
      </c>
    </row>
    <row r="4" spans="1:15" x14ac:dyDescent="0.3">
      <c r="A4" s="1">
        <v>1</v>
      </c>
      <c r="B4" s="15" t="s">
        <v>1</v>
      </c>
      <c r="C4" s="13">
        <v>12</v>
      </c>
      <c r="D4" s="6">
        <v>6</v>
      </c>
      <c r="E4" s="6">
        <v>4</v>
      </c>
      <c r="F4" s="6">
        <v>4</v>
      </c>
      <c r="G4" s="6">
        <v>4</v>
      </c>
      <c r="H4" s="6">
        <v>4</v>
      </c>
      <c r="I4" s="6">
        <v>4</v>
      </c>
      <c r="J4" s="6">
        <v>4</v>
      </c>
      <c r="K4" s="6">
        <v>4</v>
      </c>
      <c r="L4" s="6">
        <v>4</v>
      </c>
      <c r="M4" s="6">
        <v>4</v>
      </c>
      <c r="N4" s="6">
        <v>4</v>
      </c>
      <c r="O4" s="7">
        <v>4</v>
      </c>
    </row>
    <row r="5" spans="1:15" x14ac:dyDescent="0.3">
      <c r="A5" s="1">
        <v>2</v>
      </c>
      <c r="B5" s="15" t="s">
        <v>2</v>
      </c>
      <c r="C5" s="13">
        <v>12</v>
      </c>
      <c r="D5" s="6">
        <v>12</v>
      </c>
      <c r="E5" s="6">
        <v>6</v>
      </c>
      <c r="F5" s="6">
        <v>4</v>
      </c>
      <c r="G5" s="6">
        <v>4</v>
      </c>
      <c r="H5" s="6">
        <v>4</v>
      </c>
      <c r="I5" s="6">
        <v>4</v>
      </c>
      <c r="J5" s="6">
        <v>4</v>
      </c>
      <c r="K5" s="6">
        <v>4</v>
      </c>
      <c r="L5" s="6">
        <v>4</v>
      </c>
      <c r="M5" s="6">
        <v>4</v>
      </c>
      <c r="N5" s="6">
        <v>4</v>
      </c>
      <c r="O5" s="7">
        <v>4</v>
      </c>
    </row>
    <row r="6" spans="1:15" x14ac:dyDescent="0.3">
      <c r="A6" s="1">
        <v>3</v>
      </c>
      <c r="B6" s="15" t="s">
        <v>3</v>
      </c>
      <c r="C6" s="13">
        <v>12</v>
      </c>
      <c r="D6" s="6">
        <v>12</v>
      </c>
      <c r="E6" s="6">
        <v>12</v>
      </c>
      <c r="F6" s="6">
        <v>6</v>
      </c>
      <c r="G6" s="6">
        <v>4</v>
      </c>
      <c r="H6" s="6">
        <v>4</v>
      </c>
      <c r="I6" s="6">
        <v>4</v>
      </c>
      <c r="J6" s="6">
        <v>4</v>
      </c>
      <c r="K6" s="6">
        <v>4</v>
      </c>
      <c r="L6" s="6">
        <v>4</v>
      </c>
      <c r="M6" s="6">
        <v>4</v>
      </c>
      <c r="N6" s="6">
        <v>4</v>
      </c>
      <c r="O6" s="7">
        <v>4</v>
      </c>
    </row>
    <row r="7" spans="1:15" x14ac:dyDescent="0.3">
      <c r="A7" s="1">
        <v>4</v>
      </c>
      <c r="B7" s="15" t="s">
        <v>4</v>
      </c>
      <c r="C7" s="13">
        <v>12</v>
      </c>
      <c r="D7" s="6">
        <v>12</v>
      </c>
      <c r="E7" s="6">
        <v>12</v>
      </c>
      <c r="F7" s="6">
        <v>12</v>
      </c>
      <c r="G7" s="6">
        <v>6</v>
      </c>
      <c r="H7" s="6">
        <v>4</v>
      </c>
      <c r="I7" s="6">
        <v>4</v>
      </c>
      <c r="J7" s="6">
        <v>4</v>
      </c>
      <c r="K7" s="6">
        <v>4</v>
      </c>
      <c r="L7" s="6">
        <v>4</v>
      </c>
      <c r="M7" s="6">
        <v>4</v>
      </c>
      <c r="N7" s="6">
        <v>4</v>
      </c>
      <c r="O7" s="7">
        <v>4</v>
      </c>
    </row>
    <row r="8" spans="1:15" x14ac:dyDescent="0.3">
      <c r="A8" s="1">
        <v>5</v>
      </c>
      <c r="B8" s="15">
        <v>9</v>
      </c>
      <c r="C8" s="13">
        <v>12</v>
      </c>
      <c r="D8" s="6">
        <v>12</v>
      </c>
      <c r="E8" s="6">
        <v>12</v>
      </c>
      <c r="F8" s="6">
        <v>12</v>
      </c>
      <c r="G8" s="6">
        <v>12</v>
      </c>
      <c r="H8" s="6">
        <v>6</v>
      </c>
      <c r="I8" s="6">
        <v>4</v>
      </c>
      <c r="J8" s="6">
        <v>4</v>
      </c>
      <c r="K8" s="6">
        <v>4</v>
      </c>
      <c r="L8" s="6">
        <v>4</v>
      </c>
      <c r="M8" s="6">
        <v>4</v>
      </c>
      <c r="N8" s="6">
        <v>4</v>
      </c>
      <c r="O8" s="7">
        <v>4</v>
      </c>
    </row>
    <row r="9" spans="1:15" x14ac:dyDescent="0.3">
      <c r="A9" s="1">
        <v>6</v>
      </c>
      <c r="B9" s="15">
        <v>8</v>
      </c>
      <c r="C9" s="13">
        <v>12</v>
      </c>
      <c r="D9" s="6">
        <v>12</v>
      </c>
      <c r="E9" s="6">
        <v>12</v>
      </c>
      <c r="F9" s="6">
        <v>12</v>
      </c>
      <c r="G9" s="6">
        <v>12</v>
      </c>
      <c r="H9" s="6">
        <v>12</v>
      </c>
      <c r="I9" s="6">
        <v>6</v>
      </c>
      <c r="J9" s="6">
        <v>4</v>
      </c>
      <c r="K9" s="6">
        <v>4</v>
      </c>
      <c r="L9" s="6">
        <v>4</v>
      </c>
      <c r="M9" s="6">
        <v>4</v>
      </c>
      <c r="N9" s="6">
        <v>4</v>
      </c>
      <c r="O9" s="7">
        <v>4</v>
      </c>
    </row>
    <row r="10" spans="1:15" x14ac:dyDescent="0.3">
      <c r="A10" s="1">
        <v>7</v>
      </c>
      <c r="B10" s="15">
        <v>7</v>
      </c>
      <c r="C10" s="13">
        <v>12</v>
      </c>
      <c r="D10" s="6">
        <v>12</v>
      </c>
      <c r="E10" s="6">
        <v>12</v>
      </c>
      <c r="F10" s="6">
        <v>12</v>
      </c>
      <c r="G10" s="6">
        <v>12</v>
      </c>
      <c r="H10" s="6">
        <v>12</v>
      </c>
      <c r="I10" s="6">
        <v>12</v>
      </c>
      <c r="J10" s="6">
        <v>6</v>
      </c>
      <c r="K10" s="6">
        <v>4</v>
      </c>
      <c r="L10" s="6">
        <v>4</v>
      </c>
      <c r="M10" s="6">
        <v>4</v>
      </c>
      <c r="N10" s="6">
        <v>4</v>
      </c>
      <c r="O10" s="7">
        <v>4</v>
      </c>
    </row>
    <row r="11" spans="1:15" x14ac:dyDescent="0.3">
      <c r="A11" s="1">
        <v>8</v>
      </c>
      <c r="B11" s="15">
        <v>6</v>
      </c>
      <c r="C11" s="13">
        <v>12</v>
      </c>
      <c r="D11" s="6">
        <v>12</v>
      </c>
      <c r="E11" s="6">
        <v>12</v>
      </c>
      <c r="F11" s="6">
        <v>12</v>
      </c>
      <c r="G11" s="6">
        <v>12</v>
      </c>
      <c r="H11" s="6">
        <v>12</v>
      </c>
      <c r="I11" s="6">
        <v>12</v>
      </c>
      <c r="J11" s="6">
        <v>12</v>
      </c>
      <c r="K11" s="6">
        <v>6</v>
      </c>
      <c r="L11" s="6">
        <v>4</v>
      </c>
      <c r="M11" s="6">
        <v>4</v>
      </c>
      <c r="N11" s="6">
        <v>4</v>
      </c>
      <c r="O11" s="7">
        <v>4</v>
      </c>
    </row>
    <row r="12" spans="1:15" x14ac:dyDescent="0.3">
      <c r="A12" s="1">
        <v>9</v>
      </c>
      <c r="B12" s="15">
        <v>5</v>
      </c>
      <c r="C12" s="13">
        <v>12</v>
      </c>
      <c r="D12" s="6">
        <v>12</v>
      </c>
      <c r="E12" s="6">
        <v>12</v>
      </c>
      <c r="F12" s="6">
        <v>12</v>
      </c>
      <c r="G12" s="6">
        <v>12</v>
      </c>
      <c r="H12" s="6">
        <v>12</v>
      </c>
      <c r="I12" s="6">
        <v>12</v>
      </c>
      <c r="J12" s="6">
        <v>12</v>
      </c>
      <c r="K12" s="6">
        <v>12</v>
      </c>
      <c r="L12" s="6">
        <v>6</v>
      </c>
      <c r="M12" s="6">
        <v>4</v>
      </c>
      <c r="N12" s="6">
        <v>4</v>
      </c>
      <c r="O12" s="7">
        <v>4</v>
      </c>
    </row>
    <row r="13" spans="1:15" x14ac:dyDescent="0.3">
      <c r="A13" s="1">
        <v>10</v>
      </c>
      <c r="B13" s="15">
        <v>4</v>
      </c>
      <c r="C13" s="13">
        <v>12</v>
      </c>
      <c r="D13" s="6">
        <v>12</v>
      </c>
      <c r="E13" s="6">
        <v>12</v>
      </c>
      <c r="F13" s="6">
        <v>12</v>
      </c>
      <c r="G13" s="6">
        <v>12</v>
      </c>
      <c r="H13" s="6">
        <v>12</v>
      </c>
      <c r="I13" s="6">
        <v>12</v>
      </c>
      <c r="J13" s="6">
        <v>12</v>
      </c>
      <c r="K13" s="6">
        <v>12</v>
      </c>
      <c r="L13" s="6">
        <v>12</v>
      </c>
      <c r="M13" s="6">
        <v>6</v>
      </c>
      <c r="N13" s="6">
        <v>4</v>
      </c>
      <c r="O13" s="7">
        <v>4</v>
      </c>
    </row>
    <row r="14" spans="1:15" x14ac:dyDescent="0.3">
      <c r="A14" s="1">
        <v>11</v>
      </c>
      <c r="B14" s="15">
        <v>3</v>
      </c>
      <c r="C14" s="13">
        <v>12</v>
      </c>
      <c r="D14" s="6">
        <v>12</v>
      </c>
      <c r="E14" s="6">
        <v>12</v>
      </c>
      <c r="F14" s="6">
        <v>12</v>
      </c>
      <c r="G14" s="6">
        <v>12</v>
      </c>
      <c r="H14" s="6">
        <v>12</v>
      </c>
      <c r="I14" s="6">
        <v>12</v>
      </c>
      <c r="J14" s="6">
        <v>12</v>
      </c>
      <c r="K14" s="6">
        <v>12</v>
      </c>
      <c r="L14" s="6">
        <v>12</v>
      </c>
      <c r="M14" s="6">
        <v>12</v>
      </c>
      <c r="N14" s="6">
        <v>6</v>
      </c>
      <c r="O14" s="7">
        <v>4</v>
      </c>
    </row>
    <row r="15" spans="1:15" ht="17.25" thickBot="1" x14ac:dyDescent="0.35">
      <c r="A15" s="1">
        <v>12</v>
      </c>
      <c r="B15" s="16">
        <v>2</v>
      </c>
      <c r="C15" s="14">
        <v>12</v>
      </c>
      <c r="D15" s="9">
        <v>12</v>
      </c>
      <c r="E15" s="9">
        <v>12</v>
      </c>
      <c r="F15" s="9">
        <v>12</v>
      </c>
      <c r="G15" s="9">
        <v>12</v>
      </c>
      <c r="H15" s="9">
        <v>12</v>
      </c>
      <c r="I15" s="9">
        <v>12</v>
      </c>
      <c r="J15" s="9">
        <v>12</v>
      </c>
      <c r="K15" s="9">
        <v>12</v>
      </c>
      <c r="L15" s="9">
        <v>12</v>
      </c>
      <c r="M15" s="9">
        <v>12</v>
      </c>
      <c r="N15" s="9">
        <v>12</v>
      </c>
      <c r="O15" s="10">
        <v>6</v>
      </c>
    </row>
    <row r="16" spans="1:15" ht="17.25" thickBot="1" x14ac:dyDescent="0.35"/>
    <row r="17" spans="1:15" ht="17.25" thickBot="1" x14ac:dyDescent="0.35">
      <c r="B17" s="49" t="s">
        <v>15</v>
      </c>
      <c r="C17" s="50"/>
      <c r="D17" s="23">
        <f>SUM(C3:O15)</f>
        <v>1326</v>
      </c>
    </row>
    <row r="19" spans="1:15" ht="17.25" thickBot="1" x14ac:dyDescent="0.35">
      <c r="C19" s="1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</row>
    <row r="20" spans="1:15" ht="17.25" thickBot="1" x14ac:dyDescent="0.35">
      <c r="B20" s="21"/>
      <c r="C20" s="22" t="s">
        <v>0</v>
      </c>
      <c r="D20" s="12" t="s">
        <v>1</v>
      </c>
      <c r="E20" s="12" t="s">
        <v>2</v>
      </c>
      <c r="F20" s="12" t="s">
        <v>3</v>
      </c>
      <c r="G20" s="12" t="s">
        <v>4</v>
      </c>
      <c r="H20" s="12">
        <v>9</v>
      </c>
      <c r="I20" s="12">
        <v>8</v>
      </c>
      <c r="J20" s="12">
        <v>7</v>
      </c>
      <c r="K20" s="12">
        <v>6</v>
      </c>
      <c r="L20" s="12">
        <v>5</v>
      </c>
      <c r="M20" s="12">
        <v>4</v>
      </c>
      <c r="N20" s="12">
        <v>3</v>
      </c>
      <c r="O20" s="23">
        <v>2</v>
      </c>
    </row>
    <row r="21" spans="1:15" x14ac:dyDescent="0.3">
      <c r="A21" s="1">
        <v>0</v>
      </c>
      <c r="B21" s="17" t="s">
        <v>0</v>
      </c>
      <c r="C21" s="24">
        <f>C3/$D$17</f>
        <v>4.5248868778280547E-3</v>
      </c>
      <c r="D21" s="25">
        <f t="shared" ref="D21:O21" si="0">D3/$D$17</f>
        <v>3.0165912518853697E-3</v>
      </c>
      <c r="E21" s="25">
        <f t="shared" si="0"/>
        <v>3.0165912518853697E-3</v>
      </c>
      <c r="F21" s="25">
        <f t="shared" si="0"/>
        <v>3.0165912518853697E-3</v>
      </c>
      <c r="G21" s="25">
        <f t="shared" si="0"/>
        <v>3.0165912518853697E-3</v>
      </c>
      <c r="H21" s="25">
        <f t="shared" si="0"/>
        <v>3.0165912518853697E-3</v>
      </c>
      <c r="I21" s="25">
        <f t="shared" si="0"/>
        <v>3.0165912518853697E-3</v>
      </c>
      <c r="J21" s="25">
        <f t="shared" si="0"/>
        <v>3.0165912518853697E-3</v>
      </c>
      <c r="K21" s="25">
        <f t="shared" si="0"/>
        <v>3.0165912518853697E-3</v>
      </c>
      <c r="L21" s="25">
        <f t="shared" si="0"/>
        <v>3.0165912518853697E-3</v>
      </c>
      <c r="M21" s="25">
        <f t="shared" si="0"/>
        <v>3.0165912518853697E-3</v>
      </c>
      <c r="N21" s="25">
        <f t="shared" si="0"/>
        <v>3.0165912518853697E-3</v>
      </c>
      <c r="O21" s="26">
        <f t="shared" si="0"/>
        <v>3.0165912518853697E-3</v>
      </c>
    </row>
    <row r="22" spans="1:15" x14ac:dyDescent="0.3">
      <c r="A22" s="1">
        <v>1</v>
      </c>
      <c r="B22" s="15" t="s">
        <v>1</v>
      </c>
      <c r="C22" s="27">
        <f t="shared" ref="C22:O22" si="1">C4/$D$17</f>
        <v>9.0497737556561094E-3</v>
      </c>
      <c r="D22" s="28">
        <f t="shared" si="1"/>
        <v>4.5248868778280547E-3</v>
      </c>
      <c r="E22" s="28">
        <f t="shared" si="1"/>
        <v>3.0165912518853697E-3</v>
      </c>
      <c r="F22" s="28">
        <f t="shared" si="1"/>
        <v>3.0165912518853697E-3</v>
      </c>
      <c r="G22" s="28">
        <f t="shared" si="1"/>
        <v>3.0165912518853697E-3</v>
      </c>
      <c r="H22" s="28">
        <f t="shared" si="1"/>
        <v>3.0165912518853697E-3</v>
      </c>
      <c r="I22" s="28">
        <f t="shared" si="1"/>
        <v>3.0165912518853697E-3</v>
      </c>
      <c r="J22" s="28">
        <f t="shared" si="1"/>
        <v>3.0165912518853697E-3</v>
      </c>
      <c r="K22" s="28">
        <f t="shared" si="1"/>
        <v>3.0165912518853697E-3</v>
      </c>
      <c r="L22" s="28">
        <f t="shared" si="1"/>
        <v>3.0165912518853697E-3</v>
      </c>
      <c r="M22" s="28">
        <f t="shared" si="1"/>
        <v>3.0165912518853697E-3</v>
      </c>
      <c r="N22" s="28">
        <f t="shared" si="1"/>
        <v>3.0165912518853697E-3</v>
      </c>
      <c r="O22" s="29">
        <f t="shared" si="1"/>
        <v>3.0165912518853697E-3</v>
      </c>
    </row>
    <row r="23" spans="1:15" x14ac:dyDescent="0.3">
      <c r="A23" s="1">
        <v>2</v>
      </c>
      <c r="B23" s="15" t="s">
        <v>2</v>
      </c>
      <c r="C23" s="27">
        <f t="shared" ref="C23:O23" si="2">C5/$D$17</f>
        <v>9.0497737556561094E-3</v>
      </c>
      <c r="D23" s="28">
        <f t="shared" si="2"/>
        <v>9.0497737556561094E-3</v>
      </c>
      <c r="E23" s="28">
        <f t="shared" si="2"/>
        <v>4.5248868778280547E-3</v>
      </c>
      <c r="F23" s="28">
        <f t="shared" si="2"/>
        <v>3.0165912518853697E-3</v>
      </c>
      <c r="G23" s="28">
        <f t="shared" si="2"/>
        <v>3.0165912518853697E-3</v>
      </c>
      <c r="H23" s="28">
        <f t="shared" si="2"/>
        <v>3.0165912518853697E-3</v>
      </c>
      <c r="I23" s="28">
        <f t="shared" si="2"/>
        <v>3.0165912518853697E-3</v>
      </c>
      <c r="J23" s="28">
        <f t="shared" si="2"/>
        <v>3.0165912518853697E-3</v>
      </c>
      <c r="K23" s="28">
        <f t="shared" si="2"/>
        <v>3.0165912518853697E-3</v>
      </c>
      <c r="L23" s="28">
        <f t="shared" si="2"/>
        <v>3.0165912518853697E-3</v>
      </c>
      <c r="M23" s="28">
        <f t="shared" si="2"/>
        <v>3.0165912518853697E-3</v>
      </c>
      <c r="N23" s="28">
        <f t="shared" si="2"/>
        <v>3.0165912518853697E-3</v>
      </c>
      <c r="O23" s="29">
        <f t="shared" si="2"/>
        <v>3.0165912518853697E-3</v>
      </c>
    </row>
    <row r="24" spans="1:15" x14ac:dyDescent="0.3">
      <c r="A24" s="1">
        <v>3</v>
      </c>
      <c r="B24" s="15" t="s">
        <v>3</v>
      </c>
      <c r="C24" s="27">
        <f t="shared" ref="C24:O24" si="3">C6/$D$17</f>
        <v>9.0497737556561094E-3</v>
      </c>
      <c r="D24" s="28">
        <f t="shared" si="3"/>
        <v>9.0497737556561094E-3</v>
      </c>
      <c r="E24" s="28">
        <f t="shared" si="3"/>
        <v>9.0497737556561094E-3</v>
      </c>
      <c r="F24" s="28">
        <f t="shared" si="3"/>
        <v>4.5248868778280547E-3</v>
      </c>
      <c r="G24" s="28">
        <f t="shared" si="3"/>
        <v>3.0165912518853697E-3</v>
      </c>
      <c r="H24" s="28">
        <f t="shared" si="3"/>
        <v>3.0165912518853697E-3</v>
      </c>
      <c r="I24" s="28">
        <f t="shared" si="3"/>
        <v>3.0165912518853697E-3</v>
      </c>
      <c r="J24" s="28">
        <f t="shared" si="3"/>
        <v>3.0165912518853697E-3</v>
      </c>
      <c r="K24" s="28">
        <f t="shared" si="3"/>
        <v>3.0165912518853697E-3</v>
      </c>
      <c r="L24" s="28">
        <f t="shared" si="3"/>
        <v>3.0165912518853697E-3</v>
      </c>
      <c r="M24" s="28">
        <f t="shared" si="3"/>
        <v>3.0165912518853697E-3</v>
      </c>
      <c r="N24" s="28">
        <f t="shared" si="3"/>
        <v>3.0165912518853697E-3</v>
      </c>
      <c r="O24" s="29">
        <f t="shared" si="3"/>
        <v>3.0165912518853697E-3</v>
      </c>
    </row>
    <row r="25" spans="1:15" x14ac:dyDescent="0.3">
      <c r="A25" s="1">
        <v>4</v>
      </c>
      <c r="B25" s="15" t="s">
        <v>4</v>
      </c>
      <c r="C25" s="27">
        <f t="shared" ref="C25:O25" si="4">C7/$D$17</f>
        <v>9.0497737556561094E-3</v>
      </c>
      <c r="D25" s="28">
        <f t="shared" si="4"/>
        <v>9.0497737556561094E-3</v>
      </c>
      <c r="E25" s="28">
        <f t="shared" si="4"/>
        <v>9.0497737556561094E-3</v>
      </c>
      <c r="F25" s="28">
        <f t="shared" si="4"/>
        <v>9.0497737556561094E-3</v>
      </c>
      <c r="G25" s="28">
        <f t="shared" si="4"/>
        <v>4.5248868778280547E-3</v>
      </c>
      <c r="H25" s="28">
        <f t="shared" si="4"/>
        <v>3.0165912518853697E-3</v>
      </c>
      <c r="I25" s="28">
        <f t="shared" si="4"/>
        <v>3.0165912518853697E-3</v>
      </c>
      <c r="J25" s="28">
        <f t="shared" si="4"/>
        <v>3.0165912518853697E-3</v>
      </c>
      <c r="K25" s="28">
        <f t="shared" si="4"/>
        <v>3.0165912518853697E-3</v>
      </c>
      <c r="L25" s="28">
        <f t="shared" si="4"/>
        <v>3.0165912518853697E-3</v>
      </c>
      <c r="M25" s="28">
        <f t="shared" si="4"/>
        <v>3.0165912518853697E-3</v>
      </c>
      <c r="N25" s="28">
        <f t="shared" si="4"/>
        <v>3.0165912518853697E-3</v>
      </c>
      <c r="O25" s="29">
        <f t="shared" si="4"/>
        <v>3.0165912518853697E-3</v>
      </c>
    </row>
    <row r="26" spans="1:15" x14ac:dyDescent="0.3">
      <c r="A26" s="1">
        <v>5</v>
      </c>
      <c r="B26" s="15">
        <v>9</v>
      </c>
      <c r="C26" s="27">
        <f t="shared" ref="C26:O26" si="5">C8/$D$17</f>
        <v>9.0497737556561094E-3</v>
      </c>
      <c r="D26" s="28">
        <f t="shared" si="5"/>
        <v>9.0497737556561094E-3</v>
      </c>
      <c r="E26" s="28">
        <f t="shared" si="5"/>
        <v>9.0497737556561094E-3</v>
      </c>
      <c r="F26" s="28">
        <f t="shared" si="5"/>
        <v>9.0497737556561094E-3</v>
      </c>
      <c r="G26" s="28">
        <f t="shared" si="5"/>
        <v>9.0497737556561094E-3</v>
      </c>
      <c r="H26" s="28">
        <f t="shared" si="5"/>
        <v>4.5248868778280547E-3</v>
      </c>
      <c r="I26" s="28">
        <f t="shared" si="5"/>
        <v>3.0165912518853697E-3</v>
      </c>
      <c r="J26" s="28">
        <f t="shared" si="5"/>
        <v>3.0165912518853697E-3</v>
      </c>
      <c r="K26" s="28">
        <f t="shared" si="5"/>
        <v>3.0165912518853697E-3</v>
      </c>
      <c r="L26" s="28">
        <f t="shared" si="5"/>
        <v>3.0165912518853697E-3</v>
      </c>
      <c r="M26" s="28">
        <f t="shared" si="5"/>
        <v>3.0165912518853697E-3</v>
      </c>
      <c r="N26" s="28">
        <f t="shared" si="5"/>
        <v>3.0165912518853697E-3</v>
      </c>
      <c r="O26" s="29">
        <f t="shared" si="5"/>
        <v>3.0165912518853697E-3</v>
      </c>
    </row>
    <row r="27" spans="1:15" x14ac:dyDescent="0.3">
      <c r="A27" s="1">
        <v>6</v>
      </c>
      <c r="B27" s="15">
        <v>8</v>
      </c>
      <c r="C27" s="27">
        <f t="shared" ref="C27:O27" si="6">C9/$D$17</f>
        <v>9.0497737556561094E-3</v>
      </c>
      <c r="D27" s="28">
        <f t="shared" si="6"/>
        <v>9.0497737556561094E-3</v>
      </c>
      <c r="E27" s="28">
        <f t="shared" si="6"/>
        <v>9.0497737556561094E-3</v>
      </c>
      <c r="F27" s="28">
        <f t="shared" si="6"/>
        <v>9.0497737556561094E-3</v>
      </c>
      <c r="G27" s="28">
        <f t="shared" si="6"/>
        <v>9.0497737556561094E-3</v>
      </c>
      <c r="H27" s="28">
        <f t="shared" si="6"/>
        <v>9.0497737556561094E-3</v>
      </c>
      <c r="I27" s="28">
        <f t="shared" si="6"/>
        <v>4.5248868778280547E-3</v>
      </c>
      <c r="J27" s="28">
        <f t="shared" si="6"/>
        <v>3.0165912518853697E-3</v>
      </c>
      <c r="K27" s="28">
        <f t="shared" si="6"/>
        <v>3.0165912518853697E-3</v>
      </c>
      <c r="L27" s="28">
        <f t="shared" si="6"/>
        <v>3.0165912518853697E-3</v>
      </c>
      <c r="M27" s="28">
        <f t="shared" si="6"/>
        <v>3.0165912518853697E-3</v>
      </c>
      <c r="N27" s="28">
        <f t="shared" si="6"/>
        <v>3.0165912518853697E-3</v>
      </c>
      <c r="O27" s="29">
        <f t="shared" si="6"/>
        <v>3.0165912518853697E-3</v>
      </c>
    </row>
    <row r="28" spans="1:15" x14ac:dyDescent="0.3">
      <c r="A28" s="1">
        <v>7</v>
      </c>
      <c r="B28" s="15">
        <v>7</v>
      </c>
      <c r="C28" s="27">
        <f t="shared" ref="C28:O28" si="7">C10/$D$17</f>
        <v>9.0497737556561094E-3</v>
      </c>
      <c r="D28" s="28">
        <f t="shared" si="7"/>
        <v>9.0497737556561094E-3</v>
      </c>
      <c r="E28" s="28">
        <f t="shared" si="7"/>
        <v>9.0497737556561094E-3</v>
      </c>
      <c r="F28" s="28">
        <f t="shared" si="7"/>
        <v>9.0497737556561094E-3</v>
      </c>
      <c r="G28" s="28">
        <f t="shared" si="7"/>
        <v>9.0497737556561094E-3</v>
      </c>
      <c r="H28" s="28">
        <f t="shared" si="7"/>
        <v>9.0497737556561094E-3</v>
      </c>
      <c r="I28" s="28">
        <f t="shared" si="7"/>
        <v>9.0497737556561094E-3</v>
      </c>
      <c r="J28" s="28">
        <f t="shared" si="7"/>
        <v>4.5248868778280547E-3</v>
      </c>
      <c r="K28" s="28">
        <f t="shared" si="7"/>
        <v>3.0165912518853697E-3</v>
      </c>
      <c r="L28" s="28">
        <f t="shared" si="7"/>
        <v>3.0165912518853697E-3</v>
      </c>
      <c r="M28" s="28">
        <f t="shared" si="7"/>
        <v>3.0165912518853697E-3</v>
      </c>
      <c r="N28" s="28">
        <f t="shared" si="7"/>
        <v>3.0165912518853697E-3</v>
      </c>
      <c r="O28" s="29">
        <f t="shared" si="7"/>
        <v>3.0165912518853697E-3</v>
      </c>
    </row>
    <row r="29" spans="1:15" x14ac:dyDescent="0.3">
      <c r="A29" s="1">
        <v>8</v>
      </c>
      <c r="B29" s="15">
        <v>6</v>
      </c>
      <c r="C29" s="27">
        <f t="shared" ref="C29:O29" si="8">C11/$D$17</f>
        <v>9.0497737556561094E-3</v>
      </c>
      <c r="D29" s="28">
        <f t="shared" si="8"/>
        <v>9.0497737556561094E-3</v>
      </c>
      <c r="E29" s="28">
        <f t="shared" si="8"/>
        <v>9.0497737556561094E-3</v>
      </c>
      <c r="F29" s="28">
        <f t="shared" si="8"/>
        <v>9.0497737556561094E-3</v>
      </c>
      <c r="G29" s="28">
        <f t="shared" si="8"/>
        <v>9.0497737556561094E-3</v>
      </c>
      <c r="H29" s="28">
        <f t="shared" si="8"/>
        <v>9.0497737556561094E-3</v>
      </c>
      <c r="I29" s="28">
        <f t="shared" si="8"/>
        <v>9.0497737556561094E-3</v>
      </c>
      <c r="J29" s="28">
        <f t="shared" si="8"/>
        <v>9.0497737556561094E-3</v>
      </c>
      <c r="K29" s="28">
        <f t="shared" si="8"/>
        <v>4.5248868778280547E-3</v>
      </c>
      <c r="L29" s="28">
        <f t="shared" si="8"/>
        <v>3.0165912518853697E-3</v>
      </c>
      <c r="M29" s="28">
        <f t="shared" si="8"/>
        <v>3.0165912518853697E-3</v>
      </c>
      <c r="N29" s="28">
        <f t="shared" si="8"/>
        <v>3.0165912518853697E-3</v>
      </c>
      <c r="O29" s="29">
        <f t="shared" si="8"/>
        <v>3.0165912518853697E-3</v>
      </c>
    </row>
    <row r="30" spans="1:15" x14ac:dyDescent="0.3">
      <c r="A30" s="1">
        <v>9</v>
      </c>
      <c r="B30" s="15">
        <v>5</v>
      </c>
      <c r="C30" s="27">
        <f t="shared" ref="C30:O30" si="9">C12/$D$17</f>
        <v>9.0497737556561094E-3</v>
      </c>
      <c r="D30" s="28">
        <f t="shared" si="9"/>
        <v>9.0497737556561094E-3</v>
      </c>
      <c r="E30" s="28">
        <f t="shared" si="9"/>
        <v>9.0497737556561094E-3</v>
      </c>
      <c r="F30" s="28">
        <f t="shared" si="9"/>
        <v>9.0497737556561094E-3</v>
      </c>
      <c r="G30" s="28">
        <f t="shared" si="9"/>
        <v>9.0497737556561094E-3</v>
      </c>
      <c r="H30" s="28">
        <f t="shared" si="9"/>
        <v>9.0497737556561094E-3</v>
      </c>
      <c r="I30" s="28">
        <f t="shared" si="9"/>
        <v>9.0497737556561094E-3</v>
      </c>
      <c r="J30" s="28">
        <f t="shared" si="9"/>
        <v>9.0497737556561094E-3</v>
      </c>
      <c r="K30" s="28">
        <f t="shared" si="9"/>
        <v>9.0497737556561094E-3</v>
      </c>
      <c r="L30" s="28">
        <f t="shared" si="9"/>
        <v>4.5248868778280547E-3</v>
      </c>
      <c r="M30" s="28">
        <f t="shared" si="9"/>
        <v>3.0165912518853697E-3</v>
      </c>
      <c r="N30" s="28">
        <f t="shared" si="9"/>
        <v>3.0165912518853697E-3</v>
      </c>
      <c r="O30" s="29">
        <f t="shared" si="9"/>
        <v>3.0165912518853697E-3</v>
      </c>
    </row>
    <row r="31" spans="1:15" x14ac:dyDescent="0.3">
      <c r="A31" s="1">
        <v>10</v>
      </c>
      <c r="B31" s="15">
        <v>4</v>
      </c>
      <c r="C31" s="27">
        <f t="shared" ref="C31:O31" si="10">C13/$D$17</f>
        <v>9.0497737556561094E-3</v>
      </c>
      <c r="D31" s="28">
        <f t="shared" si="10"/>
        <v>9.0497737556561094E-3</v>
      </c>
      <c r="E31" s="28">
        <f t="shared" si="10"/>
        <v>9.0497737556561094E-3</v>
      </c>
      <c r="F31" s="28">
        <f t="shared" si="10"/>
        <v>9.0497737556561094E-3</v>
      </c>
      <c r="G31" s="28">
        <f t="shared" si="10"/>
        <v>9.0497737556561094E-3</v>
      </c>
      <c r="H31" s="28">
        <f t="shared" si="10"/>
        <v>9.0497737556561094E-3</v>
      </c>
      <c r="I31" s="28">
        <f t="shared" si="10"/>
        <v>9.0497737556561094E-3</v>
      </c>
      <c r="J31" s="28">
        <f t="shared" si="10"/>
        <v>9.0497737556561094E-3</v>
      </c>
      <c r="K31" s="28">
        <f t="shared" si="10"/>
        <v>9.0497737556561094E-3</v>
      </c>
      <c r="L31" s="28">
        <f t="shared" si="10"/>
        <v>9.0497737556561094E-3</v>
      </c>
      <c r="M31" s="28">
        <f t="shared" si="10"/>
        <v>4.5248868778280547E-3</v>
      </c>
      <c r="N31" s="28">
        <f t="shared" si="10"/>
        <v>3.0165912518853697E-3</v>
      </c>
      <c r="O31" s="29">
        <f t="shared" si="10"/>
        <v>3.0165912518853697E-3</v>
      </c>
    </row>
    <row r="32" spans="1:15" x14ac:dyDescent="0.3">
      <c r="A32" s="1">
        <v>11</v>
      </c>
      <c r="B32" s="15">
        <v>3</v>
      </c>
      <c r="C32" s="27">
        <f t="shared" ref="C32:O32" si="11">C14/$D$17</f>
        <v>9.0497737556561094E-3</v>
      </c>
      <c r="D32" s="28">
        <f t="shared" si="11"/>
        <v>9.0497737556561094E-3</v>
      </c>
      <c r="E32" s="28">
        <f t="shared" si="11"/>
        <v>9.0497737556561094E-3</v>
      </c>
      <c r="F32" s="28">
        <f t="shared" si="11"/>
        <v>9.0497737556561094E-3</v>
      </c>
      <c r="G32" s="28">
        <f t="shared" si="11"/>
        <v>9.0497737556561094E-3</v>
      </c>
      <c r="H32" s="28">
        <f t="shared" si="11"/>
        <v>9.0497737556561094E-3</v>
      </c>
      <c r="I32" s="28">
        <f t="shared" si="11"/>
        <v>9.0497737556561094E-3</v>
      </c>
      <c r="J32" s="28">
        <f t="shared" si="11"/>
        <v>9.0497737556561094E-3</v>
      </c>
      <c r="K32" s="28">
        <f t="shared" si="11"/>
        <v>9.0497737556561094E-3</v>
      </c>
      <c r="L32" s="28">
        <f t="shared" si="11"/>
        <v>9.0497737556561094E-3</v>
      </c>
      <c r="M32" s="28">
        <f t="shared" si="11"/>
        <v>9.0497737556561094E-3</v>
      </c>
      <c r="N32" s="28">
        <f t="shared" si="11"/>
        <v>4.5248868778280547E-3</v>
      </c>
      <c r="O32" s="29">
        <f t="shared" si="11"/>
        <v>3.0165912518853697E-3</v>
      </c>
    </row>
    <row r="33" spans="1:15" ht="17.25" thickBot="1" x14ac:dyDescent="0.35">
      <c r="A33" s="1">
        <v>12</v>
      </c>
      <c r="B33" s="16">
        <v>2</v>
      </c>
      <c r="C33" s="30">
        <f t="shared" ref="C33:O33" si="12">C15/$D$17</f>
        <v>9.0497737556561094E-3</v>
      </c>
      <c r="D33" s="31">
        <f t="shared" si="12"/>
        <v>9.0497737556561094E-3</v>
      </c>
      <c r="E33" s="31">
        <f t="shared" si="12"/>
        <v>9.0497737556561094E-3</v>
      </c>
      <c r="F33" s="31">
        <f t="shared" si="12"/>
        <v>9.0497737556561094E-3</v>
      </c>
      <c r="G33" s="31">
        <f t="shared" si="12"/>
        <v>9.0497737556561094E-3</v>
      </c>
      <c r="H33" s="31">
        <f t="shared" si="12"/>
        <v>9.0497737556561094E-3</v>
      </c>
      <c r="I33" s="31">
        <f t="shared" si="12"/>
        <v>9.0497737556561094E-3</v>
      </c>
      <c r="J33" s="31">
        <f t="shared" si="12"/>
        <v>9.0497737556561094E-3</v>
      </c>
      <c r="K33" s="31">
        <f t="shared" si="12"/>
        <v>9.0497737556561094E-3</v>
      </c>
      <c r="L33" s="31">
        <f t="shared" si="12"/>
        <v>9.0497737556561094E-3</v>
      </c>
      <c r="M33" s="31">
        <f t="shared" si="12"/>
        <v>9.0497737556561094E-3</v>
      </c>
      <c r="N33" s="31">
        <f t="shared" si="12"/>
        <v>9.0497737556561094E-3</v>
      </c>
      <c r="O33" s="32">
        <f t="shared" si="12"/>
        <v>4.5248868778280547E-3</v>
      </c>
    </row>
  </sheetData>
  <mergeCells count="1">
    <mergeCell ref="B17:C17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13917-9582-48FF-B219-CAEAC8632733}">
  <dimension ref="A1:AC34"/>
  <sheetViews>
    <sheetView workbookViewId="0">
      <selection activeCell="F3" sqref="F3"/>
    </sheetView>
  </sheetViews>
  <sheetFormatPr defaultRowHeight="16.5" x14ac:dyDescent="0.3"/>
  <cols>
    <col min="1" max="1" width="3.5" bestFit="1" customWidth="1"/>
    <col min="4" max="4" width="9" customWidth="1"/>
    <col min="17" max="17" width="9.75" bestFit="1" customWidth="1"/>
  </cols>
  <sheetData>
    <row r="1" spans="1:29" ht="17.25" thickBot="1" x14ac:dyDescent="0.35">
      <c r="A1" s="1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R1" t="s">
        <v>19</v>
      </c>
    </row>
    <row r="2" spans="1:29" ht="17.25" thickBot="1" x14ac:dyDescent="0.35">
      <c r="A2" s="1"/>
      <c r="B2" s="21"/>
      <c r="C2" s="38" t="s">
        <v>0</v>
      </c>
      <c r="D2" s="39" t="s">
        <v>1</v>
      </c>
      <c r="E2" s="39" t="s">
        <v>2</v>
      </c>
      <c r="F2" s="39" t="s">
        <v>3</v>
      </c>
      <c r="G2" s="39" t="s">
        <v>4</v>
      </c>
      <c r="H2" s="39">
        <v>9</v>
      </c>
      <c r="I2" s="39">
        <v>8</v>
      </c>
      <c r="J2" s="39">
        <v>7</v>
      </c>
      <c r="K2" s="39">
        <v>6</v>
      </c>
      <c r="L2" s="39">
        <v>5</v>
      </c>
      <c r="M2" s="39">
        <v>4</v>
      </c>
      <c r="N2" s="39">
        <v>3</v>
      </c>
      <c r="O2" s="40">
        <v>2</v>
      </c>
      <c r="Q2" t="s">
        <v>18</v>
      </c>
      <c r="R2" s="1">
        <v>0</v>
      </c>
    </row>
    <row r="3" spans="1:29" x14ac:dyDescent="0.3">
      <c r="A3" s="1">
        <v>0</v>
      </c>
      <c r="B3" s="35" t="s">
        <v>0</v>
      </c>
      <c r="C3" s="2">
        <f>$R$2</f>
        <v>0</v>
      </c>
      <c r="D3" s="3">
        <f>$Q$4+R3</f>
        <v>0</v>
      </c>
      <c r="E3" s="3">
        <f t="shared" ref="E3:O3" si="0">$Q$4+S3</f>
        <v>18</v>
      </c>
      <c r="F3" s="3">
        <f t="shared" si="0"/>
        <v>84</v>
      </c>
      <c r="G3" s="3">
        <f t="shared" si="0"/>
        <v>198</v>
      </c>
      <c r="H3" s="3">
        <f t="shared" si="0"/>
        <v>360</v>
      </c>
      <c r="I3" s="3">
        <f t="shared" si="0"/>
        <v>570</v>
      </c>
      <c r="J3" s="3">
        <f t="shared" si="0"/>
        <v>828</v>
      </c>
      <c r="K3" s="3">
        <f t="shared" si="0"/>
        <v>1134</v>
      </c>
      <c r="L3" s="3">
        <f t="shared" si="0"/>
        <v>1488</v>
      </c>
      <c r="M3" s="3">
        <f t="shared" si="0"/>
        <v>1890</v>
      </c>
      <c r="N3" s="3">
        <f t="shared" si="0"/>
        <v>2340</v>
      </c>
      <c r="O3" s="4">
        <f t="shared" si="0"/>
        <v>2838</v>
      </c>
      <c r="R3">
        <v>0</v>
      </c>
      <c r="S3">
        <f>3*COMBIN(4,2)</f>
        <v>18</v>
      </c>
      <c r="T3">
        <f>3*COMBIN(8,2)</f>
        <v>84</v>
      </c>
      <c r="U3">
        <f>3*COMBIN(12,2)</f>
        <v>198</v>
      </c>
      <c r="V3">
        <f>3*COMBIN(16,2)</f>
        <v>360</v>
      </c>
      <c r="W3">
        <f>3*COMBIN(20,2)</f>
        <v>570</v>
      </c>
      <c r="X3">
        <f>3*COMBIN(24,2)</f>
        <v>828</v>
      </c>
      <c r="Y3">
        <f>3*COMBIN(28,2)</f>
        <v>1134</v>
      </c>
      <c r="Z3">
        <f>3*COMBIN(32,2)</f>
        <v>1488</v>
      </c>
      <c r="AA3">
        <f>3*COMBIN(36,2)</f>
        <v>1890</v>
      </c>
      <c r="AB3">
        <f>3*COMBIN(40,2)</f>
        <v>2340</v>
      </c>
      <c r="AC3">
        <f>3*COMBIN(44,2)</f>
        <v>2838</v>
      </c>
    </row>
    <row r="4" spans="1:29" x14ac:dyDescent="0.3">
      <c r="A4" s="1">
        <v>1</v>
      </c>
      <c r="B4" s="36" t="s">
        <v>1</v>
      </c>
      <c r="C4" s="5">
        <f>Q4+$R$3</f>
        <v>0</v>
      </c>
      <c r="D4" s="6">
        <f>$R$2</f>
        <v>0</v>
      </c>
      <c r="E4" s="6">
        <f>$Q$5+S3</f>
        <v>36</v>
      </c>
      <c r="F4" s="6">
        <f t="shared" ref="F4:O4" si="1">$Q$5+T3</f>
        <v>102</v>
      </c>
      <c r="G4" s="6">
        <f t="shared" si="1"/>
        <v>216</v>
      </c>
      <c r="H4" s="6">
        <f t="shared" si="1"/>
        <v>378</v>
      </c>
      <c r="I4" s="6">
        <f t="shared" si="1"/>
        <v>588</v>
      </c>
      <c r="J4" s="6">
        <f t="shared" si="1"/>
        <v>846</v>
      </c>
      <c r="K4" s="6">
        <f t="shared" si="1"/>
        <v>1152</v>
      </c>
      <c r="L4" s="6">
        <f t="shared" si="1"/>
        <v>1506</v>
      </c>
      <c r="M4" s="6">
        <f t="shared" si="1"/>
        <v>1908</v>
      </c>
      <c r="N4" s="6">
        <f t="shared" si="1"/>
        <v>2358</v>
      </c>
      <c r="O4" s="7">
        <f t="shared" si="1"/>
        <v>2856</v>
      </c>
      <c r="Q4">
        <v>0</v>
      </c>
    </row>
    <row r="5" spans="1:29" x14ac:dyDescent="0.3">
      <c r="A5" s="1">
        <v>2</v>
      </c>
      <c r="B5" s="36" t="s">
        <v>2</v>
      </c>
      <c r="C5" s="5">
        <f t="shared" ref="C5:C15" si="2">Q5+$R$3</f>
        <v>18</v>
      </c>
      <c r="D5" s="6">
        <f>Q5+$S$3</f>
        <v>36</v>
      </c>
      <c r="E5" s="6">
        <f>$R$2</f>
        <v>0</v>
      </c>
      <c r="F5" s="6">
        <f>$Q$6+T3</f>
        <v>168</v>
      </c>
      <c r="G5" s="6">
        <f t="shared" ref="G5:O5" si="3">$Q$6+U3</f>
        <v>282</v>
      </c>
      <c r="H5" s="6">
        <f t="shared" si="3"/>
        <v>444</v>
      </c>
      <c r="I5" s="6">
        <f t="shared" si="3"/>
        <v>654</v>
      </c>
      <c r="J5" s="6">
        <f t="shared" si="3"/>
        <v>912</v>
      </c>
      <c r="K5" s="6">
        <f t="shared" si="3"/>
        <v>1218</v>
      </c>
      <c r="L5" s="6">
        <f t="shared" si="3"/>
        <v>1572</v>
      </c>
      <c r="M5" s="6">
        <f t="shared" si="3"/>
        <v>1974</v>
      </c>
      <c r="N5" s="6">
        <f t="shared" si="3"/>
        <v>2424</v>
      </c>
      <c r="O5" s="7">
        <f t="shared" si="3"/>
        <v>2922</v>
      </c>
      <c r="Q5">
        <f>3*COMBIN(4,2)</f>
        <v>18</v>
      </c>
    </row>
    <row r="6" spans="1:29" x14ac:dyDescent="0.3">
      <c r="A6" s="1">
        <v>3</v>
      </c>
      <c r="B6" s="36" t="s">
        <v>3</v>
      </c>
      <c r="C6" s="5">
        <f t="shared" si="2"/>
        <v>84</v>
      </c>
      <c r="D6" s="6">
        <f t="shared" ref="D6:D15" si="4">Q6+$S$3</f>
        <v>102</v>
      </c>
      <c r="E6" s="6">
        <f>Q6+$T$3</f>
        <v>168</v>
      </c>
      <c r="F6" s="6">
        <f>$R$2</f>
        <v>0</v>
      </c>
      <c r="G6" s="6">
        <f>$Q$7+U3</f>
        <v>396</v>
      </c>
      <c r="H6" s="6">
        <f t="shared" ref="H6:O6" si="5">$Q$7+V3</f>
        <v>558</v>
      </c>
      <c r="I6" s="6">
        <f t="shared" si="5"/>
        <v>768</v>
      </c>
      <c r="J6" s="6">
        <f t="shared" si="5"/>
        <v>1026</v>
      </c>
      <c r="K6" s="6">
        <f t="shared" si="5"/>
        <v>1332</v>
      </c>
      <c r="L6" s="6">
        <f t="shared" si="5"/>
        <v>1686</v>
      </c>
      <c r="M6" s="6">
        <f t="shared" si="5"/>
        <v>2088</v>
      </c>
      <c r="N6" s="6">
        <f t="shared" si="5"/>
        <v>2538</v>
      </c>
      <c r="O6" s="7">
        <f t="shared" si="5"/>
        <v>3036</v>
      </c>
      <c r="Q6">
        <f>3*COMBIN(8,2)</f>
        <v>84</v>
      </c>
    </row>
    <row r="7" spans="1:29" x14ac:dyDescent="0.3">
      <c r="A7" s="1">
        <v>4</v>
      </c>
      <c r="B7" s="36" t="s">
        <v>4</v>
      </c>
      <c r="C7" s="5">
        <f t="shared" si="2"/>
        <v>198</v>
      </c>
      <c r="D7" s="6">
        <f t="shared" si="4"/>
        <v>216</v>
      </c>
      <c r="E7" s="6">
        <f t="shared" ref="E7:E15" si="6">Q7+$T$3</f>
        <v>282</v>
      </c>
      <c r="F7" s="6">
        <f>Q7+$U$3</f>
        <v>396</v>
      </c>
      <c r="G7" s="6">
        <f>$R$2</f>
        <v>0</v>
      </c>
      <c r="H7" s="6">
        <f>$Q$8+V3</f>
        <v>720</v>
      </c>
      <c r="I7" s="6">
        <f t="shared" ref="I7:O7" si="7">$Q$8+W3</f>
        <v>930</v>
      </c>
      <c r="J7" s="6">
        <f t="shared" si="7"/>
        <v>1188</v>
      </c>
      <c r="K7" s="6">
        <f t="shared" si="7"/>
        <v>1494</v>
      </c>
      <c r="L7" s="6">
        <f t="shared" si="7"/>
        <v>1848</v>
      </c>
      <c r="M7" s="6">
        <f t="shared" si="7"/>
        <v>2250</v>
      </c>
      <c r="N7" s="6">
        <f t="shared" si="7"/>
        <v>2700</v>
      </c>
      <c r="O7" s="7">
        <f t="shared" si="7"/>
        <v>3198</v>
      </c>
      <c r="Q7">
        <f>3*COMBIN(12,2)</f>
        <v>198</v>
      </c>
    </row>
    <row r="8" spans="1:29" x14ac:dyDescent="0.3">
      <c r="A8" s="1">
        <v>5</v>
      </c>
      <c r="B8" s="36">
        <v>9</v>
      </c>
      <c r="C8" s="5">
        <f t="shared" si="2"/>
        <v>360</v>
      </c>
      <c r="D8" s="6">
        <f t="shared" si="4"/>
        <v>378</v>
      </c>
      <c r="E8" s="6">
        <f t="shared" si="6"/>
        <v>444</v>
      </c>
      <c r="F8" s="6">
        <f t="shared" ref="F8:F15" si="8">Q8+$U$3</f>
        <v>558</v>
      </c>
      <c r="G8" s="6">
        <f>Q8+$V$3</f>
        <v>720</v>
      </c>
      <c r="H8" s="6">
        <f>$R$2</f>
        <v>0</v>
      </c>
      <c r="I8" s="6">
        <f>$Q$9+W3</f>
        <v>1140</v>
      </c>
      <c r="J8" s="6">
        <f t="shared" ref="J8:O8" si="9">$Q$9+X3</f>
        <v>1398</v>
      </c>
      <c r="K8" s="6">
        <f t="shared" si="9"/>
        <v>1704</v>
      </c>
      <c r="L8" s="6">
        <f t="shared" si="9"/>
        <v>2058</v>
      </c>
      <c r="M8" s="6">
        <f t="shared" si="9"/>
        <v>2460</v>
      </c>
      <c r="N8" s="6">
        <f t="shared" si="9"/>
        <v>2910</v>
      </c>
      <c r="O8" s="7">
        <f t="shared" si="9"/>
        <v>3408</v>
      </c>
      <c r="Q8">
        <f>3*COMBIN(16,2)</f>
        <v>360</v>
      </c>
    </row>
    <row r="9" spans="1:29" x14ac:dyDescent="0.3">
      <c r="A9" s="1">
        <v>6</v>
      </c>
      <c r="B9" s="36">
        <v>8</v>
      </c>
      <c r="C9" s="5">
        <f t="shared" si="2"/>
        <v>570</v>
      </c>
      <c r="D9" s="6">
        <f t="shared" si="4"/>
        <v>588</v>
      </c>
      <c r="E9" s="6">
        <f t="shared" si="6"/>
        <v>654</v>
      </c>
      <c r="F9" s="6">
        <f t="shared" si="8"/>
        <v>768</v>
      </c>
      <c r="G9" s="6">
        <f t="shared" ref="G9:G15" si="10">Q9+$V$3</f>
        <v>930</v>
      </c>
      <c r="H9" s="6">
        <f>Q9+$W$3</f>
        <v>1140</v>
      </c>
      <c r="I9" s="6">
        <f>$R$2</f>
        <v>0</v>
      </c>
      <c r="J9" s="6">
        <f>$Q$10+X3</f>
        <v>1656</v>
      </c>
      <c r="K9" s="6">
        <f t="shared" ref="K9:O9" si="11">$Q$10+Y3</f>
        <v>1962</v>
      </c>
      <c r="L9" s="6">
        <f t="shared" si="11"/>
        <v>2316</v>
      </c>
      <c r="M9" s="6">
        <f t="shared" si="11"/>
        <v>2718</v>
      </c>
      <c r="N9" s="6">
        <f t="shared" si="11"/>
        <v>3168</v>
      </c>
      <c r="O9" s="7">
        <f t="shared" si="11"/>
        <v>3666</v>
      </c>
      <c r="Q9">
        <f>3*COMBIN(20,2)</f>
        <v>570</v>
      </c>
    </row>
    <row r="10" spans="1:29" x14ac:dyDescent="0.3">
      <c r="A10" s="1">
        <v>7</v>
      </c>
      <c r="B10" s="36">
        <v>7</v>
      </c>
      <c r="C10" s="5">
        <f t="shared" si="2"/>
        <v>828</v>
      </c>
      <c r="D10" s="6">
        <f t="shared" si="4"/>
        <v>846</v>
      </c>
      <c r="E10" s="6">
        <f t="shared" si="6"/>
        <v>912</v>
      </c>
      <c r="F10" s="6">
        <f t="shared" si="8"/>
        <v>1026</v>
      </c>
      <c r="G10" s="6">
        <f t="shared" si="10"/>
        <v>1188</v>
      </c>
      <c r="H10" s="6">
        <f t="shared" ref="H10:H15" si="12">Q10+$W$3</f>
        <v>1398</v>
      </c>
      <c r="I10" s="6">
        <f>Q10+$X$3</f>
        <v>1656</v>
      </c>
      <c r="J10" s="6">
        <f>$R$2</f>
        <v>0</v>
      </c>
      <c r="K10" s="6">
        <f>$Q$11+Y3</f>
        <v>2268</v>
      </c>
      <c r="L10" s="6">
        <f t="shared" ref="L10:O10" si="13">$Q$11+Z3</f>
        <v>2622</v>
      </c>
      <c r="M10" s="6">
        <f t="shared" si="13"/>
        <v>3024</v>
      </c>
      <c r="N10" s="6">
        <f t="shared" si="13"/>
        <v>3474</v>
      </c>
      <c r="O10" s="7">
        <f t="shared" si="13"/>
        <v>3972</v>
      </c>
      <c r="Q10">
        <f>3*COMBIN(24,2)</f>
        <v>828</v>
      </c>
    </row>
    <row r="11" spans="1:29" x14ac:dyDescent="0.3">
      <c r="A11" s="1">
        <v>8</v>
      </c>
      <c r="B11" s="36">
        <v>6</v>
      </c>
      <c r="C11" s="5">
        <f t="shared" si="2"/>
        <v>1134</v>
      </c>
      <c r="D11" s="6">
        <f t="shared" si="4"/>
        <v>1152</v>
      </c>
      <c r="E11" s="6">
        <f t="shared" si="6"/>
        <v>1218</v>
      </c>
      <c r="F11" s="6">
        <f t="shared" si="8"/>
        <v>1332</v>
      </c>
      <c r="G11" s="6">
        <f t="shared" si="10"/>
        <v>1494</v>
      </c>
      <c r="H11" s="6">
        <f t="shared" si="12"/>
        <v>1704</v>
      </c>
      <c r="I11" s="6">
        <f t="shared" ref="I11:I15" si="14">Q11+$X$3</f>
        <v>1962</v>
      </c>
      <c r="J11" s="6">
        <f>Q11+$Y$3</f>
        <v>2268</v>
      </c>
      <c r="K11" s="6">
        <f>$R$2</f>
        <v>0</v>
      </c>
      <c r="L11" s="6">
        <f>$Q$12+Z3</f>
        <v>2976</v>
      </c>
      <c r="M11" s="6">
        <f t="shared" ref="M11:O11" si="15">$Q$12+AA3</f>
        <v>3378</v>
      </c>
      <c r="N11" s="6">
        <f t="shared" si="15"/>
        <v>3828</v>
      </c>
      <c r="O11" s="7">
        <f t="shared" si="15"/>
        <v>4326</v>
      </c>
      <c r="Q11">
        <f>3*COMBIN(28,2)</f>
        <v>1134</v>
      </c>
    </row>
    <row r="12" spans="1:29" x14ac:dyDescent="0.3">
      <c r="A12" s="1">
        <v>9</v>
      </c>
      <c r="B12" s="36">
        <v>5</v>
      </c>
      <c r="C12" s="5">
        <f t="shared" si="2"/>
        <v>1488</v>
      </c>
      <c r="D12" s="6">
        <f t="shared" si="4"/>
        <v>1506</v>
      </c>
      <c r="E12" s="6">
        <f t="shared" si="6"/>
        <v>1572</v>
      </c>
      <c r="F12" s="6">
        <f t="shared" si="8"/>
        <v>1686</v>
      </c>
      <c r="G12" s="6">
        <f t="shared" si="10"/>
        <v>1848</v>
      </c>
      <c r="H12" s="6">
        <f t="shared" si="12"/>
        <v>2058</v>
      </c>
      <c r="I12" s="6">
        <f t="shared" si="14"/>
        <v>2316</v>
      </c>
      <c r="J12" s="6">
        <f t="shared" ref="J12:J15" si="16">Q12+$Y$3</f>
        <v>2622</v>
      </c>
      <c r="K12" s="6">
        <f>Q12+$Z$3</f>
        <v>2976</v>
      </c>
      <c r="L12" s="6">
        <f>$R$2</f>
        <v>0</v>
      </c>
      <c r="M12" s="6">
        <f>$Q$13+AA3</f>
        <v>3780</v>
      </c>
      <c r="N12" s="6">
        <f t="shared" ref="N12:O12" si="17">$Q$13+AB3</f>
        <v>4230</v>
      </c>
      <c r="O12" s="7">
        <f t="shared" si="17"/>
        <v>4728</v>
      </c>
      <c r="Q12">
        <f>3*COMBIN(32,2)</f>
        <v>1488</v>
      </c>
    </row>
    <row r="13" spans="1:29" x14ac:dyDescent="0.3">
      <c r="A13" s="1">
        <v>10</v>
      </c>
      <c r="B13" s="36">
        <v>4</v>
      </c>
      <c r="C13" s="5">
        <f t="shared" si="2"/>
        <v>1890</v>
      </c>
      <c r="D13" s="6">
        <f t="shared" si="4"/>
        <v>1908</v>
      </c>
      <c r="E13" s="6">
        <f t="shared" si="6"/>
        <v>1974</v>
      </c>
      <c r="F13" s="6">
        <f t="shared" si="8"/>
        <v>2088</v>
      </c>
      <c r="G13" s="6">
        <f t="shared" si="10"/>
        <v>2250</v>
      </c>
      <c r="H13" s="6">
        <f t="shared" si="12"/>
        <v>2460</v>
      </c>
      <c r="I13" s="6">
        <f t="shared" si="14"/>
        <v>2718</v>
      </c>
      <c r="J13" s="6">
        <f t="shared" si="16"/>
        <v>3024</v>
      </c>
      <c r="K13" s="6">
        <f t="shared" ref="K13:K15" si="18">Q13+$Z$3</f>
        <v>3378</v>
      </c>
      <c r="L13" s="6">
        <f>Q13+$AA$3</f>
        <v>3780</v>
      </c>
      <c r="M13" s="6">
        <f>$R$2</f>
        <v>0</v>
      </c>
      <c r="N13" s="6">
        <f>$Q$14+AB3</f>
        <v>4680</v>
      </c>
      <c r="O13" s="7">
        <f>$Q$14+AC3</f>
        <v>5178</v>
      </c>
      <c r="Q13">
        <f>3*COMBIN(36,2)</f>
        <v>1890</v>
      </c>
    </row>
    <row r="14" spans="1:29" x14ac:dyDescent="0.3">
      <c r="A14" s="1">
        <v>11</v>
      </c>
      <c r="B14" s="36">
        <v>3</v>
      </c>
      <c r="C14" s="5">
        <f t="shared" si="2"/>
        <v>2340</v>
      </c>
      <c r="D14" s="6">
        <f t="shared" si="4"/>
        <v>2358</v>
      </c>
      <c r="E14" s="6">
        <f t="shared" si="6"/>
        <v>2424</v>
      </c>
      <c r="F14" s="6">
        <f t="shared" si="8"/>
        <v>2538</v>
      </c>
      <c r="G14" s="6">
        <f t="shared" si="10"/>
        <v>2700</v>
      </c>
      <c r="H14" s="6">
        <f t="shared" si="12"/>
        <v>2910</v>
      </c>
      <c r="I14" s="6">
        <f t="shared" si="14"/>
        <v>3168</v>
      </c>
      <c r="J14" s="6">
        <f t="shared" si="16"/>
        <v>3474</v>
      </c>
      <c r="K14" s="6">
        <f t="shared" si="18"/>
        <v>3828</v>
      </c>
      <c r="L14" s="6">
        <f t="shared" ref="L14:L15" si="19">Q14+$AA$3</f>
        <v>4230</v>
      </c>
      <c r="M14" s="6">
        <f>Q14+$AB$3</f>
        <v>4680</v>
      </c>
      <c r="N14" s="6">
        <f>$R$2</f>
        <v>0</v>
      </c>
      <c r="O14" s="7">
        <f>Q15+AC3</f>
        <v>5676</v>
      </c>
      <c r="Q14">
        <f>3*COMBIN(40,2)</f>
        <v>2340</v>
      </c>
    </row>
    <row r="15" spans="1:29" ht="17.25" thickBot="1" x14ac:dyDescent="0.35">
      <c r="A15" s="1">
        <v>12</v>
      </c>
      <c r="B15" s="37">
        <v>2</v>
      </c>
      <c r="C15" s="8">
        <f t="shared" si="2"/>
        <v>2838</v>
      </c>
      <c r="D15" s="9">
        <f t="shared" si="4"/>
        <v>2856</v>
      </c>
      <c r="E15" s="9">
        <f t="shared" si="6"/>
        <v>2922</v>
      </c>
      <c r="F15" s="9">
        <f t="shared" si="8"/>
        <v>3036</v>
      </c>
      <c r="G15" s="9">
        <f t="shared" si="10"/>
        <v>3198</v>
      </c>
      <c r="H15" s="9">
        <f t="shared" si="12"/>
        <v>3408</v>
      </c>
      <c r="I15" s="9">
        <f t="shared" si="14"/>
        <v>3666</v>
      </c>
      <c r="J15" s="9">
        <f t="shared" si="16"/>
        <v>3972</v>
      </c>
      <c r="K15" s="9">
        <f t="shared" si="18"/>
        <v>4326</v>
      </c>
      <c r="L15" s="9">
        <f t="shared" si="19"/>
        <v>4728</v>
      </c>
      <c r="M15" s="9">
        <f>Q15+$AB$3</f>
        <v>5178</v>
      </c>
      <c r="N15" s="9">
        <f>Q15+AC3</f>
        <v>5676</v>
      </c>
      <c r="O15" s="10">
        <v>0</v>
      </c>
      <c r="Q15">
        <f>3*COMBIN(44,2)</f>
        <v>2838</v>
      </c>
    </row>
    <row r="16" spans="1:29" ht="17.25" thickBot="1" x14ac:dyDescent="0.35">
      <c r="A16" s="1"/>
    </row>
    <row r="17" spans="1:15" x14ac:dyDescent="0.3">
      <c r="A17" s="1"/>
      <c r="B17" s="51" t="s">
        <v>15</v>
      </c>
      <c r="C17" s="52"/>
      <c r="D17" s="55">
        <f>19600</f>
        <v>19600</v>
      </c>
      <c r="E17" s="56"/>
      <c r="L17" s="59" t="s">
        <v>20</v>
      </c>
      <c r="M17" s="52"/>
      <c r="N17" s="60"/>
      <c r="O17" s="52"/>
    </row>
    <row r="18" spans="1:15" ht="17.25" thickBot="1" x14ac:dyDescent="0.35">
      <c r="B18" s="53"/>
      <c r="C18" s="54"/>
      <c r="D18" s="57"/>
      <c r="E18" s="58"/>
      <c r="L18" s="53"/>
      <c r="M18" s="54"/>
      <c r="N18" s="53"/>
      <c r="O18" s="54"/>
    </row>
    <row r="20" spans="1:15" ht="17.25" thickBot="1" x14ac:dyDescent="0.35">
      <c r="A20" s="1"/>
      <c r="C20" s="1">
        <v>0</v>
      </c>
      <c r="D20" s="1">
        <v>1</v>
      </c>
      <c r="E20" s="1">
        <v>2</v>
      </c>
      <c r="F20" s="1">
        <v>3</v>
      </c>
      <c r="G20" s="1">
        <v>4</v>
      </c>
      <c r="H20" s="1">
        <v>5</v>
      </c>
      <c r="I20" s="1">
        <v>6</v>
      </c>
      <c r="J20" s="1">
        <v>7</v>
      </c>
      <c r="K20" s="1">
        <v>8</v>
      </c>
      <c r="L20" s="1">
        <v>9</v>
      </c>
      <c r="M20" s="1">
        <v>10</v>
      </c>
      <c r="N20" s="1">
        <v>11</v>
      </c>
      <c r="O20" s="1">
        <v>12</v>
      </c>
    </row>
    <row r="21" spans="1:15" ht="17.25" thickBot="1" x14ac:dyDescent="0.35">
      <c r="A21" s="1"/>
      <c r="B21" s="21" t="s">
        <v>6</v>
      </c>
      <c r="C21" s="38" t="s">
        <v>0</v>
      </c>
      <c r="D21" s="39" t="s">
        <v>1</v>
      </c>
      <c r="E21" s="39" t="s">
        <v>2</v>
      </c>
      <c r="F21" s="39" t="s">
        <v>3</v>
      </c>
      <c r="G21" s="39" t="s">
        <v>4</v>
      </c>
      <c r="H21" s="39">
        <v>9</v>
      </c>
      <c r="I21" s="39">
        <v>8</v>
      </c>
      <c r="J21" s="39">
        <v>7</v>
      </c>
      <c r="K21" s="39">
        <v>6</v>
      </c>
      <c r="L21" s="39">
        <v>5</v>
      </c>
      <c r="M21" s="39">
        <v>4</v>
      </c>
      <c r="N21" s="39">
        <v>3</v>
      </c>
      <c r="O21" s="40">
        <v>2</v>
      </c>
    </row>
    <row r="22" spans="1:15" x14ac:dyDescent="0.3">
      <c r="A22" s="1">
        <v>0</v>
      </c>
      <c r="B22" s="35" t="s">
        <v>0</v>
      </c>
      <c r="C22" s="34">
        <f>C3/$D$17</f>
        <v>0</v>
      </c>
      <c r="D22" s="42">
        <f t="shared" ref="D22:O22" si="20">D3/$D$17</f>
        <v>0</v>
      </c>
      <c r="E22" s="42">
        <f t="shared" si="20"/>
        <v>9.1836734693877546E-4</v>
      </c>
      <c r="F22" s="42">
        <f t="shared" si="20"/>
        <v>4.2857142857142859E-3</v>
      </c>
      <c r="G22" s="42">
        <f t="shared" si="20"/>
        <v>1.010204081632653E-2</v>
      </c>
      <c r="H22" s="42">
        <f t="shared" si="20"/>
        <v>1.8367346938775512E-2</v>
      </c>
      <c r="I22" s="42">
        <f t="shared" si="20"/>
        <v>2.9081632653061223E-2</v>
      </c>
      <c r="J22" s="42">
        <f t="shared" si="20"/>
        <v>4.2244897959183673E-2</v>
      </c>
      <c r="K22" s="42">
        <f t="shared" si="20"/>
        <v>5.7857142857142857E-2</v>
      </c>
      <c r="L22" s="42">
        <f t="shared" si="20"/>
        <v>7.591836734693877E-2</v>
      </c>
      <c r="M22" s="42">
        <f t="shared" si="20"/>
        <v>9.6428571428571433E-2</v>
      </c>
      <c r="N22" s="42">
        <f t="shared" si="20"/>
        <v>0.11938775510204082</v>
      </c>
      <c r="O22" s="43">
        <f t="shared" si="20"/>
        <v>0.14479591836734693</v>
      </c>
    </row>
    <row r="23" spans="1:15" x14ac:dyDescent="0.3">
      <c r="A23" s="1">
        <v>1</v>
      </c>
      <c r="B23" s="36" t="s">
        <v>1</v>
      </c>
      <c r="C23" s="44">
        <f t="shared" ref="C23:O34" si="21">C4/$D$17</f>
        <v>0</v>
      </c>
      <c r="D23" s="41">
        <f t="shared" si="21"/>
        <v>0</v>
      </c>
      <c r="E23" s="41">
        <f t="shared" si="21"/>
        <v>1.8367346938775509E-3</v>
      </c>
      <c r="F23" s="41">
        <f t="shared" si="21"/>
        <v>5.2040816326530612E-3</v>
      </c>
      <c r="G23" s="41">
        <f t="shared" si="21"/>
        <v>1.1020408163265306E-2</v>
      </c>
      <c r="H23" s="41">
        <f t="shared" si="21"/>
        <v>1.9285714285714285E-2</v>
      </c>
      <c r="I23" s="41">
        <f t="shared" si="21"/>
        <v>0.03</v>
      </c>
      <c r="J23" s="41">
        <f t="shared" si="21"/>
        <v>4.3163265306122446E-2</v>
      </c>
      <c r="K23" s="41">
        <f t="shared" si="21"/>
        <v>5.877551020408163E-2</v>
      </c>
      <c r="L23" s="41">
        <f t="shared" si="21"/>
        <v>7.6836734693877556E-2</v>
      </c>
      <c r="M23" s="41">
        <f t="shared" si="21"/>
        <v>9.7346938775510206E-2</v>
      </c>
      <c r="N23" s="41">
        <f t="shared" si="21"/>
        <v>0.12030612244897959</v>
      </c>
      <c r="O23" s="45">
        <f t="shared" si="21"/>
        <v>0.14571428571428571</v>
      </c>
    </row>
    <row r="24" spans="1:15" x14ac:dyDescent="0.3">
      <c r="A24" s="1">
        <v>2</v>
      </c>
      <c r="B24" s="36" t="s">
        <v>2</v>
      </c>
      <c r="C24" s="44">
        <f t="shared" si="21"/>
        <v>9.1836734693877546E-4</v>
      </c>
      <c r="D24" s="41">
        <f t="shared" si="21"/>
        <v>1.8367346938775509E-3</v>
      </c>
      <c r="E24" s="41">
        <f t="shared" si="21"/>
        <v>0</v>
      </c>
      <c r="F24" s="41">
        <f t="shared" si="21"/>
        <v>8.5714285714285719E-3</v>
      </c>
      <c r="G24" s="41">
        <f t="shared" si="21"/>
        <v>1.4387755102040817E-2</v>
      </c>
      <c r="H24" s="41">
        <f t="shared" si="21"/>
        <v>2.2653061224489797E-2</v>
      </c>
      <c r="I24" s="41">
        <f t="shared" si="21"/>
        <v>3.3367346938775508E-2</v>
      </c>
      <c r="J24" s="41">
        <f t="shared" si="21"/>
        <v>4.6530612244897962E-2</v>
      </c>
      <c r="K24" s="41">
        <f t="shared" si="21"/>
        <v>6.2142857142857146E-2</v>
      </c>
      <c r="L24" s="41">
        <f t="shared" si="21"/>
        <v>8.0204081632653065E-2</v>
      </c>
      <c r="M24" s="41">
        <f t="shared" si="21"/>
        <v>0.10071428571428571</v>
      </c>
      <c r="N24" s="41">
        <f t="shared" si="21"/>
        <v>0.1236734693877551</v>
      </c>
      <c r="O24" s="45">
        <f t="shared" si="21"/>
        <v>0.14908163265306124</v>
      </c>
    </row>
    <row r="25" spans="1:15" x14ac:dyDescent="0.3">
      <c r="A25" s="1">
        <v>3</v>
      </c>
      <c r="B25" s="36" t="s">
        <v>3</v>
      </c>
      <c r="C25" s="44">
        <f t="shared" si="21"/>
        <v>4.2857142857142859E-3</v>
      </c>
      <c r="D25" s="41">
        <f t="shared" si="21"/>
        <v>5.2040816326530612E-3</v>
      </c>
      <c r="E25" s="41">
        <f t="shared" si="21"/>
        <v>8.5714285714285719E-3</v>
      </c>
      <c r="F25" s="41">
        <f t="shared" si="21"/>
        <v>0</v>
      </c>
      <c r="G25" s="41">
        <f t="shared" si="21"/>
        <v>2.0204081632653061E-2</v>
      </c>
      <c r="H25" s="41">
        <f t="shared" si="21"/>
        <v>2.8469387755102042E-2</v>
      </c>
      <c r="I25" s="41">
        <f t="shared" si="21"/>
        <v>3.9183673469387753E-2</v>
      </c>
      <c r="J25" s="41">
        <f t="shared" si="21"/>
        <v>5.2346938775510207E-2</v>
      </c>
      <c r="K25" s="41">
        <f t="shared" si="21"/>
        <v>6.7959183673469384E-2</v>
      </c>
      <c r="L25" s="41">
        <f t="shared" si="21"/>
        <v>8.6020408163265311E-2</v>
      </c>
      <c r="M25" s="41">
        <f t="shared" si="21"/>
        <v>0.10653061224489796</v>
      </c>
      <c r="N25" s="41">
        <f t="shared" si="21"/>
        <v>0.12948979591836735</v>
      </c>
      <c r="O25" s="45">
        <f t="shared" si="21"/>
        <v>0.15489795918367347</v>
      </c>
    </row>
    <row r="26" spans="1:15" x14ac:dyDescent="0.3">
      <c r="A26" s="1">
        <v>4</v>
      </c>
      <c r="B26" s="36" t="s">
        <v>4</v>
      </c>
      <c r="C26" s="44">
        <f t="shared" si="21"/>
        <v>1.010204081632653E-2</v>
      </c>
      <c r="D26" s="41">
        <f t="shared" si="21"/>
        <v>1.1020408163265306E-2</v>
      </c>
      <c r="E26" s="41">
        <f t="shared" si="21"/>
        <v>1.4387755102040817E-2</v>
      </c>
      <c r="F26" s="41">
        <f t="shared" si="21"/>
        <v>2.0204081632653061E-2</v>
      </c>
      <c r="G26" s="41">
        <f t="shared" si="21"/>
        <v>0</v>
      </c>
      <c r="H26" s="41">
        <f t="shared" si="21"/>
        <v>3.6734693877551024E-2</v>
      </c>
      <c r="I26" s="41">
        <f t="shared" si="21"/>
        <v>4.7448979591836735E-2</v>
      </c>
      <c r="J26" s="41">
        <f t="shared" si="21"/>
        <v>6.0612244897959182E-2</v>
      </c>
      <c r="K26" s="41">
        <f t="shared" si="21"/>
        <v>7.6224489795918365E-2</v>
      </c>
      <c r="L26" s="41">
        <f t="shared" si="21"/>
        <v>9.4285714285714292E-2</v>
      </c>
      <c r="M26" s="41">
        <f t="shared" si="21"/>
        <v>0.11479591836734694</v>
      </c>
      <c r="N26" s="41">
        <f t="shared" si="21"/>
        <v>0.13775510204081631</v>
      </c>
      <c r="O26" s="45">
        <f t="shared" si="21"/>
        <v>0.16316326530612246</v>
      </c>
    </row>
    <row r="27" spans="1:15" x14ac:dyDescent="0.3">
      <c r="A27" s="1">
        <v>5</v>
      </c>
      <c r="B27" s="36">
        <v>9</v>
      </c>
      <c r="C27" s="44">
        <f t="shared" si="21"/>
        <v>1.8367346938775512E-2</v>
      </c>
      <c r="D27" s="41">
        <f t="shared" si="21"/>
        <v>1.9285714285714285E-2</v>
      </c>
      <c r="E27" s="41">
        <f t="shared" si="21"/>
        <v>2.2653061224489797E-2</v>
      </c>
      <c r="F27" s="41">
        <f t="shared" si="21"/>
        <v>2.8469387755102042E-2</v>
      </c>
      <c r="G27" s="41">
        <f t="shared" si="21"/>
        <v>3.6734693877551024E-2</v>
      </c>
      <c r="H27" s="41">
        <f t="shared" si="21"/>
        <v>0</v>
      </c>
      <c r="I27" s="41">
        <f t="shared" si="21"/>
        <v>5.8163265306122446E-2</v>
      </c>
      <c r="J27" s="41">
        <f t="shared" si="21"/>
        <v>7.1326530612244893E-2</v>
      </c>
      <c r="K27" s="41">
        <f t="shared" si="21"/>
        <v>8.6938775510204083E-2</v>
      </c>
      <c r="L27" s="41">
        <f t="shared" si="21"/>
        <v>0.105</v>
      </c>
      <c r="M27" s="41">
        <f t="shared" si="21"/>
        <v>0.12551020408163266</v>
      </c>
      <c r="N27" s="41">
        <f t="shared" si="21"/>
        <v>0.14846938775510204</v>
      </c>
      <c r="O27" s="45">
        <f t="shared" si="21"/>
        <v>0.17387755102040817</v>
      </c>
    </row>
    <row r="28" spans="1:15" x14ac:dyDescent="0.3">
      <c r="A28" s="1">
        <v>6</v>
      </c>
      <c r="B28" s="36">
        <v>8</v>
      </c>
      <c r="C28" s="44">
        <f t="shared" si="21"/>
        <v>2.9081632653061223E-2</v>
      </c>
      <c r="D28" s="41">
        <f t="shared" si="21"/>
        <v>0.03</v>
      </c>
      <c r="E28" s="41">
        <f t="shared" si="21"/>
        <v>3.3367346938775508E-2</v>
      </c>
      <c r="F28" s="41">
        <f t="shared" si="21"/>
        <v>3.9183673469387753E-2</v>
      </c>
      <c r="G28" s="41">
        <f t="shared" si="21"/>
        <v>4.7448979591836735E-2</v>
      </c>
      <c r="H28" s="41">
        <f t="shared" si="21"/>
        <v>5.8163265306122446E-2</v>
      </c>
      <c r="I28" s="41">
        <f t="shared" si="21"/>
        <v>0</v>
      </c>
      <c r="J28" s="41">
        <f t="shared" si="21"/>
        <v>8.4489795918367347E-2</v>
      </c>
      <c r="K28" s="41">
        <f t="shared" si="21"/>
        <v>0.10010204081632654</v>
      </c>
      <c r="L28" s="41">
        <f t="shared" si="21"/>
        <v>0.11816326530612245</v>
      </c>
      <c r="M28" s="41">
        <f t="shared" si="21"/>
        <v>0.1386734693877551</v>
      </c>
      <c r="N28" s="41">
        <f t="shared" si="21"/>
        <v>0.16163265306122448</v>
      </c>
      <c r="O28" s="45">
        <f t="shared" si="21"/>
        <v>0.18704081632653061</v>
      </c>
    </row>
    <row r="29" spans="1:15" x14ac:dyDescent="0.3">
      <c r="A29" s="1">
        <v>7</v>
      </c>
      <c r="B29" s="36">
        <v>7</v>
      </c>
      <c r="C29" s="44">
        <f t="shared" si="21"/>
        <v>4.2244897959183673E-2</v>
      </c>
      <c r="D29" s="41">
        <f t="shared" si="21"/>
        <v>4.3163265306122446E-2</v>
      </c>
      <c r="E29" s="41">
        <f t="shared" si="21"/>
        <v>4.6530612244897962E-2</v>
      </c>
      <c r="F29" s="41">
        <f t="shared" si="21"/>
        <v>5.2346938775510207E-2</v>
      </c>
      <c r="G29" s="41">
        <f t="shared" si="21"/>
        <v>6.0612244897959182E-2</v>
      </c>
      <c r="H29" s="41">
        <f t="shared" si="21"/>
        <v>7.1326530612244893E-2</v>
      </c>
      <c r="I29" s="41">
        <f t="shared" si="21"/>
        <v>8.4489795918367347E-2</v>
      </c>
      <c r="J29" s="41">
        <f t="shared" si="21"/>
        <v>0</v>
      </c>
      <c r="K29" s="41">
        <f t="shared" si="21"/>
        <v>0.11571428571428571</v>
      </c>
      <c r="L29" s="41">
        <f t="shared" si="21"/>
        <v>0.13377551020408163</v>
      </c>
      <c r="M29" s="41">
        <f t="shared" si="21"/>
        <v>0.15428571428571428</v>
      </c>
      <c r="N29" s="41">
        <f t="shared" si="21"/>
        <v>0.17724489795918366</v>
      </c>
      <c r="O29" s="45">
        <f t="shared" si="21"/>
        <v>0.20265306122448978</v>
      </c>
    </row>
    <row r="30" spans="1:15" x14ac:dyDescent="0.3">
      <c r="A30" s="1">
        <v>8</v>
      </c>
      <c r="B30" s="36">
        <v>6</v>
      </c>
      <c r="C30" s="44">
        <f t="shared" si="21"/>
        <v>5.7857142857142857E-2</v>
      </c>
      <c r="D30" s="41">
        <f t="shared" si="21"/>
        <v>5.877551020408163E-2</v>
      </c>
      <c r="E30" s="41">
        <f t="shared" si="21"/>
        <v>6.2142857142857146E-2</v>
      </c>
      <c r="F30" s="41">
        <f t="shared" si="21"/>
        <v>6.7959183673469384E-2</v>
      </c>
      <c r="G30" s="41">
        <f t="shared" si="21"/>
        <v>7.6224489795918365E-2</v>
      </c>
      <c r="H30" s="41">
        <f t="shared" si="21"/>
        <v>8.6938775510204083E-2</v>
      </c>
      <c r="I30" s="41">
        <f t="shared" si="21"/>
        <v>0.10010204081632654</v>
      </c>
      <c r="J30" s="41">
        <f t="shared" si="21"/>
        <v>0.11571428571428571</v>
      </c>
      <c r="K30" s="41">
        <f t="shared" si="21"/>
        <v>0</v>
      </c>
      <c r="L30" s="41">
        <f t="shared" si="21"/>
        <v>0.15183673469387754</v>
      </c>
      <c r="M30" s="41">
        <f t="shared" si="21"/>
        <v>0.17234693877551022</v>
      </c>
      <c r="N30" s="41">
        <f t="shared" si="21"/>
        <v>0.1953061224489796</v>
      </c>
      <c r="O30" s="45">
        <f t="shared" si="21"/>
        <v>0.22071428571428572</v>
      </c>
    </row>
    <row r="31" spans="1:15" x14ac:dyDescent="0.3">
      <c r="A31" s="1">
        <v>9</v>
      </c>
      <c r="B31" s="36">
        <v>5</v>
      </c>
      <c r="C31" s="44">
        <f t="shared" si="21"/>
        <v>7.591836734693877E-2</v>
      </c>
      <c r="D31" s="41">
        <f t="shared" si="21"/>
        <v>7.6836734693877556E-2</v>
      </c>
      <c r="E31" s="41">
        <f t="shared" si="21"/>
        <v>8.0204081632653065E-2</v>
      </c>
      <c r="F31" s="41">
        <f t="shared" si="21"/>
        <v>8.6020408163265311E-2</v>
      </c>
      <c r="G31" s="41">
        <f t="shared" si="21"/>
        <v>9.4285714285714292E-2</v>
      </c>
      <c r="H31" s="41">
        <f t="shared" si="21"/>
        <v>0.105</v>
      </c>
      <c r="I31" s="41">
        <f t="shared" si="21"/>
        <v>0.11816326530612245</v>
      </c>
      <c r="J31" s="41">
        <f t="shared" si="21"/>
        <v>0.13377551020408163</v>
      </c>
      <c r="K31" s="41">
        <f t="shared" si="21"/>
        <v>0.15183673469387754</v>
      </c>
      <c r="L31" s="41">
        <f t="shared" si="21"/>
        <v>0</v>
      </c>
      <c r="M31" s="41">
        <f t="shared" si="21"/>
        <v>0.19285714285714287</v>
      </c>
      <c r="N31" s="41">
        <f t="shared" si="21"/>
        <v>0.21581632653061225</v>
      </c>
      <c r="O31" s="45">
        <f t="shared" si="21"/>
        <v>0.24122448979591837</v>
      </c>
    </row>
    <row r="32" spans="1:15" x14ac:dyDescent="0.3">
      <c r="A32" s="1">
        <v>10</v>
      </c>
      <c r="B32" s="36">
        <v>4</v>
      </c>
      <c r="C32" s="44">
        <f t="shared" si="21"/>
        <v>9.6428571428571433E-2</v>
      </c>
      <c r="D32" s="41">
        <f t="shared" si="21"/>
        <v>9.7346938775510206E-2</v>
      </c>
      <c r="E32" s="41">
        <f t="shared" si="21"/>
        <v>0.10071428571428571</v>
      </c>
      <c r="F32" s="41">
        <f t="shared" si="21"/>
        <v>0.10653061224489796</v>
      </c>
      <c r="G32" s="41">
        <f t="shared" si="21"/>
        <v>0.11479591836734694</v>
      </c>
      <c r="H32" s="41">
        <f t="shared" si="21"/>
        <v>0.12551020408163266</v>
      </c>
      <c r="I32" s="41">
        <f t="shared" si="21"/>
        <v>0.1386734693877551</v>
      </c>
      <c r="J32" s="41">
        <f t="shared" si="21"/>
        <v>0.15428571428571428</v>
      </c>
      <c r="K32" s="41">
        <f t="shared" si="21"/>
        <v>0.17234693877551022</v>
      </c>
      <c r="L32" s="41">
        <f t="shared" si="21"/>
        <v>0.19285714285714287</v>
      </c>
      <c r="M32" s="41">
        <f t="shared" si="21"/>
        <v>0</v>
      </c>
      <c r="N32" s="41">
        <f t="shared" si="21"/>
        <v>0.23877551020408164</v>
      </c>
      <c r="O32" s="45">
        <f t="shared" si="21"/>
        <v>0.26418367346938776</v>
      </c>
    </row>
    <row r="33" spans="1:15" x14ac:dyDescent="0.3">
      <c r="A33" s="1">
        <v>11</v>
      </c>
      <c r="B33" s="36">
        <v>3</v>
      </c>
      <c r="C33" s="44">
        <f t="shared" si="21"/>
        <v>0.11938775510204082</v>
      </c>
      <c r="D33" s="41">
        <f t="shared" si="21"/>
        <v>0.12030612244897959</v>
      </c>
      <c r="E33" s="41">
        <f t="shared" si="21"/>
        <v>0.1236734693877551</v>
      </c>
      <c r="F33" s="41">
        <f t="shared" si="21"/>
        <v>0.12948979591836735</v>
      </c>
      <c r="G33" s="41">
        <f t="shared" si="21"/>
        <v>0.13775510204081631</v>
      </c>
      <c r="H33" s="41">
        <f t="shared" si="21"/>
        <v>0.14846938775510204</v>
      </c>
      <c r="I33" s="41">
        <f t="shared" si="21"/>
        <v>0.16163265306122448</v>
      </c>
      <c r="J33" s="41">
        <f t="shared" si="21"/>
        <v>0.17724489795918366</v>
      </c>
      <c r="K33" s="41">
        <f t="shared" si="21"/>
        <v>0.1953061224489796</v>
      </c>
      <c r="L33" s="41">
        <f t="shared" si="21"/>
        <v>0.21581632653061225</v>
      </c>
      <c r="M33" s="41">
        <f t="shared" si="21"/>
        <v>0.23877551020408164</v>
      </c>
      <c r="N33" s="41">
        <f t="shared" si="21"/>
        <v>0</v>
      </c>
      <c r="O33" s="45">
        <f t="shared" si="21"/>
        <v>0.28959183673469385</v>
      </c>
    </row>
    <row r="34" spans="1:15" ht="17.25" thickBot="1" x14ac:dyDescent="0.35">
      <c r="A34" s="1">
        <v>12</v>
      </c>
      <c r="B34" s="37">
        <v>2</v>
      </c>
      <c r="C34" s="46">
        <f t="shared" si="21"/>
        <v>0.14479591836734693</v>
      </c>
      <c r="D34" s="47">
        <f t="shared" si="21"/>
        <v>0.14571428571428571</v>
      </c>
      <c r="E34" s="47">
        <f t="shared" si="21"/>
        <v>0.14908163265306124</v>
      </c>
      <c r="F34" s="47">
        <f t="shared" si="21"/>
        <v>0.15489795918367347</v>
      </c>
      <c r="G34" s="47">
        <f t="shared" si="21"/>
        <v>0.16316326530612246</v>
      </c>
      <c r="H34" s="47">
        <f t="shared" si="21"/>
        <v>0.17387755102040817</v>
      </c>
      <c r="I34" s="47">
        <f t="shared" si="21"/>
        <v>0.18704081632653061</v>
      </c>
      <c r="J34" s="47">
        <f t="shared" si="21"/>
        <v>0.20265306122448978</v>
      </c>
      <c r="K34" s="47">
        <f t="shared" si="21"/>
        <v>0.22071428571428572</v>
      </c>
      <c r="L34" s="47">
        <f t="shared" si="21"/>
        <v>0.24122448979591837</v>
      </c>
      <c r="M34" s="47">
        <f t="shared" si="21"/>
        <v>0.26418367346938776</v>
      </c>
      <c r="N34" s="47">
        <f t="shared" si="21"/>
        <v>0.28959183673469385</v>
      </c>
      <c r="O34" s="48">
        <f t="shared" si="21"/>
        <v>0</v>
      </c>
    </row>
  </sheetData>
  <mergeCells count="4">
    <mergeCell ref="B17:C18"/>
    <mergeCell ref="D17:E18"/>
    <mergeCell ref="L17:M18"/>
    <mergeCell ref="N17:O18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BA4B5-916B-4578-9A9D-C05B3EAF8D1A}">
  <dimension ref="A1:AC34"/>
  <sheetViews>
    <sheetView workbookViewId="0">
      <selection activeCell="Q21" sqref="Q21"/>
    </sheetView>
  </sheetViews>
  <sheetFormatPr defaultRowHeight="16.5" x14ac:dyDescent="0.3"/>
  <cols>
    <col min="1" max="1" width="3.5" bestFit="1" customWidth="1"/>
    <col min="4" max="4" width="9" customWidth="1"/>
    <col min="17" max="17" width="9.75" bestFit="1" customWidth="1"/>
  </cols>
  <sheetData>
    <row r="1" spans="1:29" ht="17.25" thickBot="1" x14ac:dyDescent="0.35">
      <c r="A1" s="1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R1" t="s">
        <v>19</v>
      </c>
    </row>
    <row r="2" spans="1:29" ht="17.25" thickBot="1" x14ac:dyDescent="0.35">
      <c r="A2" s="1"/>
      <c r="B2" s="21"/>
      <c r="C2" s="38" t="s">
        <v>0</v>
      </c>
      <c r="D2" s="39" t="s">
        <v>1</v>
      </c>
      <c r="E2" s="39" t="s">
        <v>2</v>
      </c>
      <c r="F2" s="39" t="s">
        <v>3</v>
      </c>
      <c r="G2" s="39" t="s">
        <v>4</v>
      </c>
      <c r="H2" s="39">
        <v>9</v>
      </c>
      <c r="I2" s="39">
        <v>8</v>
      </c>
      <c r="J2" s="39">
        <v>7</v>
      </c>
      <c r="K2" s="39">
        <v>6</v>
      </c>
      <c r="L2" s="39">
        <v>5</v>
      </c>
      <c r="M2" s="39">
        <v>4</v>
      </c>
      <c r="N2" s="39">
        <v>3</v>
      </c>
      <c r="O2" s="40">
        <v>2</v>
      </c>
      <c r="Q2" t="s">
        <v>18</v>
      </c>
      <c r="R2" s="1">
        <v>0</v>
      </c>
    </row>
    <row r="3" spans="1:29" x14ac:dyDescent="0.3">
      <c r="A3" s="1">
        <v>0</v>
      </c>
      <c r="B3" s="35" t="s">
        <v>0</v>
      </c>
      <c r="C3" s="2">
        <f>$R$2</f>
        <v>0</v>
      </c>
      <c r="D3" s="3">
        <f>$Q$4+R3</f>
        <v>0</v>
      </c>
      <c r="E3" s="3">
        <f t="shared" ref="E3:O3" si="0">$Q$4+S3</f>
        <v>18</v>
      </c>
      <c r="F3" s="3">
        <f t="shared" si="0"/>
        <v>84</v>
      </c>
      <c r="G3" s="3">
        <f t="shared" si="0"/>
        <v>198</v>
      </c>
      <c r="H3" s="3">
        <f t="shared" si="0"/>
        <v>360</v>
      </c>
      <c r="I3" s="3">
        <f t="shared" si="0"/>
        <v>570</v>
      </c>
      <c r="J3" s="3">
        <f t="shared" si="0"/>
        <v>828</v>
      </c>
      <c r="K3" s="3">
        <f t="shared" si="0"/>
        <v>1134</v>
      </c>
      <c r="L3" s="3">
        <f t="shared" si="0"/>
        <v>1488</v>
      </c>
      <c r="M3" s="3">
        <f t="shared" si="0"/>
        <v>1890</v>
      </c>
      <c r="N3" s="3">
        <f t="shared" si="0"/>
        <v>2340</v>
      </c>
      <c r="O3" s="4">
        <f t="shared" si="0"/>
        <v>2838</v>
      </c>
      <c r="R3">
        <v>0</v>
      </c>
      <c r="S3">
        <f>3*COMBIN(4,2)</f>
        <v>18</v>
      </c>
      <c r="T3">
        <f>3*COMBIN(8,2)</f>
        <v>84</v>
      </c>
      <c r="U3">
        <f>3*COMBIN(12,2)</f>
        <v>198</v>
      </c>
      <c r="V3">
        <f>3*COMBIN(16,2)</f>
        <v>360</v>
      </c>
      <c r="W3">
        <f>3*COMBIN(20,2)</f>
        <v>570</v>
      </c>
      <c r="X3">
        <f>3*COMBIN(24,2)</f>
        <v>828</v>
      </c>
      <c r="Y3">
        <f>3*COMBIN(28,2)</f>
        <v>1134</v>
      </c>
      <c r="Z3">
        <f>3*COMBIN(32,2)</f>
        <v>1488</v>
      </c>
      <c r="AA3">
        <f>3*COMBIN(36,2)</f>
        <v>1890</v>
      </c>
      <c r="AB3">
        <f>3*COMBIN(40,2)</f>
        <v>2340</v>
      </c>
      <c r="AC3">
        <f>3*COMBIN(44,2)</f>
        <v>2838</v>
      </c>
    </row>
    <row r="4" spans="1:29" x14ac:dyDescent="0.3">
      <c r="A4" s="1">
        <v>1</v>
      </c>
      <c r="B4" s="36" t="s">
        <v>1</v>
      </c>
      <c r="C4" s="5">
        <f>Q4+$R$3</f>
        <v>0</v>
      </c>
      <c r="D4" s="6">
        <f>$R$2</f>
        <v>0</v>
      </c>
      <c r="E4" s="6">
        <f>$Q$5+S3</f>
        <v>36</v>
      </c>
      <c r="F4" s="6">
        <f t="shared" ref="F4:O4" si="1">$Q$5+T3</f>
        <v>102</v>
      </c>
      <c r="G4" s="6">
        <f t="shared" si="1"/>
        <v>216</v>
      </c>
      <c r="H4" s="6">
        <f t="shared" si="1"/>
        <v>378</v>
      </c>
      <c r="I4" s="6">
        <f t="shared" si="1"/>
        <v>588</v>
      </c>
      <c r="J4" s="6">
        <f t="shared" si="1"/>
        <v>846</v>
      </c>
      <c r="K4" s="6">
        <f t="shared" si="1"/>
        <v>1152</v>
      </c>
      <c r="L4" s="6">
        <f t="shared" si="1"/>
        <v>1506</v>
      </c>
      <c r="M4" s="6">
        <f t="shared" si="1"/>
        <v>1908</v>
      </c>
      <c r="N4" s="6">
        <f t="shared" si="1"/>
        <v>2358</v>
      </c>
      <c r="O4" s="7">
        <f t="shared" si="1"/>
        <v>2856</v>
      </c>
      <c r="Q4">
        <v>0</v>
      </c>
    </row>
    <row r="5" spans="1:29" x14ac:dyDescent="0.3">
      <c r="A5" s="1">
        <v>2</v>
      </c>
      <c r="B5" s="36" t="s">
        <v>2</v>
      </c>
      <c r="C5" s="5">
        <f t="shared" ref="C5:C15" si="2">Q5+$R$3</f>
        <v>18</v>
      </c>
      <c r="D5" s="6">
        <f>Q5+$S$3</f>
        <v>36</v>
      </c>
      <c r="E5" s="6">
        <f>$R$2</f>
        <v>0</v>
      </c>
      <c r="F5" s="6">
        <f>$Q$6+T3</f>
        <v>168</v>
      </c>
      <c r="G5" s="6">
        <f t="shared" ref="G5:O5" si="3">$Q$6+U3</f>
        <v>282</v>
      </c>
      <c r="H5" s="6">
        <f t="shared" si="3"/>
        <v>444</v>
      </c>
      <c r="I5" s="6">
        <f t="shared" si="3"/>
        <v>654</v>
      </c>
      <c r="J5" s="6">
        <f t="shared" si="3"/>
        <v>912</v>
      </c>
      <c r="K5" s="6">
        <f t="shared" si="3"/>
        <v>1218</v>
      </c>
      <c r="L5" s="6">
        <f t="shared" si="3"/>
        <v>1572</v>
      </c>
      <c r="M5" s="6">
        <f t="shared" si="3"/>
        <v>1974</v>
      </c>
      <c r="N5" s="6">
        <f t="shared" si="3"/>
        <v>2424</v>
      </c>
      <c r="O5" s="7">
        <f t="shared" si="3"/>
        <v>2922</v>
      </c>
      <c r="Q5">
        <f>3*COMBIN(4,2)</f>
        <v>18</v>
      </c>
    </row>
    <row r="6" spans="1:29" x14ac:dyDescent="0.3">
      <c r="A6" s="1">
        <v>3</v>
      </c>
      <c r="B6" s="36" t="s">
        <v>3</v>
      </c>
      <c r="C6" s="5">
        <f t="shared" si="2"/>
        <v>84</v>
      </c>
      <c r="D6" s="6">
        <f t="shared" ref="D6:D15" si="4">Q6+$S$3</f>
        <v>102</v>
      </c>
      <c r="E6" s="6">
        <f>Q6+$T$3</f>
        <v>168</v>
      </c>
      <c r="F6" s="6">
        <f>$R$2</f>
        <v>0</v>
      </c>
      <c r="G6" s="6">
        <f>$Q$7+U3</f>
        <v>396</v>
      </c>
      <c r="H6" s="6">
        <f t="shared" ref="H6:O6" si="5">$Q$7+V3</f>
        <v>558</v>
      </c>
      <c r="I6" s="6">
        <f t="shared" si="5"/>
        <v>768</v>
      </c>
      <c r="J6" s="6">
        <f t="shared" si="5"/>
        <v>1026</v>
      </c>
      <c r="K6" s="6">
        <f t="shared" si="5"/>
        <v>1332</v>
      </c>
      <c r="L6" s="6">
        <f t="shared" si="5"/>
        <v>1686</v>
      </c>
      <c r="M6" s="6">
        <f t="shared" si="5"/>
        <v>2088</v>
      </c>
      <c r="N6" s="6">
        <f t="shared" si="5"/>
        <v>2538</v>
      </c>
      <c r="O6" s="7">
        <f t="shared" si="5"/>
        <v>3036</v>
      </c>
      <c r="Q6">
        <f>3*COMBIN(8,2)</f>
        <v>84</v>
      </c>
    </row>
    <row r="7" spans="1:29" x14ac:dyDescent="0.3">
      <c r="A7" s="1">
        <v>4</v>
      </c>
      <c r="B7" s="36" t="s">
        <v>4</v>
      </c>
      <c r="C7" s="5">
        <f t="shared" si="2"/>
        <v>198</v>
      </c>
      <c r="D7" s="6">
        <f t="shared" si="4"/>
        <v>216</v>
      </c>
      <c r="E7" s="6">
        <f t="shared" ref="E7:E15" si="6">Q7+$T$3</f>
        <v>282</v>
      </c>
      <c r="F7" s="6">
        <f>Q7+$U$3</f>
        <v>396</v>
      </c>
      <c r="G7" s="6">
        <f>$R$2</f>
        <v>0</v>
      </c>
      <c r="H7" s="6">
        <f>$Q$8+V3</f>
        <v>720</v>
      </c>
      <c r="I7" s="6">
        <f t="shared" ref="I7:O7" si="7">$Q$8+W3</f>
        <v>930</v>
      </c>
      <c r="J7" s="6">
        <f t="shared" si="7"/>
        <v>1188</v>
      </c>
      <c r="K7" s="6">
        <f t="shared" si="7"/>
        <v>1494</v>
      </c>
      <c r="L7" s="6">
        <f t="shared" si="7"/>
        <v>1848</v>
      </c>
      <c r="M7" s="6">
        <f t="shared" si="7"/>
        <v>2250</v>
      </c>
      <c r="N7" s="6">
        <f t="shared" si="7"/>
        <v>2700</v>
      </c>
      <c r="O7" s="7">
        <f t="shared" si="7"/>
        <v>3198</v>
      </c>
      <c r="Q7">
        <f>3*COMBIN(12,2)</f>
        <v>198</v>
      </c>
    </row>
    <row r="8" spans="1:29" x14ac:dyDescent="0.3">
      <c r="A8" s="1">
        <v>5</v>
      </c>
      <c r="B8" s="36">
        <v>9</v>
      </c>
      <c r="C8" s="5">
        <f t="shared" si="2"/>
        <v>360</v>
      </c>
      <c r="D8" s="6">
        <f t="shared" si="4"/>
        <v>378</v>
      </c>
      <c r="E8" s="6">
        <f t="shared" si="6"/>
        <v>444</v>
      </c>
      <c r="F8" s="6">
        <f t="shared" ref="F8:F15" si="8">Q8+$U$3</f>
        <v>558</v>
      </c>
      <c r="G8" s="6">
        <f>Q8+$V$3</f>
        <v>720</v>
      </c>
      <c r="H8" s="6">
        <f>$R$2</f>
        <v>0</v>
      </c>
      <c r="I8" s="6">
        <f>$Q$9+W3</f>
        <v>1140</v>
      </c>
      <c r="J8" s="6">
        <f t="shared" ref="J8:O8" si="9">$Q$9+X3</f>
        <v>1398</v>
      </c>
      <c r="K8" s="6">
        <f t="shared" si="9"/>
        <v>1704</v>
      </c>
      <c r="L8" s="6">
        <f t="shared" si="9"/>
        <v>2058</v>
      </c>
      <c r="M8" s="6">
        <f t="shared" si="9"/>
        <v>2460</v>
      </c>
      <c r="N8" s="6">
        <f t="shared" si="9"/>
        <v>2910</v>
      </c>
      <c r="O8" s="7">
        <f t="shared" si="9"/>
        <v>3408</v>
      </c>
      <c r="Q8">
        <f>3*COMBIN(16,2)</f>
        <v>360</v>
      </c>
    </row>
    <row r="9" spans="1:29" x14ac:dyDescent="0.3">
      <c r="A9" s="1">
        <v>6</v>
      </c>
      <c r="B9" s="36">
        <v>8</v>
      </c>
      <c r="C9" s="5">
        <f t="shared" si="2"/>
        <v>570</v>
      </c>
      <c r="D9" s="6">
        <f t="shared" si="4"/>
        <v>588</v>
      </c>
      <c r="E9" s="6">
        <f t="shared" si="6"/>
        <v>654</v>
      </c>
      <c r="F9" s="6">
        <f t="shared" si="8"/>
        <v>768</v>
      </c>
      <c r="G9" s="6">
        <f t="shared" ref="G9:G15" si="10">Q9+$V$3</f>
        <v>930</v>
      </c>
      <c r="H9" s="6">
        <f>Q9+$W$3</f>
        <v>1140</v>
      </c>
      <c r="I9" s="6">
        <f>$R$2</f>
        <v>0</v>
      </c>
      <c r="J9" s="6">
        <f>$Q$10+X3</f>
        <v>1656</v>
      </c>
      <c r="K9" s="6">
        <f t="shared" ref="K9:O9" si="11">$Q$10+Y3</f>
        <v>1962</v>
      </c>
      <c r="L9" s="6">
        <f t="shared" si="11"/>
        <v>2316</v>
      </c>
      <c r="M9" s="6">
        <f t="shared" si="11"/>
        <v>2718</v>
      </c>
      <c r="N9" s="6">
        <f t="shared" si="11"/>
        <v>3168</v>
      </c>
      <c r="O9" s="7">
        <f t="shared" si="11"/>
        <v>3666</v>
      </c>
      <c r="Q9">
        <f>3*COMBIN(20,2)</f>
        <v>570</v>
      </c>
    </row>
    <row r="10" spans="1:29" x14ac:dyDescent="0.3">
      <c r="A10" s="1">
        <v>7</v>
      </c>
      <c r="B10" s="36">
        <v>7</v>
      </c>
      <c r="C10" s="5">
        <f t="shared" si="2"/>
        <v>828</v>
      </c>
      <c r="D10" s="6">
        <f t="shared" si="4"/>
        <v>846</v>
      </c>
      <c r="E10" s="6">
        <f t="shared" si="6"/>
        <v>912</v>
      </c>
      <c r="F10" s="6">
        <f t="shared" si="8"/>
        <v>1026</v>
      </c>
      <c r="G10" s="6">
        <f t="shared" si="10"/>
        <v>1188</v>
      </c>
      <c r="H10" s="6">
        <f t="shared" ref="H10:H15" si="12">Q10+$W$3</f>
        <v>1398</v>
      </c>
      <c r="I10" s="6">
        <f>Q10+$X$3</f>
        <v>1656</v>
      </c>
      <c r="J10" s="6">
        <f>$R$2</f>
        <v>0</v>
      </c>
      <c r="K10" s="6">
        <f>$Q$11+Y3</f>
        <v>2268</v>
      </c>
      <c r="L10" s="6">
        <f t="shared" ref="L10:O10" si="13">$Q$11+Z3</f>
        <v>2622</v>
      </c>
      <c r="M10" s="6">
        <f t="shared" si="13"/>
        <v>3024</v>
      </c>
      <c r="N10" s="6">
        <f t="shared" si="13"/>
        <v>3474</v>
      </c>
      <c r="O10" s="7">
        <f t="shared" si="13"/>
        <v>3972</v>
      </c>
      <c r="Q10">
        <f>3*COMBIN(24,2)</f>
        <v>828</v>
      </c>
    </row>
    <row r="11" spans="1:29" x14ac:dyDescent="0.3">
      <c r="A11" s="1">
        <v>8</v>
      </c>
      <c r="B11" s="36">
        <v>6</v>
      </c>
      <c r="C11" s="5">
        <f t="shared" si="2"/>
        <v>1134</v>
      </c>
      <c r="D11" s="6">
        <f t="shared" si="4"/>
        <v>1152</v>
      </c>
      <c r="E11" s="6">
        <f t="shared" si="6"/>
        <v>1218</v>
      </c>
      <c r="F11" s="6">
        <f t="shared" si="8"/>
        <v>1332</v>
      </c>
      <c r="G11" s="6">
        <f t="shared" si="10"/>
        <v>1494</v>
      </c>
      <c r="H11" s="6">
        <f t="shared" si="12"/>
        <v>1704</v>
      </c>
      <c r="I11" s="6">
        <f t="shared" ref="I11:I15" si="14">Q11+$X$3</f>
        <v>1962</v>
      </c>
      <c r="J11" s="6">
        <f>Q11+$Y$3</f>
        <v>2268</v>
      </c>
      <c r="K11" s="6">
        <f>$R$2</f>
        <v>0</v>
      </c>
      <c r="L11" s="6">
        <f>$Q$12+Z3</f>
        <v>2976</v>
      </c>
      <c r="M11" s="6">
        <f t="shared" ref="M11:O11" si="15">$Q$12+AA3</f>
        <v>3378</v>
      </c>
      <c r="N11" s="6">
        <f t="shared" si="15"/>
        <v>3828</v>
      </c>
      <c r="O11" s="7">
        <f t="shared" si="15"/>
        <v>4326</v>
      </c>
      <c r="Q11">
        <f>3*COMBIN(28,2)</f>
        <v>1134</v>
      </c>
    </row>
    <row r="12" spans="1:29" x14ac:dyDescent="0.3">
      <c r="A12" s="1">
        <v>9</v>
      </c>
      <c r="B12" s="36">
        <v>5</v>
      </c>
      <c r="C12" s="5">
        <f t="shared" si="2"/>
        <v>1488</v>
      </c>
      <c r="D12" s="6">
        <f t="shared" si="4"/>
        <v>1506</v>
      </c>
      <c r="E12" s="6">
        <f t="shared" si="6"/>
        <v>1572</v>
      </c>
      <c r="F12" s="6">
        <f t="shared" si="8"/>
        <v>1686</v>
      </c>
      <c r="G12" s="6">
        <f t="shared" si="10"/>
        <v>1848</v>
      </c>
      <c r="H12" s="6">
        <f t="shared" si="12"/>
        <v>2058</v>
      </c>
      <c r="I12" s="6">
        <f t="shared" si="14"/>
        <v>2316</v>
      </c>
      <c r="J12" s="6">
        <f t="shared" ref="J12:J15" si="16">Q12+$Y$3</f>
        <v>2622</v>
      </c>
      <c r="K12" s="6">
        <f>Q12+$Z$3</f>
        <v>2976</v>
      </c>
      <c r="L12" s="6">
        <f>$R$2</f>
        <v>0</v>
      </c>
      <c r="M12" s="6">
        <f>$Q$13+AA3</f>
        <v>3780</v>
      </c>
      <c r="N12" s="6">
        <f t="shared" ref="N12:O12" si="17">$Q$13+AB3</f>
        <v>4230</v>
      </c>
      <c r="O12" s="7">
        <f t="shared" si="17"/>
        <v>4728</v>
      </c>
      <c r="Q12">
        <f>3*COMBIN(32,2)</f>
        <v>1488</v>
      </c>
    </row>
    <row r="13" spans="1:29" x14ac:dyDescent="0.3">
      <c r="A13" s="1">
        <v>10</v>
      </c>
      <c r="B13" s="36">
        <v>4</v>
      </c>
      <c r="C13" s="5">
        <f t="shared" si="2"/>
        <v>1890</v>
      </c>
      <c r="D13" s="6">
        <f t="shared" si="4"/>
        <v>1908</v>
      </c>
      <c r="E13" s="6">
        <f t="shared" si="6"/>
        <v>1974</v>
      </c>
      <c r="F13" s="6">
        <f t="shared" si="8"/>
        <v>2088</v>
      </c>
      <c r="G13" s="6">
        <f t="shared" si="10"/>
        <v>2250</v>
      </c>
      <c r="H13" s="6">
        <f t="shared" si="12"/>
        <v>2460</v>
      </c>
      <c r="I13" s="6">
        <f t="shared" si="14"/>
        <v>2718</v>
      </c>
      <c r="J13" s="6">
        <f t="shared" si="16"/>
        <v>3024</v>
      </c>
      <c r="K13" s="6">
        <f t="shared" ref="K13:K15" si="18">Q13+$Z$3</f>
        <v>3378</v>
      </c>
      <c r="L13" s="6">
        <f>Q13+$AA$3</f>
        <v>3780</v>
      </c>
      <c r="M13" s="6">
        <f>$R$2</f>
        <v>0</v>
      </c>
      <c r="N13" s="6">
        <f>$Q$14+AB3</f>
        <v>4680</v>
      </c>
      <c r="O13" s="7">
        <f>$Q$14+AC3</f>
        <v>5178</v>
      </c>
      <c r="Q13">
        <f>3*COMBIN(36,2)</f>
        <v>1890</v>
      </c>
    </row>
    <row r="14" spans="1:29" x14ac:dyDescent="0.3">
      <c r="A14" s="1">
        <v>11</v>
      </c>
      <c r="B14" s="36">
        <v>3</v>
      </c>
      <c r="C14" s="5">
        <f t="shared" si="2"/>
        <v>2340</v>
      </c>
      <c r="D14" s="6">
        <f t="shared" si="4"/>
        <v>2358</v>
      </c>
      <c r="E14" s="6">
        <f t="shared" si="6"/>
        <v>2424</v>
      </c>
      <c r="F14" s="6">
        <f t="shared" si="8"/>
        <v>2538</v>
      </c>
      <c r="G14" s="6">
        <f t="shared" si="10"/>
        <v>2700</v>
      </c>
      <c r="H14" s="6">
        <f t="shared" si="12"/>
        <v>2910</v>
      </c>
      <c r="I14" s="6">
        <f t="shared" si="14"/>
        <v>3168</v>
      </c>
      <c r="J14" s="6">
        <f t="shared" si="16"/>
        <v>3474</v>
      </c>
      <c r="K14" s="6">
        <f t="shared" si="18"/>
        <v>3828</v>
      </c>
      <c r="L14" s="6">
        <f t="shared" ref="L14:L15" si="19">Q14+$AA$3</f>
        <v>4230</v>
      </c>
      <c r="M14" s="6">
        <f>Q14+$AB$3</f>
        <v>4680</v>
      </c>
      <c r="N14" s="6">
        <f>$R$2</f>
        <v>0</v>
      </c>
      <c r="O14" s="7">
        <f>Q15+AC3</f>
        <v>5676</v>
      </c>
      <c r="Q14">
        <f>3*COMBIN(40,2)</f>
        <v>2340</v>
      </c>
    </row>
    <row r="15" spans="1:29" ht="17.25" thickBot="1" x14ac:dyDescent="0.35">
      <c r="A15" s="1">
        <v>12</v>
      </c>
      <c r="B15" s="37">
        <v>2</v>
      </c>
      <c r="C15" s="8">
        <f t="shared" si="2"/>
        <v>2838</v>
      </c>
      <c r="D15" s="9">
        <f t="shared" si="4"/>
        <v>2856</v>
      </c>
      <c r="E15" s="9">
        <f t="shared" si="6"/>
        <v>2922</v>
      </c>
      <c r="F15" s="9">
        <f t="shared" si="8"/>
        <v>3036</v>
      </c>
      <c r="G15" s="9">
        <f t="shared" si="10"/>
        <v>3198</v>
      </c>
      <c r="H15" s="9">
        <f t="shared" si="12"/>
        <v>3408</v>
      </c>
      <c r="I15" s="9">
        <f t="shared" si="14"/>
        <v>3666</v>
      </c>
      <c r="J15" s="9">
        <f t="shared" si="16"/>
        <v>3972</v>
      </c>
      <c r="K15" s="9">
        <f t="shared" si="18"/>
        <v>4326</v>
      </c>
      <c r="L15" s="9">
        <f t="shared" si="19"/>
        <v>4728</v>
      </c>
      <c r="M15" s="9">
        <f>Q15+$AB$3</f>
        <v>5178</v>
      </c>
      <c r="N15" s="9">
        <f>Q15+AC3</f>
        <v>5676</v>
      </c>
      <c r="O15" s="10">
        <v>0</v>
      </c>
      <c r="Q15">
        <f>3*COMBIN(44,2)</f>
        <v>2838</v>
      </c>
    </row>
    <row r="16" spans="1:29" ht="17.25" thickBot="1" x14ac:dyDescent="0.35">
      <c r="A16" s="1"/>
    </row>
    <row r="17" spans="1:15" x14ac:dyDescent="0.3">
      <c r="A17" s="1"/>
      <c r="B17" s="51" t="s">
        <v>15</v>
      </c>
      <c r="C17" s="52"/>
      <c r="D17" s="55">
        <f>19600</f>
        <v>19600</v>
      </c>
      <c r="E17" s="56"/>
      <c r="L17" s="59" t="s">
        <v>20</v>
      </c>
      <c r="M17" s="52"/>
      <c r="N17" s="60"/>
      <c r="O17" s="52"/>
    </row>
    <row r="18" spans="1:15" ht="17.25" thickBot="1" x14ac:dyDescent="0.35">
      <c r="B18" s="53"/>
      <c r="C18" s="54"/>
      <c r="D18" s="57"/>
      <c r="E18" s="58"/>
      <c r="L18" s="53"/>
      <c r="M18" s="54"/>
      <c r="N18" s="53"/>
      <c r="O18" s="54"/>
    </row>
    <row r="20" spans="1:15" ht="17.25" thickBot="1" x14ac:dyDescent="0.35">
      <c r="A20" s="1"/>
      <c r="C20" s="1">
        <v>0</v>
      </c>
      <c r="D20" s="1">
        <v>1</v>
      </c>
      <c r="E20" s="1">
        <v>2</v>
      </c>
      <c r="F20" s="1">
        <v>3</v>
      </c>
      <c r="G20" s="1">
        <v>4</v>
      </c>
      <c r="H20" s="1">
        <v>5</v>
      </c>
      <c r="I20" s="1">
        <v>6</v>
      </c>
      <c r="J20" s="1">
        <v>7</v>
      </c>
      <c r="K20" s="1">
        <v>8</v>
      </c>
      <c r="L20" s="1">
        <v>9</v>
      </c>
      <c r="M20" s="1">
        <v>10</v>
      </c>
      <c r="N20" s="1">
        <v>11</v>
      </c>
      <c r="O20" s="1">
        <v>12</v>
      </c>
    </row>
    <row r="21" spans="1:15" ht="17.25" thickBot="1" x14ac:dyDescent="0.35">
      <c r="A21" s="1"/>
      <c r="B21" s="21" t="s">
        <v>6</v>
      </c>
      <c r="C21" s="38" t="s">
        <v>0</v>
      </c>
      <c r="D21" s="39" t="s">
        <v>1</v>
      </c>
      <c r="E21" s="39" t="s">
        <v>2</v>
      </c>
      <c r="F21" s="39" t="s">
        <v>3</v>
      </c>
      <c r="G21" s="39" t="s">
        <v>4</v>
      </c>
      <c r="H21" s="39">
        <v>9</v>
      </c>
      <c r="I21" s="39">
        <v>8</v>
      </c>
      <c r="J21" s="39">
        <v>7</v>
      </c>
      <c r="K21" s="39">
        <v>6</v>
      </c>
      <c r="L21" s="39">
        <v>5</v>
      </c>
      <c r="M21" s="39">
        <v>4</v>
      </c>
      <c r="N21" s="39">
        <v>3</v>
      </c>
      <c r="O21" s="40">
        <v>2</v>
      </c>
    </row>
    <row r="22" spans="1:15" x14ac:dyDescent="0.3">
      <c r="A22" s="1">
        <v>0</v>
      </c>
      <c r="B22" s="35" t="s">
        <v>0</v>
      </c>
      <c r="C22" s="34">
        <f>C3/$D$17</f>
        <v>0</v>
      </c>
      <c r="D22" s="42">
        <f t="shared" ref="D22:O22" si="20">D3/$D$17</f>
        <v>0</v>
      </c>
      <c r="E22" s="42">
        <f t="shared" si="20"/>
        <v>9.1836734693877546E-4</v>
      </c>
      <c r="F22" s="42">
        <f t="shared" si="20"/>
        <v>4.2857142857142859E-3</v>
      </c>
      <c r="G22" s="42">
        <f t="shared" si="20"/>
        <v>1.010204081632653E-2</v>
      </c>
      <c r="H22" s="42">
        <f t="shared" si="20"/>
        <v>1.8367346938775512E-2</v>
      </c>
      <c r="I22" s="42">
        <f t="shared" si="20"/>
        <v>2.9081632653061223E-2</v>
      </c>
      <c r="J22" s="42">
        <f t="shared" si="20"/>
        <v>4.2244897959183673E-2</v>
      </c>
      <c r="K22" s="42">
        <f t="shared" si="20"/>
        <v>5.7857142857142857E-2</v>
      </c>
      <c r="L22" s="42">
        <f t="shared" si="20"/>
        <v>7.591836734693877E-2</v>
      </c>
      <c r="M22" s="42">
        <f t="shared" si="20"/>
        <v>9.6428571428571433E-2</v>
      </c>
      <c r="N22" s="42">
        <f t="shared" si="20"/>
        <v>0.11938775510204082</v>
      </c>
      <c r="O22" s="43">
        <f t="shared" si="20"/>
        <v>0.14479591836734693</v>
      </c>
    </row>
    <row r="23" spans="1:15" x14ac:dyDescent="0.3">
      <c r="A23" s="1">
        <v>1</v>
      </c>
      <c r="B23" s="36" t="s">
        <v>1</v>
      </c>
      <c r="C23" s="44">
        <f t="shared" ref="C23:O34" si="21">C4/$D$17</f>
        <v>0</v>
      </c>
      <c r="D23" s="41">
        <f t="shared" si="21"/>
        <v>0</v>
      </c>
      <c r="E23" s="41">
        <f t="shared" si="21"/>
        <v>1.8367346938775509E-3</v>
      </c>
      <c r="F23" s="41">
        <f t="shared" si="21"/>
        <v>5.2040816326530612E-3</v>
      </c>
      <c r="G23" s="41">
        <f t="shared" si="21"/>
        <v>1.1020408163265306E-2</v>
      </c>
      <c r="H23" s="41">
        <f t="shared" si="21"/>
        <v>1.9285714285714285E-2</v>
      </c>
      <c r="I23" s="41">
        <f t="shared" si="21"/>
        <v>0.03</v>
      </c>
      <c r="J23" s="41">
        <f t="shared" si="21"/>
        <v>4.3163265306122446E-2</v>
      </c>
      <c r="K23" s="41">
        <f t="shared" si="21"/>
        <v>5.877551020408163E-2</v>
      </c>
      <c r="L23" s="41">
        <f t="shared" si="21"/>
        <v>7.6836734693877556E-2</v>
      </c>
      <c r="M23" s="41">
        <f t="shared" si="21"/>
        <v>9.7346938775510206E-2</v>
      </c>
      <c r="N23" s="41">
        <f t="shared" si="21"/>
        <v>0.12030612244897959</v>
      </c>
      <c r="O23" s="45">
        <f t="shared" si="21"/>
        <v>0.14571428571428571</v>
      </c>
    </row>
    <row r="24" spans="1:15" x14ac:dyDescent="0.3">
      <c r="A24" s="1">
        <v>2</v>
      </c>
      <c r="B24" s="36" t="s">
        <v>2</v>
      </c>
      <c r="C24" s="44">
        <f t="shared" si="21"/>
        <v>9.1836734693877546E-4</v>
      </c>
      <c r="D24" s="41">
        <f t="shared" si="21"/>
        <v>1.8367346938775509E-3</v>
      </c>
      <c r="E24" s="41">
        <f t="shared" si="21"/>
        <v>0</v>
      </c>
      <c r="F24" s="41">
        <f t="shared" si="21"/>
        <v>8.5714285714285719E-3</v>
      </c>
      <c r="G24" s="41">
        <f t="shared" si="21"/>
        <v>1.4387755102040817E-2</v>
      </c>
      <c r="H24" s="41">
        <f t="shared" si="21"/>
        <v>2.2653061224489797E-2</v>
      </c>
      <c r="I24" s="41">
        <f t="shared" si="21"/>
        <v>3.3367346938775508E-2</v>
      </c>
      <c r="J24" s="41">
        <f t="shared" si="21"/>
        <v>4.6530612244897962E-2</v>
      </c>
      <c r="K24" s="41">
        <f t="shared" si="21"/>
        <v>6.2142857142857146E-2</v>
      </c>
      <c r="L24" s="41">
        <f t="shared" si="21"/>
        <v>8.0204081632653065E-2</v>
      </c>
      <c r="M24" s="41">
        <f t="shared" si="21"/>
        <v>0.10071428571428571</v>
      </c>
      <c r="N24" s="41">
        <f t="shared" si="21"/>
        <v>0.1236734693877551</v>
      </c>
      <c r="O24" s="45">
        <f t="shared" si="21"/>
        <v>0.14908163265306124</v>
      </c>
    </row>
    <row r="25" spans="1:15" x14ac:dyDescent="0.3">
      <c r="A25" s="1">
        <v>3</v>
      </c>
      <c r="B25" s="36" t="s">
        <v>3</v>
      </c>
      <c r="C25" s="44">
        <f t="shared" si="21"/>
        <v>4.2857142857142859E-3</v>
      </c>
      <c r="D25" s="41">
        <f t="shared" si="21"/>
        <v>5.2040816326530612E-3</v>
      </c>
      <c r="E25" s="41">
        <f t="shared" si="21"/>
        <v>8.5714285714285719E-3</v>
      </c>
      <c r="F25" s="41">
        <f t="shared" si="21"/>
        <v>0</v>
      </c>
      <c r="G25" s="41">
        <f t="shared" si="21"/>
        <v>2.0204081632653061E-2</v>
      </c>
      <c r="H25" s="41">
        <f t="shared" si="21"/>
        <v>2.8469387755102042E-2</v>
      </c>
      <c r="I25" s="41">
        <f t="shared" si="21"/>
        <v>3.9183673469387753E-2</v>
      </c>
      <c r="J25" s="41">
        <f t="shared" si="21"/>
        <v>5.2346938775510207E-2</v>
      </c>
      <c r="K25" s="41">
        <f t="shared" si="21"/>
        <v>6.7959183673469384E-2</v>
      </c>
      <c r="L25" s="41">
        <f t="shared" si="21"/>
        <v>8.6020408163265311E-2</v>
      </c>
      <c r="M25" s="41">
        <f t="shared" si="21"/>
        <v>0.10653061224489796</v>
      </c>
      <c r="N25" s="41">
        <f t="shared" si="21"/>
        <v>0.12948979591836735</v>
      </c>
      <c r="O25" s="45">
        <f t="shared" si="21"/>
        <v>0.15489795918367347</v>
      </c>
    </row>
    <row r="26" spans="1:15" x14ac:dyDescent="0.3">
      <c r="A26" s="1">
        <v>4</v>
      </c>
      <c r="B26" s="36" t="s">
        <v>4</v>
      </c>
      <c r="C26" s="44">
        <f t="shared" si="21"/>
        <v>1.010204081632653E-2</v>
      </c>
      <c r="D26" s="41">
        <f t="shared" si="21"/>
        <v>1.1020408163265306E-2</v>
      </c>
      <c r="E26" s="41">
        <f t="shared" si="21"/>
        <v>1.4387755102040817E-2</v>
      </c>
      <c r="F26" s="41">
        <f t="shared" si="21"/>
        <v>2.0204081632653061E-2</v>
      </c>
      <c r="G26" s="41">
        <f t="shared" si="21"/>
        <v>0</v>
      </c>
      <c r="H26" s="41">
        <f t="shared" si="21"/>
        <v>3.6734693877551024E-2</v>
      </c>
      <c r="I26" s="41">
        <f t="shared" si="21"/>
        <v>4.7448979591836735E-2</v>
      </c>
      <c r="J26" s="41">
        <f t="shared" si="21"/>
        <v>6.0612244897959182E-2</v>
      </c>
      <c r="K26" s="41">
        <f t="shared" si="21"/>
        <v>7.6224489795918365E-2</v>
      </c>
      <c r="L26" s="41">
        <f t="shared" si="21"/>
        <v>9.4285714285714292E-2</v>
      </c>
      <c r="M26" s="41">
        <f t="shared" si="21"/>
        <v>0.11479591836734694</v>
      </c>
      <c r="N26" s="41">
        <f t="shared" si="21"/>
        <v>0.13775510204081631</v>
      </c>
      <c r="O26" s="45">
        <f t="shared" si="21"/>
        <v>0.16316326530612246</v>
      </c>
    </row>
    <row r="27" spans="1:15" x14ac:dyDescent="0.3">
      <c r="A27" s="1">
        <v>5</v>
      </c>
      <c r="B27" s="36">
        <v>9</v>
      </c>
      <c r="C27" s="44">
        <f t="shared" si="21"/>
        <v>1.8367346938775512E-2</v>
      </c>
      <c r="D27" s="41">
        <f t="shared" si="21"/>
        <v>1.9285714285714285E-2</v>
      </c>
      <c r="E27" s="41">
        <f t="shared" si="21"/>
        <v>2.2653061224489797E-2</v>
      </c>
      <c r="F27" s="41">
        <f t="shared" si="21"/>
        <v>2.8469387755102042E-2</v>
      </c>
      <c r="G27" s="41">
        <f t="shared" si="21"/>
        <v>3.6734693877551024E-2</v>
      </c>
      <c r="H27" s="41">
        <f t="shared" si="21"/>
        <v>0</v>
      </c>
      <c r="I27" s="41">
        <f t="shared" si="21"/>
        <v>5.8163265306122446E-2</v>
      </c>
      <c r="J27" s="41">
        <f t="shared" si="21"/>
        <v>7.1326530612244893E-2</v>
      </c>
      <c r="K27" s="41">
        <f t="shared" si="21"/>
        <v>8.6938775510204083E-2</v>
      </c>
      <c r="L27" s="41">
        <f t="shared" si="21"/>
        <v>0.105</v>
      </c>
      <c r="M27" s="41">
        <f t="shared" si="21"/>
        <v>0.12551020408163266</v>
      </c>
      <c r="N27" s="41">
        <f t="shared" si="21"/>
        <v>0.14846938775510204</v>
      </c>
      <c r="O27" s="45">
        <f t="shared" si="21"/>
        <v>0.17387755102040817</v>
      </c>
    </row>
    <row r="28" spans="1:15" x14ac:dyDescent="0.3">
      <c r="A28" s="1">
        <v>6</v>
      </c>
      <c r="B28" s="36">
        <v>8</v>
      </c>
      <c r="C28" s="44">
        <f t="shared" si="21"/>
        <v>2.9081632653061223E-2</v>
      </c>
      <c r="D28" s="41">
        <f t="shared" si="21"/>
        <v>0.03</v>
      </c>
      <c r="E28" s="41">
        <f t="shared" si="21"/>
        <v>3.3367346938775508E-2</v>
      </c>
      <c r="F28" s="41">
        <f t="shared" si="21"/>
        <v>3.9183673469387753E-2</v>
      </c>
      <c r="G28" s="41">
        <f t="shared" si="21"/>
        <v>4.7448979591836735E-2</v>
      </c>
      <c r="H28" s="41">
        <f t="shared" si="21"/>
        <v>5.8163265306122446E-2</v>
      </c>
      <c r="I28" s="41">
        <f t="shared" si="21"/>
        <v>0</v>
      </c>
      <c r="J28" s="41">
        <f t="shared" si="21"/>
        <v>8.4489795918367347E-2</v>
      </c>
      <c r="K28" s="41">
        <f t="shared" si="21"/>
        <v>0.10010204081632654</v>
      </c>
      <c r="L28" s="41">
        <f t="shared" si="21"/>
        <v>0.11816326530612245</v>
      </c>
      <c r="M28" s="41">
        <f t="shared" si="21"/>
        <v>0.1386734693877551</v>
      </c>
      <c r="N28" s="41">
        <f t="shared" si="21"/>
        <v>0.16163265306122448</v>
      </c>
      <c r="O28" s="45">
        <f t="shared" si="21"/>
        <v>0.18704081632653061</v>
      </c>
    </row>
    <row r="29" spans="1:15" x14ac:dyDescent="0.3">
      <c r="A29" s="1">
        <v>7</v>
      </c>
      <c r="B29" s="36">
        <v>7</v>
      </c>
      <c r="C29" s="44">
        <f t="shared" si="21"/>
        <v>4.2244897959183673E-2</v>
      </c>
      <c r="D29" s="41">
        <f t="shared" si="21"/>
        <v>4.3163265306122446E-2</v>
      </c>
      <c r="E29" s="41">
        <f t="shared" si="21"/>
        <v>4.6530612244897962E-2</v>
      </c>
      <c r="F29" s="41">
        <f t="shared" si="21"/>
        <v>5.2346938775510207E-2</v>
      </c>
      <c r="G29" s="41">
        <f t="shared" si="21"/>
        <v>6.0612244897959182E-2</v>
      </c>
      <c r="H29" s="41">
        <f t="shared" si="21"/>
        <v>7.1326530612244893E-2</v>
      </c>
      <c r="I29" s="41">
        <f t="shared" si="21"/>
        <v>8.4489795918367347E-2</v>
      </c>
      <c r="J29" s="41">
        <f t="shared" si="21"/>
        <v>0</v>
      </c>
      <c r="K29" s="41">
        <f t="shared" si="21"/>
        <v>0.11571428571428571</v>
      </c>
      <c r="L29" s="41">
        <f t="shared" si="21"/>
        <v>0.13377551020408163</v>
      </c>
      <c r="M29" s="41">
        <f t="shared" si="21"/>
        <v>0.15428571428571428</v>
      </c>
      <c r="N29" s="41">
        <f t="shared" si="21"/>
        <v>0.17724489795918366</v>
      </c>
      <c r="O29" s="45">
        <f t="shared" si="21"/>
        <v>0.20265306122448978</v>
      </c>
    </row>
    <row r="30" spans="1:15" x14ac:dyDescent="0.3">
      <c r="A30" s="1">
        <v>8</v>
      </c>
      <c r="B30" s="36">
        <v>6</v>
      </c>
      <c r="C30" s="44">
        <f t="shared" si="21"/>
        <v>5.7857142857142857E-2</v>
      </c>
      <c r="D30" s="41">
        <f t="shared" si="21"/>
        <v>5.877551020408163E-2</v>
      </c>
      <c r="E30" s="41">
        <f t="shared" si="21"/>
        <v>6.2142857142857146E-2</v>
      </c>
      <c r="F30" s="41">
        <f t="shared" si="21"/>
        <v>6.7959183673469384E-2</v>
      </c>
      <c r="G30" s="41">
        <f t="shared" si="21"/>
        <v>7.6224489795918365E-2</v>
      </c>
      <c r="H30" s="41">
        <f t="shared" si="21"/>
        <v>8.6938775510204083E-2</v>
      </c>
      <c r="I30" s="41">
        <f t="shared" si="21"/>
        <v>0.10010204081632654</v>
      </c>
      <c r="J30" s="41">
        <f t="shared" si="21"/>
        <v>0.11571428571428571</v>
      </c>
      <c r="K30" s="41">
        <f t="shared" si="21"/>
        <v>0</v>
      </c>
      <c r="L30" s="41">
        <f t="shared" si="21"/>
        <v>0.15183673469387754</v>
      </c>
      <c r="M30" s="41">
        <f t="shared" si="21"/>
        <v>0.17234693877551022</v>
      </c>
      <c r="N30" s="41">
        <f t="shared" si="21"/>
        <v>0.1953061224489796</v>
      </c>
      <c r="O30" s="45">
        <f t="shared" si="21"/>
        <v>0.22071428571428572</v>
      </c>
    </row>
    <row r="31" spans="1:15" x14ac:dyDescent="0.3">
      <c r="A31" s="1">
        <v>9</v>
      </c>
      <c r="B31" s="36">
        <v>5</v>
      </c>
      <c r="C31" s="44">
        <f t="shared" si="21"/>
        <v>7.591836734693877E-2</v>
      </c>
      <c r="D31" s="41">
        <f t="shared" si="21"/>
        <v>7.6836734693877556E-2</v>
      </c>
      <c r="E31" s="41">
        <f t="shared" si="21"/>
        <v>8.0204081632653065E-2</v>
      </c>
      <c r="F31" s="41">
        <f t="shared" si="21"/>
        <v>8.6020408163265311E-2</v>
      </c>
      <c r="G31" s="41">
        <f t="shared" si="21"/>
        <v>9.4285714285714292E-2</v>
      </c>
      <c r="H31" s="41">
        <f t="shared" si="21"/>
        <v>0.105</v>
      </c>
      <c r="I31" s="41">
        <f t="shared" si="21"/>
        <v>0.11816326530612245</v>
      </c>
      <c r="J31" s="41">
        <f t="shared" si="21"/>
        <v>0.13377551020408163</v>
      </c>
      <c r="K31" s="41">
        <f t="shared" si="21"/>
        <v>0.15183673469387754</v>
      </c>
      <c r="L31" s="41">
        <f t="shared" si="21"/>
        <v>0</v>
      </c>
      <c r="M31" s="41">
        <f t="shared" si="21"/>
        <v>0.19285714285714287</v>
      </c>
      <c r="N31" s="41">
        <f t="shared" si="21"/>
        <v>0.21581632653061225</v>
      </c>
      <c r="O31" s="45">
        <f t="shared" si="21"/>
        <v>0.24122448979591837</v>
      </c>
    </row>
    <row r="32" spans="1:15" x14ac:dyDescent="0.3">
      <c r="A32" s="1">
        <v>10</v>
      </c>
      <c r="B32" s="36">
        <v>4</v>
      </c>
      <c r="C32" s="44">
        <f t="shared" si="21"/>
        <v>9.6428571428571433E-2</v>
      </c>
      <c r="D32" s="41">
        <f t="shared" si="21"/>
        <v>9.7346938775510206E-2</v>
      </c>
      <c r="E32" s="41">
        <f t="shared" si="21"/>
        <v>0.10071428571428571</v>
      </c>
      <c r="F32" s="41">
        <f t="shared" si="21"/>
        <v>0.10653061224489796</v>
      </c>
      <c r="G32" s="41">
        <f t="shared" si="21"/>
        <v>0.11479591836734694</v>
      </c>
      <c r="H32" s="41">
        <f t="shared" si="21"/>
        <v>0.12551020408163266</v>
      </c>
      <c r="I32" s="41">
        <f t="shared" si="21"/>
        <v>0.1386734693877551</v>
      </c>
      <c r="J32" s="41">
        <f t="shared" si="21"/>
        <v>0.15428571428571428</v>
      </c>
      <c r="K32" s="41">
        <f t="shared" si="21"/>
        <v>0.17234693877551022</v>
      </c>
      <c r="L32" s="41">
        <f t="shared" si="21"/>
        <v>0.19285714285714287</v>
      </c>
      <c r="M32" s="41">
        <f t="shared" si="21"/>
        <v>0</v>
      </c>
      <c r="N32" s="41">
        <f t="shared" si="21"/>
        <v>0.23877551020408164</v>
      </c>
      <c r="O32" s="45">
        <f t="shared" si="21"/>
        <v>0.26418367346938776</v>
      </c>
    </row>
    <row r="33" spans="1:15" x14ac:dyDescent="0.3">
      <c r="A33" s="1">
        <v>11</v>
      </c>
      <c r="B33" s="36">
        <v>3</v>
      </c>
      <c r="C33" s="44">
        <f t="shared" si="21"/>
        <v>0.11938775510204082</v>
      </c>
      <c r="D33" s="41">
        <f t="shared" si="21"/>
        <v>0.12030612244897959</v>
      </c>
      <c r="E33" s="41">
        <f t="shared" si="21"/>
        <v>0.1236734693877551</v>
      </c>
      <c r="F33" s="41">
        <f t="shared" si="21"/>
        <v>0.12948979591836735</v>
      </c>
      <c r="G33" s="41">
        <f t="shared" si="21"/>
        <v>0.13775510204081631</v>
      </c>
      <c r="H33" s="41">
        <f t="shared" si="21"/>
        <v>0.14846938775510204</v>
      </c>
      <c r="I33" s="41">
        <f t="shared" si="21"/>
        <v>0.16163265306122448</v>
      </c>
      <c r="J33" s="41">
        <f t="shared" si="21"/>
        <v>0.17724489795918366</v>
      </c>
      <c r="K33" s="41">
        <f t="shared" si="21"/>
        <v>0.1953061224489796</v>
      </c>
      <c r="L33" s="41">
        <f t="shared" si="21"/>
        <v>0.21581632653061225</v>
      </c>
      <c r="M33" s="41">
        <f t="shared" si="21"/>
        <v>0.23877551020408164</v>
      </c>
      <c r="N33" s="41">
        <f t="shared" si="21"/>
        <v>0</v>
      </c>
      <c r="O33" s="45">
        <f t="shared" si="21"/>
        <v>0.28959183673469385</v>
      </c>
    </row>
    <row r="34" spans="1:15" ht="17.25" thickBot="1" x14ac:dyDescent="0.35">
      <c r="A34" s="1">
        <v>12</v>
      </c>
      <c r="B34" s="37">
        <v>2</v>
      </c>
      <c r="C34" s="46">
        <f t="shared" si="21"/>
        <v>0.14479591836734693</v>
      </c>
      <c r="D34" s="47">
        <f t="shared" si="21"/>
        <v>0.14571428571428571</v>
      </c>
      <c r="E34" s="47">
        <f t="shared" si="21"/>
        <v>0.14908163265306124</v>
      </c>
      <c r="F34" s="47">
        <f t="shared" si="21"/>
        <v>0.15489795918367347</v>
      </c>
      <c r="G34" s="47">
        <f t="shared" si="21"/>
        <v>0.16316326530612246</v>
      </c>
      <c r="H34" s="47">
        <f t="shared" si="21"/>
        <v>0.17387755102040817</v>
      </c>
      <c r="I34" s="47">
        <f t="shared" si="21"/>
        <v>0.18704081632653061</v>
      </c>
      <c r="J34" s="47">
        <f t="shared" si="21"/>
        <v>0.20265306122448978</v>
      </c>
      <c r="K34" s="47">
        <f t="shared" si="21"/>
        <v>0.22071428571428572</v>
      </c>
      <c r="L34" s="47">
        <f t="shared" si="21"/>
        <v>0.24122448979591837</v>
      </c>
      <c r="M34" s="47">
        <f t="shared" si="21"/>
        <v>0.26418367346938776</v>
      </c>
      <c r="N34" s="47">
        <f t="shared" si="21"/>
        <v>0.28959183673469385</v>
      </c>
      <c r="O34" s="48">
        <f t="shared" si="21"/>
        <v>0</v>
      </c>
    </row>
  </sheetData>
  <mergeCells count="4">
    <mergeCell ref="B17:C18"/>
    <mergeCell ref="D17:E18"/>
    <mergeCell ref="L17:M18"/>
    <mergeCell ref="N17:O18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146DF-A387-4120-BA73-6743706B755D}">
  <dimension ref="A1:R34"/>
  <sheetViews>
    <sheetView workbookViewId="0">
      <selection activeCell="Q29" sqref="Q29"/>
    </sheetView>
  </sheetViews>
  <sheetFormatPr defaultRowHeight="16.5" x14ac:dyDescent="0.3"/>
  <cols>
    <col min="1" max="1" width="3.5" bestFit="1" customWidth="1"/>
    <col min="4" max="4" width="9" customWidth="1"/>
    <col min="17" max="17" width="9.75" bestFit="1" customWidth="1"/>
  </cols>
  <sheetData>
    <row r="1" spans="1:18" ht="17.25" thickBot="1" x14ac:dyDescent="0.35">
      <c r="A1" s="1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R1" t="s">
        <v>19</v>
      </c>
    </row>
    <row r="2" spans="1:18" ht="17.25" thickBot="1" x14ac:dyDescent="0.35">
      <c r="A2" s="1"/>
      <c r="B2" s="21"/>
      <c r="C2" s="38" t="s">
        <v>0</v>
      </c>
      <c r="D2" s="39" t="s">
        <v>1</v>
      </c>
      <c r="E2" s="39" t="s">
        <v>2</v>
      </c>
      <c r="F2" s="39" t="s">
        <v>3</v>
      </c>
      <c r="G2" s="39" t="s">
        <v>4</v>
      </c>
      <c r="H2" s="39">
        <v>9</v>
      </c>
      <c r="I2" s="39">
        <v>8</v>
      </c>
      <c r="J2" s="39">
        <v>7</v>
      </c>
      <c r="K2" s="39">
        <v>6</v>
      </c>
      <c r="L2" s="39">
        <v>5</v>
      </c>
      <c r="M2" s="39">
        <v>4</v>
      </c>
      <c r="N2" s="39">
        <v>3</v>
      </c>
      <c r="O2" s="40">
        <v>2</v>
      </c>
      <c r="Q2" t="s">
        <v>16</v>
      </c>
      <c r="R2" s="1">
        <v>13244</v>
      </c>
    </row>
    <row r="3" spans="1:18" x14ac:dyDescent="0.3">
      <c r="A3" s="1">
        <v>0</v>
      </c>
      <c r="B3" s="35" t="s">
        <v>0</v>
      </c>
      <c r="C3" s="2">
        <f>$R$4</f>
        <v>0</v>
      </c>
      <c r="D3" s="3">
        <f>$R$2-(Flush!D3+Straight!D3)</f>
        <v>13015</v>
      </c>
      <c r="E3" s="3">
        <f>$R$2-(Flush!E3+Straight!E3)</f>
        <v>13015</v>
      </c>
      <c r="F3" s="3">
        <f>$R$2-(Flush!F3+Straight!F3)</f>
        <v>13015</v>
      </c>
      <c r="G3" s="3">
        <f>$R$2-(Flush!G3+Straight!G3)</f>
        <v>13015</v>
      </c>
      <c r="H3" s="3">
        <f>$R$2-(Flush!H3+Straight!H3)</f>
        <v>13079</v>
      </c>
      <c r="I3" s="3">
        <f>$R$2-(Flush!I3+Straight!I3)</f>
        <v>13079</v>
      </c>
      <c r="J3" s="3">
        <f>$R$2-(Flush!J3+Straight!J3)</f>
        <v>13079</v>
      </c>
      <c r="K3" s="3">
        <f>$R$2-(Flush!K3+Straight!K3)</f>
        <v>13079</v>
      </c>
      <c r="L3" s="3">
        <f>$R$2-(Flush!L3+Straight!L3)</f>
        <v>13015</v>
      </c>
      <c r="M3" s="3">
        <f>$R$2-(Flush!M3+Straight!M3)</f>
        <v>13015</v>
      </c>
      <c r="N3" s="3">
        <f>$R$2-(Flush!N3+Straight!N3)</f>
        <v>13015</v>
      </c>
      <c r="O3" s="4">
        <f>$R$2-(Flush!O3+Straight!O3)</f>
        <v>13015</v>
      </c>
      <c r="Q3" t="s">
        <v>17</v>
      </c>
      <c r="R3" s="1">
        <v>13244</v>
      </c>
    </row>
    <row r="4" spans="1:18" x14ac:dyDescent="0.3">
      <c r="A4" s="1">
        <v>1</v>
      </c>
      <c r="B4" s="36" t="s">
        <v>1</v>
      </c>
      <c r="C4" s="5">
        <f>$R$3-(Flush!C4+Straight!C4)</f>
        <v>13180</v>
      </c>
      <c r="D4" s="6">
        <f>$R$4</f>
        <v>0</v>
      </c>
      <c r="E4" s="6">
        <f>$R$2-(Flush!E4+Straight!E4)</f>
        <v>12951</v>
      </c>
      <c r="F4" s="6">
        <f>$R$2-(Flush!F4+Straight!F4)</f>
        <v>12951</v>
      </c>
      <c r="G4" s="6">
        <f>$R$2-(Flush!G4+Straight!G4)</f>
        <v>12951</v>
      </c>
      <c r="H4" s="6">
        <f>$R$2-(Flush!H4+Straight!H4)</f>
        <v>13015</v>
      </c>
      <c r="I4" s="6">
        <f>$R$2-(Flush!I4+Straight!I4)</f>
        <v>13079</v>
      </c>
      <c r="J4" s="6">
        <f>$R$2-(Flush!J4+Straight!J4)</f>
        <v>13079</v>
      </c>
      <c r="K4" s="6">
        <f>$R$2-(Flush!K4+Straight!K4)</f>
        <v>13079</v>
      </c>
      <c r="L4" s="6">
        <f>$R$2-(Flush!L4+Straight!L4)</f>
        <v>13079</v>
      </c>
      <c r="M4" s="6">
        <f>$R$2-(Flush!M4+Straight!M4)</f>
        <v>13079</v>
      </c>
      <c r="N4" s="6">
        <f>$R$2-(Flush!N4+Straight!N4)</f>
        <v>13079</v>
      </c>
      <c r="O4" s="7">
        <f>$R$2-(Flush!O4+Straight!O4)</f>
        <v>13079</v>
      </c>
      <c r="Q4" t="s">
        <v>18</v>
      </c>
      <c r="R4" s="1">
        <v>0</v>
      </c>
    </row>
    <row r="5" spans="1:18" x14ac:dyDescent="0.3">
      <c r="A5" s="1">
        <v>2</v>
      </c>
      <c r="B5" s="36" t="s">
        <v>2</v>
      </c>
      <c r="C5" s="5">
        <f>$R$3-(Flush!C5+Straight!C5)</f>
        <v>13180</v>
      </c>
      <c r="D5" s="6">
        <f>$R$3-(Flush!D5+Straight!D5)</f>
        <v>13116</v>
      </c>
      <c r="E5" s="6">
        <f>$R$4</f>
        <v>0</v>
      </c>
      <c r="F5" s="6">
        <f>$R$2-(Flush!F5+Straight!F5)</f>
        <v>12887</v>
      </c>
      <c r="G5" s="6">
        <f>$R$2-(Flush!G5+Straight!G5)</f>
        <v>12887</v>
      </c>
      <c r="H5" s="6">
        <f>$R$2-(Flush!H5+Straight!H5)</f>
        <v>12951</v>
      </c>
      <c r="I5" s="6">
        <f>$R$2-(Flush!I5+Straight!I5)</f>
        <v>13015</v>
      </c>
      <c r="J5" s="6">
        <f>$R$2-(Flush!J5+Straight!J5)</f>
        <v>13079</v>
      </c>
      <c r="K5" s="6">
        <f>$R$2-(Flush!K5+Straight!K5)</f>
        <v>13079</v>
      </c>
      <c r="L5" s="6">
        <f>$R$2-(Flush!L5+Straight!L5)</f>
        <v>13079</v>
      </c>
      <c r="M5" s="6">
        <f>$R$2-(Flush!M5+Straight!M5)</f>
        <v>13079</v>
      </c>
      <c r="N5" s="6">
        <f>$R$2-(Flush!N5+Straight!N5)</f>
        <v>13079</v>
      </c>
      <c r="O5" s="7">
        <f>$R$2-(Flush!O5+Straight!O5)</f>
        <v>13079</v>
      </c>
    </row>
    <row r="6" spans="1:18" x14ac:dyDescent="0.3">
      <c r="A6" s="1">
        <v>3</v>
      </c>
      <c r="B6" s="36" t="s">
        <v>3</v>
      </c>
      <c r="C6" s="5">
        <f>$R$3-(Flush!C6+Straight!C6)</f>
        <v>13180</v>
      </c>
      <c r="D6" s="6">
        <f>$R$3-(Flush!D6+Straight!D6)</f>
        <v>13116</v>
      </c>
      <c r="E6" s="6">
        <f>$R$3-(Flush!E6+Straight!E6)</f>
        <v>13052</v>
      </c>
      <c r="F6" s="6">
        <f>$R$4</f>
        <v>0</v>
      </c>
      <c r="G6" s="6">
        <f>$R$2-(Flush!G6+Straight!G6)</f>
        <v>12823</v>
      </c>
      <c r="H6" s="6">
        <f>$R$2-(Flush!H6+Straight!H6)</f>
        <v>12887</v>
      </c>
      <c r="I6" s="6">
        <f>$R$2-(Flush!I6+Straight!I6)</f>
        <v>12951</v>
      </c>
      <c r="J6" s="6">
        <f>$R$2-(Flush!J6+Straight!J6)</f>
        <v>13015</v>
      </c>
      <c r="K6" s="6">
        <f>$R$2-(Flush!K6+Straight!K6)</f>
        <v>13079</v>
      </c>
      <c r="L6" s="6">
        <f>$R$2-(Flush!L6+Straight!L6)</f>
        <v>13079</v>
      </c>
      <c r="M6" s="6">
        <f>$R$2-(Flush!M6+Straight!M6)</f>
        <v>13079</v>
      </c>
      <c r="N6" s="6">
        <f>$R$2-(Flush!N6+Straight!N6)</f>
        <v>13079</v>
      </c>
      <c r="O6" s="7">
        <f>$R$2-(Flush!O6+Straight!O6)</f>
        <v>13079</v>
      </c>
    </row>
    <row r="7" spans="1:18" x14ac:dyDescent="0.3">
      <c r="A7" s="1">
        <v>4</v>
      </c>
      <c r="B7" s="36" t="s">
        <v>4</v>
      </c>
      <c r="C7" s="5">
        <f>$R$3-(Flush!C7+Straight!C7)</f>
        <v>13180</v>
      </c>
      <c r="D7" s="6">
        <f>$R$3-(Flush!D7+Straight!D7)</f>
        <v>13116</v>
      </c>
      <c r="E7" s="6">
        <f>$R$3-(Flush!E7+Straight!E7)</f>
        <v>13052</v>
      </c>
      <c r="F7" s="6">
        <f>$R$3-(Flush!F7+Straight!F7)</f>
        <v>12988</v>
      </c>
      <c r="G7" s="6">
        <f>$R$4</f>
        <v>0</v>
      </c>
      <c r="H7" s="6">
        <f>$R$2-(Flush!H7+Straight!H7)</f>
        <v>12823</v>
      </c>
      <c r="I7" s="6">
        <f>$R$2-(Flush!I7+Straight!I7)</f>
        <v>12887</v>
      </c>
      <c r="J7" s="6">
        <f>$R$2-(Flush!J7+Straight!J7)</f>
        <v>12951</v>
      </c>
      <c r="K7" s="6">
        <f>$R$2-(Flush!K7+Straight!K7)</f>
        <v>13015</v>
      </c>
      <c r="L7" s="6">
        <f>$R$2-(Flush!L7+Straight!L7)</f>
        <v>13079</v>
      </c>
      <c r="M7" s="6">
        <f>$R$2-(Flush!M7+Straight!M7)</f>
        <v>13079</v>
      </c>
      <c r="N7" s="6">
        <f>$R$2-(Flush!N7+Straight!N7)</f>
        <v>13079</v>
      </c>
      <c r="O7" s="7">
        <f>$R$2-(Flush!O7+Straight!O7)</f>
        <v>13079</v>
      </c>
    </row>
    <row r="8" spans="1:18" x14ac:dyDescent="0.3">
      <c r="A8" s="1">
        <v>5</v>
      </c>
      <c r="B8" s="36">
        <v>9</v>
      </c>
      <c r="C8" s="5">
        <f>$R$3-(Flush!C8+Straight!C8)</f>
        <v>13244</v>
      </c>
      <c r="D8" s="6">
        <f>$R$3-(Flush!D8+Straight!D8)</f>
        <v>13180</v>
      </c>
      <c r="E8" s="6">
        <f>$R$3-(Flush!E8+Straight!E8)</f>
        <v>13116</v>
      </c>
      <c r="F8" s="6">
        <f>$R$3-(Flush!F8+Straight!F8)</f>
        <v>13052</v>
      </c>
      <c r="G8" s="6">
        <f>$R$3-(Flush!G8+Straight!G8)</f>
        <v>12988</v>
      </c>
      <c r="H8" s="6">
        <f>$R$4</f>
        <v>0</v>
      </c>
      <c r="I8" s="6">
        <f>$R$2-(Flush!I8+Straight!I8)</f>
        <v>12823</v>
      </c>
      <c r="J8" s="6">
        <f>$R$2-(Flush!J8+Straight!J8)</f>
        <v>12887</v>
      </c>
      <c r="K8" s="6">
        <f>$R$2-(Flush!K8+Straight!K8)</f>
        <v>12951</v>
      </c>
      <c r="L8" s="6">
        <f>$R$2-(Flush!L8+Straight!L8)</f>
        <v>13015</v>
      </c>
      <c r="M8" s="6">
        <f>$R$2-(Flush!M8+Straight!M8)</f>
        <v>13079</v>
      </c>
      <c r="N8" s="6">
        <f>$R$2-(Flush!N8+Straight!N8)</f>
        <v>13079</v>
      </c>
      <c r="O8" s="7">
        <f>$R$2-(Flush!O8+Straight!O8)</f>
        <v>13079</v>
      </c>
    </row>
    <row r="9" spans="1:18" x14ac:dyDescent="0.3">
      <c r="A9" s="1">
        <v>6</v>
      </c>
      <c r="B9" s="36">
        <v>8</v>
      </c>
      <c r="C9" s="5">
        <f>$R$3-(Flush!C9+Straight!C9)</f>
        <v>13244</v>
      </c>
      <c r="D9" s="6">
        <f>$R$3-(Flush!D9+Straight!D9)</f>
        <v>13244</v>
      </c>
      <c r="E9" s="6">
        <f>$R$3-(Flush!E9+Straight!E9)</f>
        <v>13180</v>
      </c>
      <c r="F9" s="6">
        <f>$R$3-(Flush!F9+Straight!F9)</f>
        <v>13116</v>
      </c>
      <c r="G9" s="6">
        <f>$R$3-(Flush!G9+Straight!G9)</f>
        <v>13052</v>
      </c>
      <c r="H9" s="6">
        <f>$R$3-(Flush!H9+Straight!H9)</f>
        <v>12988</v>
      </c>
      <c r="I9" s="6">
        <f>$R$4</f>
        <v>0</v>
      </c>
      <c r="J9" s="6">
        <f>$R$2-(Flush!J9+Straight!J9)</f>
        <v>12823</v>
      </c>
      <c r="K9" s="6">
        <f>$R$2-(Flush!K9+Straight!K9)</f>
        <v>12887</v>
      </c>
      <c r="L9" s="6">
        <f>$R$2-(Flush!L9+Straight!L9)</f>
        <v>12951</v>
      </c>
      <c r="M9" s="6">
        <f>$R$2-(Flush!M9+Straight!M9)</f>
        <v>13015</v>
      </c>
      <c r="N9" s="6">
        <f>$R$2-(Flush!N9+Straight!N9)</f>
        <v>13079</v>
      </c>
      <c r="O9" s="7">
        <f>$R$2-(Flush!O9+Straight!O9)</f>
        <v>13079</v>
      </c>
    </row>
    <row r="10" spans="1:18" x14ac:dyDescent="0.3">
      <c r="A10" s="1">
        <v>7</v>
      </c>
      <c r="B10" s="36">
        <v>7</v>
      </c>
      <c r="C10" s="5">
        <f>$R$3-(Flush!C10+Straight!C10)</f>
        <v>13244</v>
      </c>
      <c r="D10" s="6">
        <f>$R$3-(Flush!D10+Straight!D10)</f>
        <v>13244</v>
      </c>
      <c r="E10" s="6">
        <f>$R$3-(Flush!E10+Straight!E10)</f>
        <v>13244</v>
      </c>
      <c r="F10" s="6">
        <f>$R$3-(Flush!F10+Straight!F10)</f>
        <v>13180</v>
      </c>
      <c r="G10" s="6">
        <f>$R$3-(Flush!G10+Straight!G10)</f>
        <v>13116</v>
      </c>
      <c r="H10" s="6">
        <f>$R$3-(Flush!H10+Straight!H10)</f>
        <v>13052</v>
      </c>
      <c r="I10" s="6">
        <f>$R$3-(Flush!I10+Straight!I10)</f>
        <v>12988</v>
      </c>
      <c r="J10" s="6">
        <f>$R$4</f>
        <v>0</v>
      </c>
      <c r="K10" s="6">
        <f>$R$2-(Flush!K10+Straight!K10)</f>
        <v>12823</v>
      </c>
      <c r="L10" s="6">
        <f>$R$2-(Flush!L10+Straight!L10)</f>
        <v>12887</v>
      </c>
      <c r="M10" s="6">
        <f>$R$2-(Flush!M10+Straight!M10)</f>
        <v>12951</v>
      </c>
      <c r="N10" s="6">
        <f>$R$2-(Flush!N10+Straight!N10)</f>
        <v>13015</v>
      </c>
      <c r="O10" s="7">
        <f>$R$2-(Flush!O10+Straight!O10)</f>
        <v>13079</v>
      </c>
    </row>
    <row r="11" spans="1:18" x14ac:dyDescent="0.3">
      <c r="A11" s="1">
        <v>8</v>
      </c>
      <c r="B11" s="36">
        <v>6</v>
      </c>
      <c r="C11" s="5">
        <f>$R$3-(Flush!C11+Straight!C11)</f>
        <v>13244</v>
      </c>
      <c r="D11" s="6">
        <f>$R$3-(Flush!D11+Straight!D11)</f>
        <v>13244</v>
      </c>
      <c r="E11" s="6">
        <f>$R$3-(Flush!E11+Straight!E11)</f>
        <v>13244</v>
      </c>
      <c r="F11" s="6">
        <f>$R$3-(Flush!F11+Straight!F11)</f>
        <v>13244</v>
      </c>
      <c r="G11" s="6">
        <f>$R$3-(Flush!G11+Straight!G11)</f>
        <v>13180</v>
      </c>
      <c r="H11" s="6">
        <f>$R$3-(Flush!H11+Straight!H11)</f>
        <v>13116</v>
      </c>
      <c r="I11" s="6">
        <f>$R$3-(Flush!I11+Straight!I11)</f>
        <v>13052</v>
      </c>
      <c r="J11" s="6">
        <f>$R$3-(Flush!J11+Straight!J11)</f>
        <v>12988</v>
      </c>
      <c r="K11" s="6">
        <f>$R$4</f>
        <v>0</v>
      </c>
      <c r="L11" s="6">
        <f>$R$2-(Flush!L11+Straight!L11)</f>
        <v>12823</v>
      </c>
      <c r="M11" s="6">
        <f>$R$2-(Flush!M11+Straight!M11)</f>
        <v>12887</v>
      </c>
      <c r="N11" s="6">
        <f>$R$2-(Flush!N11+Straight!N11)</f>
        <v>12951</v>
      </c>
      <c r="O11" s="7">
        <f>$R$2-(Flush!O11+Straight!O11)</f>
        <v>13015</v>
      </c>
    </row>
    <row r="12" spans="1:18" x14ac:dyDescent="0.3">
      <c r="A12" s="1">
        <v>9</v>
      </c>
      <c r="B12" s="36">
        <v>5</v>
      </c>
      <c r="C12" s="5">
        <f>$R$3-(Flush!C12+Straight!C12)</f>
        <v>13180</v>
      </c>
      <c r="D12" s="6">
        <f>$R$3-(Flush!D12+Straight!D12)</f>
        <v>13244</v>
      </c>
      <c r="E12" s="6">
        <f>$R$3-(Flush!E12+Straight!E12)</f>
        <v>13244</v>
      </c>
      <c r="F12" s="6">
        <f>$R$3-(Flush!F12+Straight!F12)</f>
        <v>13244</v>
      </c>
      <c r="G12" s="6">
        <f>$R$3-(Flush!G12+Straight!G12)</f>
        <v>13244</v>
      </c>
      <c r="H12" s="6">
        <f>$R$3-(Flush!H12+Straight!H12)</f>
        <v>13180</v>
      </c>
      <c r="I12" s="6">
        <f>$R$3-(Flush!I12+Straight!I12)</f>
        <v>13116</v>
      </c>
      <c r="J12" s="6">
        <f>$R$3-(Flush!J12+Straight!J12)</f>
        <v>13052</v>
      </c>
      <c r="K12" s="6">
        <f>$R$3-(Flush!K12+Straight!K12)</f>
        <v>12988</v>
      </c>
      <c r="L12" s="6">
        <f>$R$4</f>
        <v>0</v>
      </c>
      <c r="M12" s="6">
        <f>$R$2-(Flush!M12+Straight!M12)</f>
        <v>12823</v>
      </c>
      <c r="N12" s="6">
        <f>$R$2-(Flush!N12+Straight!N12)</f>
        <v>12887</v>
      </c>
      <c r="O12" s="7">
        <f>$R$2-(Flush!O12+Straight!O12)</f>
        <v>12951</v>
      </c>
    </row>
    <row r="13" spans="1:18" x14ac:dyDescent="0.3">
      <c r="A13" s="1">
        <v>10</v>
      </c>
      <c r="B13" s="36">
        <v>4</v>
      </c>
      <c r="C13" s="5">
        <f>$R$3-(Flush!C13+Straight!C13)</f>
        <v>13180</v>
      </c>
      <c r="D13" s="6">
        <f>$R$3-(Flush!D13+Straight!D13)</f>
        <v>13244</v>
      </c>
      <c r="E13" s="6">
        <f>$R$3-(Flush!E13+Straight!E13)</f>
        <v>13244</v>
      </c>
      <c r="F13" s="6">
        <f>$R$3-(Flush!F13+Straight!F13)</f>
        <v>13244</v>
      </c>
      <c r="G13" s="6">
        <f>$R$3-(Flush!G13+Straight!G13)</f>
        <v>13244</v>
      </c>
      <c r="H13" s="6">
        <f>$R$3-(Flush!H13+Straight!H13)</f>
        <v>13244</v>
      </c>
      <c r="I13" s="6">
        <f>$R$3-(Flush!I13+Straight!I13)</f>
        <v>13180</v>
      </c>
      <c r="J13" s="6">
        <f>$R$3-(Flush!J13+Straight!J13)</f>
        <v>13116</v>
      </c>
      <c r="K13" s="6">
        <f>$R$3-(Flush!K13+Straight!K13)</f>
        <v>13052</v>
      </c>
      <c r="L13" s="6">
        <f>$R$3-(Flush!L13+Straight!L13)</f>
        <v>12988</v>
      </c>
      <c r="M13" s="6">
        <f>$R$4</f>
        <v>0</v>
      </c>
      <c r="N13" s="6">
        <f>$R$2-(Flush!N13+Straight!N13)</f>
        <v>12887</v>
      </c>
      <c r="O13" s="7">
        <f>$R$2-(Flush!O13+Straight!O13)</f>
        <v>12951</v>
      </c>
    </row>
    <row r="14" spans="1:18" x14ac:dyDescent="0.3">
      <c r="A14" s="1">
        <v>11</v>
      </c>
      <c r="B14" s="36">
        <v>3</v>
      </c>
      <c r="C14" s="5">
        <f>$R$3-(Flush!C14+Straight!C14)</f>
        <v>13180</v>
      </c>
      <c r="D14" s="6">
        <f>$R$3-(Flush!D14+Straight!D14)</f>
        <v>13244</v>
      </c>
      <c r="E14" s="6">
        <f>$R$3-(Flush!E14+Straight!E14)</f>
        <v>13244</v>
      </c>
      <c r="F14" s="6">
        <f>$R$3-(Flush!F14+Straight!F14)</f>
        <v>13244</v>
      </c>
      <c r="G14" s="6">
        <f>$R$3-(Flush!G14+Straight!G14)</f>
        <v>13244</v>
      </c>
      <c r="H14" s="6">
        <f>$R$3-(Flush!H14+Straight!H14)</f>
        <v>13244</v>
      </c>
      <c r="I14" s="6">
        <f>$R$3-(Flush!I14+Straight!I14)</f>
        <v>13244</v>
      </c>
      <c r="J14" s="6">
        <f>$R$3-(Flush!J14+Straight!J14)</f>
        <v>13180</v>
      </c>
      <c r="K14" s="6">
        <f>$R$3-(Flush!K14+Straight!K14)</f>
        <v>13116</v>
      </c>
      <c r="L14" s="6">
        <f>$R$3-(Flush!L14+Straight!L14)</f>
        <v>13052</v>
      </c>
      <c r="M14" s="6">
        <f>$R$3-(Flush!M14+Straight!M14)</f>
        <v>13052</v>
      </c>
      <c r="N14" s="6">
        <f>$R$4</f>
        <v>0</v>
      </c>
      <c r="O14" s="7">
        <f>$R$2-(Flush!O14+Straight!O14)</f>
        <v>12951</v>
      </c>
    </row>
    <row r="15" spans="1:18" ht="17.25" thickBot="1" x14ac:dyDescent="0.35">
      <c r="A15" s="1">
        <v>12</v>
      </c>
      <c r="B15" s="37">
        <v>2</v>
      </c>
      <c r="C15" s="8">
        <f>$R$3-(Flush!C15+Straight!C15)</f>
        <v>13180</v>
      </c>
      <c r="D15" s="9">
        <f>$R$3-(Flush!D15+Straight!D15)</f>
        <v>13244</v>
      </c>
      <c r="E15" s="9">
        <f>$R$3-(Flush!E15+Straight!E15)</f>
        <v>13244</v>
      </c>
      <c r="F15" s="9">
        <f>$R$3-(Flush!F15+Straight!F15)</f>
        <v>13244</v>
      </c>
      <c r="G15" s="9">
        <f>$R$3-(Flush!G15+Straight!G15)</f>
        <v>13244</v>
      </c>
      <c r="H15" s="9">
        <f>$R$3-(Flush!H15+Straight!H15)</f>
        <v>13244</v>
      </c>
      <c r="I15" s="9">
        <f>$R$3-(Flush!I15+Straight!I15)</f>
        <v>13244</v>
      </c>
      <c r="J15" s="9">
        <f>$R$3-(Flush!J15+Straight!J15)</f>
        <v>13244</v>
      </c>
      <c r="K15" s="9">
        <f>$R$3-(Flush!K15+Straight!K15)</f>
        <v>13180</v>
      </c>
      <c r="L15" s="9">
        <f>$R$3-(Flush!L15+Straight!L15)</f>
        <v>13116</v>
      </c>
      <c r="M15" s="9">
        <f>$R$3-(Flush!M15+Straight!M15)</f>
        <v>13116</v>
      </c>
      <c r="N15" s="9">
        <f>$R$3-(Flush!N15+Straight!N15)</f>
        <v>13116</v>
      </c>
      <c r="O15" s="10">
        <f>$R$4</f>
        <v>0</v>
      </c>
    </row>
    <row r="16" spans="1:18" ht="17.25" thickBot="1" x14ac:dyDescent="0.35">
      <c r="A16" s="1"/>
    </row>
    <row r="17" spans="1:15" x14ac:dyDescent="0.3">
      <c r="A17" s="1"/>
      <c r="B17" s="51" t="s">
        <v>15</v>
      </c>
      <c r="C17" s="52"/>
      <c r="D17" s="55">
        <f>19600</f>
        <v>19600</v>
      </c>
      <c r="E17" s="56"/>
      <c r="L17" s="59" t="s">
        <v>20</v>
      </c>
      <c r="M17" s="52"/>
      <c r="N17" s="60"/>
      <c r="O17" s="52"/>
    </row>
    <row r="18" spans="1:15" ht="17.25" thickBot="1" x14ac:dyDescent="0.35">
      <c r="B18" s="53"/>
      <c r="C18" s="54"/>
      <c r="D18" s="57"/>
      <c r="E18" s="58"/>
      <c r="L18" s="53"/>
      <c r="M18" s="54"/>
      <c r="N18" s="53"/>
      <c r="O18" s="54"/>
    </row>
    <row r="20" spans="1:15" ht="17.25" thickBot="1" x14ac:dyDescent="0.35">
      <c r="A20" s="1"/>
      <c r="C20" s="1">
        <v>0</v>
      </c>
      <c r="D20" s="1">
        <v>1</v>
      </c>
      <c r="E20" s="1">
        <v>2</v>
      </c>
      <c r="F20" s="1">
        <v>3</v>
      </c>
      <c r="G20" s="1">
        <v>4</v>
      </c>
      <c r="H20" s="1">
        <v>5</v>
      </c>
      <c r="I20" s="1">
        <v>6</v>
      </c>
      <c r="J20" s="1">
        <v>7</v>
      </c>
      <c r="K20" s="1">
        <v>8</v>
      </c>
      <c r="L20" s="1">
        <v>9</v>
      </c>
      <c r="M20" s="1">
        <v>10</v>
      </c>
      <c r="N20" s="1">
        <v>11</v>
      </c>
      <c r="O20" s="1">
        <v>12</v>
      </c>
    </row>
    <row r="21" spans="1:15" ht="17.25" thickBot="1" x14ac:dyDescent="0.35">
      <c r="A21" s="1"/>
      <c r="B21" s="21" t="s">
        <v>6</v>
      </c>
      <c r="C21" s="38" t="s">
        <v>0</v>
      </c>
      <c r="D21" s="39" t="s">
        <v>1</v>
      </c>
      <c r="E21" s="39" t="s">
        <v>2</v>
      </c>
      <c r="F21" s="39" t="s">
        <v>3</v>
      </c>
      <c r="G21" s="39" t="s">
        <v>4</v>
      </c>
      <c r="H21" s="39">
        <v>9</v>
      </c>
      <c r="I21" s="39">
        <v>8</v>
      </c>
      <c r="J21" s="39">
        <v>7</v>
      </c>
      <c r="K21" s="39">
        <v>6</v>
      </c>
      <c r="L21" s="39">
        <v>5</v>
      </c>
      <c r="M21" s="39">
        <v>4</v>
      </c>
      <c r="N21" s="39">
        <v>3</v>
      </c>
      <c r="O21" s="40">
        <v>2</v>
      </c>
    </row>
    <row r="22" spans="1:15" x14ac:dyDescent="0.3">
      <c r="A22" s="1">
        <v>0</v>
      </c>
      <c r="B22" s="35" t="s">
        <v>0</v>
      </c>
      <c r="C22" s="34">
        <f>C3/$D$17</f>
        <v>0</v>
      </c>
      <c r="D22" s="42">
        <f t="shared" ref="D22:O22" si="0">D3/$D$17</f>
        <v>0.66403061224489801</v>
      </c>
      <c r="E22" s="42">
        <f t="shared" si="0"/>
        <v>0.66403061224489801</v>
      </c>
      <c r="F22" s="42">
        <f t="shared" si="0"/>
        <v>0.66403061224489801</v>
      </c>
      <c r="G22" s="42">
        <f t="shared" si="0"/>
        <v>0.66403061224489801</v>
      </c>
      <c r="H22" s="42">
        <f t="shared" si="0"/>
        <v>0.66729591836734692</v>
      </c>
      <c r="I22" s="42">
        <f t="shared" si="0"/>
        <v>0.66729591836734692</v>
      </c>
      <c r="J22" s="42">
        <f t="shared" si="0"/>
        <v>0.66729591836734692</v>
      </c>
      <c r="K22" s="42">
        <f t="shared" si="0"/>
        <v>0.66729591836734692</v>
      </c>
      <c r="L22" s="42">
        <f t="shared" si="0"/>
        <v>0.66403061224489801</v>
      </c>
      <c r="M22" s="42">
        <f t="shared" si="0"/>
        <v>0.66403061224489801</v>
      </c>
      <c r="N22" s="42">
        <f t="shared" si="0"/>
        <v>0.66403061224489801</v>
      </c>
      <c r="O22" s="43">
        <f t="shared" si="0"/>
        <v>0.66403061224489801</v>
      </c>
    </row>
    <row r="23" spans="1:15" x14ac:dyDescent="0.3">
      <c r="A23" s="1">
        <v>1</v>
      </c>
      <c r="B23" s="36" t="s">
        <v>1</v>
      </c>
      <c r="C23" s="44">
        <f t="shared" ref="C23:O34" si="1">C4/$D$17</f>
        <v>0.67244897959183669</v>
      </c>
      <c r="D23" s="41">
        <f t="shared" si="1"/>
        <v>0</v>
      </c>
      <c r="E23" s="41">
        <f t="shared" si="1"/>
        <v>0.66076530612244899</v>
      </c>
      <c r="F23" s="41">
        <f t="shared" si="1"/>
        <v>0.66076530612244899</v>
      </c>
      <c r="G23" s="41">
        <f t="shared" si="1"/>
        <v>0.66076530612244899</v>
      </c>
      <c r="H23" s="41">
        <f t="shared" si="1"/>
        <v>0.66403061224489801</v>
      </c>
      <c r="I23" s="41">
        <f t="shared" si="1"/>
        <v>0.66729591836734692</v>
      </c>
      <c r="J23" s="41">
        <f t="shared" si="1"/>
        <v>0.66729591836734692</v>
      </c>
      <c r="K23" s="41">
        <f t="shared" si="1"/>
        <v>0.66729591836734692</v>
      </c>
      <c r="L23" s="41">
        <f t="shared" si="1"/>
        <v>0.66729591836734692</v>
      </c>
      <c r="M23" s="41">
        <f t="shared" si="1"/>
        <v>0.66729591836734692</v>
      </c>
      <c r="N23" s="41">
        <f t="shared" si="1"/>
        <v>0.66729591836734692</v>
      </c>
      <c r="O23" s="45">
        <f t="shared" si="1"/>
        <v>0.66729591836734692</v>
      </c>
    </row>
    <row r="24" spans="1:15" x14ac:dyDescent="0.3">
      <c r="A24" s="1">
        <v>2</v>
      </c>
      <c r="B24" s="36" t="s">
        <v>2</v>
      </c>
      <c r="C24" s="44">
        <f t="shared" si="1"/>
        <v>0.67244897959183669</v>
      </c>
      <c r="D24" s="41">
        <f t="shared" si="1"/>
        <v>0.66918367346938779</v>
      </c>
      <c r="E24" s="41">
        <f t="shared" si="1"/>
        <v>0</v>
      </c>
      <c r="F24" s="41">
        <f t="shared" si="1"/>
        <v>0.65749999999999997</v>
      </c>
      <c r="G24" s="41">
        <f t="shared" si="1"/>
        <v>0.65749999999999997</v>
      </c>
      <c r="H24" s="41">
        <f t="shared" si="1"/>
        <v>0.66076530612244899</v>
      </c>
      <c r="I24" s="41">
        <f t="shared" si="1"/>
        <v>0.66403061224489801</v>
      </c>
      <c r="J24" s="41">
        <f t="shared" si="1"/>
        <v>0.66729591836734692</v>
      </c>
      <c r="K24" s="41">
        <f t="shared" si="1"/>
        <v>0.66729591836734692</v>
      </c>
      <c r="L24" s="41">
        <f t="shared" si="1"/>
        <v>0.66729591836734692</v>
      </c>
      <c r="M24" s="41">
        <f t="shared" si="1"/>
        <v>0.66729591836734692</v>
      </c>
      <c r="N24" s="41">
        <f t="shared" si="1"/>
        <v>0.66729591836734692</v>
      </c>
      <c r="O24" s="45">
        <f t="shared" si="1"/>
        <v>0.66729591836734692</v>
      </c>
    </row>
    <row r="25" spans="1:15" x14ac:dyDescent="0.3">
      <c r="A25" s="1">
        <v>3</v>
      </c>
      <c r="B25" s="36" t="s">
        <v>3</v>
      </c>
      <c r="C25" s="44">
        <f t="shared" si="1"/>
        <v>0.67244897959183669</v>
      </c>
      <c r="D25" s="41">
        <f t="shared" si="1"/>
        <v>0.66918367346938779</v>
      </c>
      <c r="E25" s="41">
        <f t="shared" si="1"/>
        <v>0.66591836734693877</v>
      </c>
      <c r="F25" s="41">
        <f t="shared" si="1"/>
        <v>0</v>
      </c>
      <c r="G25" s="41">
        <f t="shared" si="1"/>
        <v>0.65423469387755107</v>
      </c>
      <c r="H25" s="41">
        <f t="shared" si="1"/>
        <v>0.65749999999999997</v>
      </c>
      <c r="I25" s="41">
        <f t="shared" si="1"/>
        <v>0.66076530612244899</v>
      </c>
      <c r="J25" s="41">
        <f t="shared" si="1"/>
        <v>0.66403061224489801</v>
      </c>
      <c r="K25" s="41">
        <f t="shared" si="1"/>
        <v>0.66729591836734692</v>
      </c>
      <c r="L25" s="41">
        <f t="shared" si="1"/>
        <v>0.66729591836734692</v>
      </c>
      <c r="M25" s="41">
        <f t="shared" si="1"/>
        <v>0.66729591836734692</v>
      </c>
      <c r="N25" s="41">
        <f t="shared" si="1"/>
        <v>0.66729591836734692</v>
      </c>
      <c r="O25" s="45">
        <f t="shared" si="1"/>
        <v>0.66729591836734692</v>
      </c>
    </row>
    <row r="26" spans="1:15" x14ac:dyDescent="0.3">
      <c r="A26" s="1">
        <v>4</v>
      </c>
      <c r="B26" s="36" t="s">
        <v>4</v>
      </c>
      <c r="C26" s="44">
        <f t="shared" si="1"/>
        <v>0.67244897959183669</v>
      </c>
      <c r="D26" s="41">
        <f t="shared" si="1"/>
        <v>0.66918367346938779</v>
      </c>
      <c r="E26" s="41">
        <f t="shared" si="1"/>
        <v>0.66591836734693877</v>
      </c>
      <c r="F26" s="41">
        <f t="shared" si="1"/>
        <v>0.66265306122448975</v>
      </c>
      <c r="G26" s="41">
        <f t="shared" si="1"/>
        <v>0</v>
      </c>
      <c r="H26" s="41">
        <f t="shared" si="1"/>
        <v>0.65423469387755107</v>
      </c>
      <c r="I26" s="41">
        <f t="shared" si="1"/>
        <v>0.65749999999999997</v>
      </c>
      <c r="J26" s="41">
        <f t="shared" si="1"/>
        <v>0.66076530612244899</v>
      </c>
      <c r="K26" s="41">
        <f t="shared" si="1"/>
        <v>0.66403061224489801</v>
      </c>
      <c r="L26" s="41">
        <f t="shared" si="1"/>
        <v>0.66729591836734692</v>
      </c>
      <c r="M26" s="41">
        <f t="shared" si="1"/>
        <v>0.66729591836734692</v>
      </c>
      <c r="N26" s="41">
        <f t="shared" si="1"/>
        <v>0.66729591836734692</v>
      </c>
      <c r="O26" s="45">
        <f t="shared" si="1"/>
        <v>0.66729591836734692</v>
      </c>
    </row>
    <row r="27" spans="1:15" x14ac:dyDescent="0.3">
      <c r="A27" s="1">
        <v>5</v>
      </c>
      <c r="B27" s="36">
        <v>9</v>
      </c>
      <c r="C27" s="44">
        <f t="shared" si="1"/>
        <v>0.67571428571428571</v>
      </c>
      <c r="D27" s="41">
        <f t="shared" si="1"/>
        <v>0.67244897959183669</v>
      </c>
      <c r="E27" s="41">
        <f t="shared" si="1"/>
        <v>0.66918367346938779</v>
      </c>
      <c r="F27" s="41">
        <f t="shared" si="1"/>
        <v>0.66591836734693877</v>
      </c>
      <c r="G27" s="41">
        <f t="shared" si="1"/>
        <v>0.66265306122448975</v>
      </c>
      <c r="H27" s="41">
        <f t="shared" si="1"/>
        <v>0</v>
      </c>
      <c r="I27" s="41">
        <f t="shared" si="1"/>
        <v>0.65423469387755107</v>
      </c>
      <c r="J27" s="41">
        <f t="shared" si="1"/>
        <v>0.65749999999999997</v>
      </c>
      <c r="K27" s="41">
        <f t="shared" si="1"/>
        <v>0.66076530612244899</v>
      </c>
      <c r="L27" s="41">
        <f t="shared" si="1"/>
        <v>0.66403061224489801</v>
      </c>
      <c r="M27" s="41">
        <f t="shared" si="1"/>
        <v>0.66729591836734692</v>
      </c>
      <c r="N27" s="41">
        <f t="shared" si="1"/>
        <v>0.66729591836734692</v>
      </c>
      <c r="O27" s="45">
        <f t="shared" si="1"/>
        <v>0.66729591836734692</v>
      </c>
    </row>
    <row r="28" spans="1:15" x14ac:dyDescent="0.3">
      <c r="A28" s="1">
        <v>6</v>
      </c>
      <c r="B28" s="36">
        <v>8</v>
      </c>
      <c r="C28" s="44">
        <f t="shared" si="1"/>
        <v>0.67571428571428571</v>
      </c>
      <c r="D28" s="41">
        <f t="shared" si="1"/>
        <v>0.67571428571428571</v>
      </c>
      <c r="E28" s="41">
        <f t="shared" si="1"/>
        <v>0.67244897959183669</v>
      </c>
      <c r="F28" s="41">
        <f t="shared" si="1"/>
        <v>0.66918367346938779</v>
      </c>
      <c r="G28" s="41">
        <f t="shared" si="1"/>
        <v>0.66591836734693877</v>
      </c>
      <c r="H28" s="41">
        <f t="shared" si="1"/>
        <v>0.66265306122448975</v>
      </c>
      <c r="I28" s="41">
        <f t="shared" si="1"/>
        <v>0</v>
      </c>
      <c r="J28" s="41">
        <f t="shared" si="1"/>
        <v>0.65423469387755107</v>
      </c>
      <c r="K28" s="41">
        <f t="shared" si="1"/>
        <v>0.65749999999999997</v>
      </c>
      <c r="L28" s="41">
        <f t="shared" si="1"/>
        <v>0.66076530612244899</v>
      </c>
      <c r="M28" s="41">
        <f t="shared" si="1"/>
        <v>0.66403061224489801</v>
      </c>
      <c r="N28" s="41">
        <f t="shared" si="1"/>
        <v>0.66729591836734692</v>
      </c>
      <c r="O28" s="45">
        <f t="shared" si="1"/>
        <v>0.66729591836734692</v>
      </c>
    </row>
    <row r="29" spans="1:15" x14ac:dyDescent="0.3">
      <c r="A29" s="1">
        <v>7</v>
      </c>
      <c r="B29" s="36">
        <v>7</v>
      </c>
      <c r="C29" s="44">
        <f t="shared" si="1"/>
        <v>0.67571428571428571</v>
      </c>
      <c r="D29" s="41">
        <f t="shared" si="1"/>
        <v>0.67571428571428571</v>
      </c>
      <c r="E29" s="41">
        <f t="shared" si="1"/>
        <v>0.67571428571428571</v>
      </c>
      <c r="F29" s="41">
        <f t="shared" si="1"/>
        <v>0.67244897959183669</v>
      </c>
      <c r="G29" s="41">
        <f t="shared" si="1"/>
        <v>0.66918367346938779</v>
      </c>
      <c r="H29" s="41">
        <f t="shared" si="1"/>
        <v>0.66591836734693877</v>
      </c>
      <c r="I29" s="41">
        <f t="shared" si="1"/>
        <v>0.66265306122448975</v>
      </c>
      <c r="J29" s="41">
        <f t="shared" si="1"/>
        <v>0</v>
      </c>
      <c r="K29" s="41">
        <f t="shared" si="1"/>
        <v>0.65423469387755107</v>
      </c>
      <c r="L29" s="41">
        <f t="shared" si="1"/>
        <v>0.65749999999999997</v>
      </c>
      <c r="M29" s="41">
        <f t="shared" si="1"/>
        <v>0.66076530612244899</v>
      </c>
      <c r="N29" s="41">
        <f t="shared" si="1"/>
        <v>0.66403061224489801</v>
      </c>
      <c r="O29" s="45">
        <f t="shared" si="1"/>
        <v>0.66729591836734692</v>
      </c>
    </row>
    <row r="30" spans="1:15" x14ac:dyDescent="0.3">
      <c r="A30" s="1">
        <v>8</v>
      </c>
      <c r="B30" s="36">
        <v>6</v>
      </c>
      <c r="C30" s="44">
        <f t="shared" si="1"/>
        <v>0.67571428571428571</v>
      </c>
      <c r="D30" s="41">
        <f t="shared" si="1"/>
        <v>0.67571428571428571</v>
      </c>
      <c r="E30" s="41">
        <f t="shared" si="1"/>
        <v>0.67571428571428571</v>
      </c>
      <c r="F30" s="41">
        <f t="shared" si="1"/>
        <v>0.67571428571428571</v>
      </c>
      <c r="G30" s="41">
        <f t="shared" si="1"/>
        <v>0.67244897959183669</v>
      </c>
      <c r="H30" s="41">
        <f t="shared" si="1"/>
        <v>0.66918367346938779</v>
      </c>
      <c r="I30" s="41">
        <f t="shared" si="1"/>
        <v>0.66591836734693877</v>
      </c>
      <c r="J30" s="41">
        <f t="shared" si="1"/>
        <v>0.66265306122448975</v>
      </c>
      <c r="K30" s="41">
        <f t="shared" si="1"/>
        <v>0</v>
      </c>
      <c r="L30" s="41">
        <f t="shared" si="1"/>
        <v>0.65423469387755107</v>
      </c>
      <c r="M30" s="41">
        <f t="shared" si="1"/>
        <v>0.65749999999999997</v>
      </c>
      <c r="N30" s="41">
        <f t="shared" si="1"/>
        <v>0.66076530612244899</v>
      </c>
      <c r="O30" s="45">
        <f t="shared" si="1"/>
        <v>0.66403061224489801</v>
      </c>
    </row>
    <row r="31" spans="1:15" x14ac:dyDescent="0.3">
      <c r="A31" s="1">
        <v>9</v>
      </c>
      <c r="B31" s="36">
        <v>5</v>
      </c>
      <c r="C31" s="44">
        <f t="shared" si="1"/>
        <v>0.67244897959183669</v>
      </c>
      <c r="D31" s="41">
        <f t="shared" si="1"/>
        <v>0.67571428571428571</v>
      </c>
      <c r="E31" s="41">
        <f t="shared" si="1"/>
        <v>0.67571428571428571</v>
      </c>
      <c r="F31" s="41">
        <f t="shared" si="1"/>
        <v>0.67571428571428571</v>
      </c>
      <c r="G31" s="41">
        <f t="shared" si="1"/>
        <v>0.67571428571428571</v>
      </c>
      <c r="H31" s="41">
        <f t="shared" si="1"/>
        <v>0.67244897959183669</v>
      </c>
      <c r="I31" s="41">
        <f t="shared" si="1"/>
        <v>0.66918367346938779</v>
      </c>
      <c r="J31" s="41">
        <f t="shared" si="1"/>
        <v>0.66591836734693877</v>
      </c>
      <c r="K31" s="41">
        <f t="shared" si="1"/>
        <v>0.66265306122448975</v>
      </c>
      <c r="L31" s="41">
        <f t="shared" si="1"/>
        <v>0</v>
      </c>
      <c r="M31" s="41">
        <f t="shared" si="1"/>
        <v>0.65423469387755107</v>
      </c>
      <c r="N31" s="41">
        <f t="shared" si="1"/>
        <v>0.65749999999999997</v>
      </c>
      <c r="O31" s="45">
        <f t="shared" si="1"/>
        <v>0.66076530612244899</v>
      </c>
    </row>
    <row r="32" spans="1:15" x14ac:dyDescent="0.3">
      <c r="A32" s="1">
        <v>10</v>
      </c>
      <c r="B32" s="36">
        <v>4</v>
      </c>
      <c r="C32" s="44">
        <f t="shared" si="1"/>
        <v>0.67244897959183669</v>
      </c>
      <c r="D32" s="41">
        <f t="shared" si="1"/>
        <v>0.67571428571428571</v>
      </c>
      <c r="E32" s="41">
        <f t="shared" si="1"/>
        <v>0.67571428571428571</v>
      </c>
      <c r="F32" s="41">
        <f t="shared" si="1"/>
        <v>0.67571428571428571</v>
      </c>
      <c r="G32" s="41">
        <f t="shared" si="1"/>
        <v>0.67571428571428571</v>
      </c>
      <c r="H32" s="41">
        <f t="shared" si="1"/>
        <v>0.67571428571428571</v>
      </c>
      <c r="I32" s="41">
        <f t="shared" si="1"/>
        <v>0.67244897959183669</v>
      </c>
      <c r="J32" s="41">
        <f t="shared" si="1"/>
        <v>0.66918367346938779</v>
      </c>
      <c r="K32" s="41">
        <f t="shared" si="1"/>
        <v>0.66591836734693877</v>
      </c>
      <c r="L32" s="41">
        <f t="shared" si="1"/>
        <v>0.66265306122448975</v>
      </c>
      <c r="M32" s="41">
        <f t="shared" si="1"/>
        <v>0</v>
      </c>
      <c r="N32" s="41">
        <f t="shared" si="1"/>
        <v>0.65749999999999997</v>
      </c>
      <c r="O32" s="45">
        <f t="shared" si="1"/>
        <v>0.66076530612244899</v>
      </c>
    </row>
    <row r="33" spans="1:15" x14ac:dyDescent="0.3">
      <c r="A33" s="1">
        <v>11</v>
      </c>
      <c r="B33" s="36">
        <v>3</v>
      </c>
      <c r="C33" s="44">
        <f t="shared" si="1"/>
        <v>0.67244897959183669</v>
      </c>
      <c r="D33" s="41">
        <f t="shared" si="1"/>
        <v>0.67571428571428571</v>
      </c>
      <c r="E33" s="41">
        <f t="shared" si="1"/>
        <v>0.67571428571428571</v>
      </c>
      <c r="F33" s="41">
        <f t="shared" si="1"/>
        <v>0.67571428571428571</v>
      </c>
      <c r="G33" s="41">
        <f t="shared" si="1"/>
        <v>0.67571428571428571</v>
      </c>
      <c r="H33" s="41">
        <f t="shared" si="1"/>
        <v>0.67571428571428571</v>
      </c>
      <c r="I33" s="41">
        <f t="shared" si="1"/>
        <v>0.67571428571428571</v>
      </c>
      <c r="J33" s="41">
        <f t="shared" si="1"/>
        <v>0.67244897959183669</v>
      </c>
      <c r="K33" s="41">
        <f t="shared" si="1"/>
        <v>0.66918367346938779</v>
      </c>
      <c r="L33" s="41">
        <f t="shared" si="1"/>
        <v>0.66591836734693877</v>
      </c>
      <c r="M33" s="41">
        <f t="shared" si="1"/>
        <v>0.66591836734693877</v>
      </c>
      <c r="N33" s="41">
        <f t="shared" si="1"/>
        <v>0</v>
      </c>
      <c r="O33" s="45">
        <f t="shared" si="1"/>
        <v>0.66076530612244899</v>
      </c>
    </row>
    <row r="34" spans="1:15" ht="17.25" thickBot="1" x14ac:dyDescent="0.35">
      <c r="A34" s="1">
        <v>12</v>
      </c>
      <c r="B34" s="37">
        <v>2</v>
      </c>
      <c r="C34" s="46">
        <f t="shared" si="1"/>
        <v>0.67244897959183669</v>
      </c>
      <c r="D34" s="47">
        <f t="shared" si="1"/>
        <v>0.67571428571428571</v>
      </c>
      <c r="E34" s="47">
        <f t="shared" si="1"/>
        <v>0.67571428571428571</v>
      </c>
      <c r="F34" s="47">
        <f t="shared" si="1"/>
        <v>0.67571428571428571</v>
      </c>
      <c r="G34" s="47">
        <f t="shared" si="1"/>
        <v>0.67571428571428571</v>
      </c>
      <c r="H34" s="47">
        <f t="shared" si="1"/>
        <v>0.67571428571428571</v>
      </c>
      <c r="I34" s="47">
        <f t="shared" si="1"/>
        <v>0.67571428571428571</v>
      </c>
      <c r="J34" s="47">
        <f t="shared" si="1"/>
        <v>0.67571428571428571</v>
      </c>
      <c r="K34" s="47">
        <f t="shared" si="1"/>
        <v>0.67244897959183669</v>
      </c>
      <c r="L34" s="47">
        <f t="shared" si="1"/>
        <v>0.66918367346938779</v>
      </c>
      <c r="M34" s="47">
        <f t="shared" si="1"/>
        <v>0.66918367346938779</v>
      </c>
      <c r="N34" s="47">
        <f t="shared" si="1"/>
        <v>0.66918367346938779</v>
      </c>
      <c r="O34" s="48">
        <f t="shared" si="1"/>
        <v>0</v>
      </c>
    </row>
  </sheetData>
  <mergeCells count="4">
    <mergeCell ref="B17:C18"/>
    <mergeCell ref="D17:E18"/>
    <mergeCell ref="L17:M18"/>
    <mergeCell ref="N17:O18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6806-2B08-4538-8343-218C3C76C7D7}">
  <dimension ref="A1:R34"/>
  <sheetViews>
    <sheetView workbookViewId="0">
      <selection activeCell="O14" sqref="O14"/>
    </sheetView>
  </sheetViews>
  <sheetFormatPr defaultRowHeight="16.5" x14ac:dyDescent="0.3"/>
  <cols>
    <col min="1" max="1" width="3.5" bestFit="1" customWidth="1"/>
    <col min="4" max="4" width="9" customWidth="1"/>
    <col min="17" max="17" width="9.75" bestFit="1" customWidth="1"/>
  </cols>
  <sheetData>
    <row r="1" spans="1:18" ht="17.25" thickBot="1" x14ac:dyDescent="0.35">
      <c r="A1" s="1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R1" t="s">
        <v>19</v>
      </c>
    </row>
    <row r="2" spans="1:18" ht="17.25" thickBot="1" x14ac:dyDescent="0.35">
      <c r="A2" s="1"/>
      <c r="B2" s="21"/>
      <c r="C2" s="22" t="s">
        <v>0</v>
      </c>
      <c r="D2" s="12" t="s">
        <v>1</v>
      </c>
      <c r="E2" s="12" t="s">
        <v>2</v>
      </c>
      <c r="F2" s="12" t="s">
        <v>3</v>
      </c>
      <c r="G2" s="12" t="s">
        <v>4</v>
      </c>
      <c r="H2" s="12">
        <v>9</v>
      </c>
      <c r="I2" s="12">
        <v>8</v>
      </c>
      <c r="J2" s="12">
        <v>7</v>
      </c>
      <c r="K2" s="12">
        <v>6</v>
      </c>
      <c r="L2" s="12">
        <v>5</v>
      </c>
      <c r="M2" s="12">
        <v>4</v>
      </c>
      <c r="N2" s="12">
        <v>3</v>
      </c>
      <c r="O2" s="23">
        <v>2</v>
      </c>
      <c r="Q2" t="s">
        <v>16</v>
      </c>
      <c r="R2" s="1">
        <f>COMBIN(11,2)*39</f>
        <v>2145</v>
      </c>
    </row>
    <row r="3" spans="1:18" x14ac:dyDescent="0.3">
      <c r="A3" s="1">
        <v>0</v>
      </c>
      <c r="B3" s="17" t="s">
        <v>0</v>
      </c>
      <c r="C3" s="2">
        <f>$R$4</f>
        <v>0</v>
      </c>
      <c r="D3" s="3">
        <f>$R$2</f>
        <v>2145</v>
      </c>
      <c r="E3" s="3">
        <f t="shared" ref="E3:O14" si="0">$R$2</f>
        <v>2145</v>
      </c>
      <c r="F3" s="3">
        <f t="shared" si="0"/>
        <v>2145</v>
      </c>
      <c r="G3" s="3">
        <f t="shared" si="0"/>
        <v>2145</v>
      </c>
      <c r="H3" s="3">
        <f t="shared" si="0"/>
        <v>2145</v>
      </c>
      <c r="I3" s="3">
        <f t="shared" si="0"/>
        <v>2145</v>
      </c>
      <c r="J3" s="3">
        <f t="shared" si="0"/>
        <v>2145</v>
      </c>
      <c r="K3" s="3">
        <f t="shared" si="0"/>
        <v>2145</v>
      </c>
      <c r="L3" s="3">
        <f t="shared" si="0"/>
        <v>2145</v>
      </c>
      <c r="M3" s="3">
        <f t="shared" si="0"/>
        <v>2145</v>
      </c>
      <c r="N3" s="3">
        <f t="shared" si="0"/>
        <v>2145</v>
      </c>
      <c r="O3" s="4">
        <f t="shared" si="0"/>
        <v>2145</v>
      </c>
      <c r="Q3" t="s">
        <v>17</v>
      </c>
      <c r="R3" s="1">
        <v>0</v>
      </c>
    </row>
    <row r="4" spans="1:18" x14ac:dyDescent="0.3">
      <c r="A4" s="1">
        <v>1</v>
      </c>
      <c r="B4" s="15" t="s">
        <v>1</v>
      </c>
      <c r="C4" s="5">
        <f>$R$3</f>
        <v>0</v>
      </c>
      <c r="D4" s="6">
        <f>$R$4</f>
        <v>0</v>
      </c>
      <c r="E4" s="19">
        <f t="shared" si="0"/>
        <v>2145</v>
      </c>
      <c r="F4" s="19">
        <f t="shared" si="0"/>
        <v>2145</v>
      </c>
      <c r="G4" s="19">
        <f t="shared" si="0"/>
        <v>2145</v>
      </c>
      <c r="H4" s="19">
        <f t="shared" si="0"/>
        <v>2145</v>
      </c>
      <c r="I4" s="19">
        <f t="shared" si="0"/>
        <v>2145</v>
      </c>
      <c r="J4" s="19">
        <f t="shared" si="0"/>
        <v>2145</v>
      </c>
      <c r="K4" s="19">
        <f t="shared" si="0"/>
        <v>2145</v>
      </c>
      <c r="L4" s="19">
        <f t="shared" si="0"/>
        <v>2145</v>
      </c>
      <c r="M4" s="19">
        <f t="shared" si="0"/>
        <v>2145</v>
      </c>
      <c r="N4" s="19">
        <f t="shared" si="0"/>
        <v>2145</v>
      </c>
      <c r="O4" s="20">
        <f t="shared" si="0"/>
        <v>2145</v>
      </c>
      <c r="Q4" t="s">
        <v>18</v>
      </c>
      <c r="R4" s="1">
        <v>0</v>
      </c>
    </row>
    <row r="5" spans="1:18" x14ac:dyDescent="0.3">
      <c r="A5" s="1">
        <v>2</v>
      </c>
      <c r="B5" s="15" t="s">
        <v>2</v>
      </c>
      <c r="C5" s="5">
        <f t="shared" ref="C5:N15" si="1">$R$3</f>
        <v>0</v>
      </c>
      <c r="D5" s="13">
        <f t="shared" si="1"/>
        <v>0</v>
      </c>
      <c r="E5" s="6">
        <f>$R$4</f>
        <v>0</v>
      </c>
      <c r="F5" s="19">
        <f t="shared" si="0"/>
        <v>2145</v>
      </c>
      <c r="G5" s="19">
        <f t="shared" si="0"/>
        <v>2145</v>
      </c>
      <c r="H5" s="19">
        <f t="shared" si="0"/>
        <v>2145</v>
      </c>
      <c r="I5" s="19">
        <f t="shared" si="0"/>
        <v>2145</v>
      </c>
      <c r="J5" s="19">
        <f t="shared" si="0"/>
        <v>2145</v>
      </c>
      <c r="K5" s="19">
        <f t="shared" si="0"/>
        <v>2145</v>
      </c>
      <c r="L5" s="19">
        <f t="shared" si="0"/>
        <v>2145</v>
      </c>
      <c r="M5" s="19">
        <f t="shared" si="0"/>
        <v>2145</v>
      </c>
      <c r="N5" s="19">
        <f t="shared" si="0"/>
        <v>2145</v>
      </c>
      <c r="O5" s="20">
        <f t="shared" si="0"/>
        <v>2145</v>
      </c>
    </row>
    <row r="6" spans="1:18" x14ac:dyDescent="0.3">
      <c r="A6" s="1">
        <v>3</v>
      </c>
      <c r="B6" s="15" t="s">
        <v>3</v>
      </c>
      <c r="C6" s="5">
        <f t="shared" si="1"/>
        <v>0</v>
      </c>
      <c r="D6" s="13">
        <f t="shared" si="1"/>
        <v>0</v>
      </c>
      <c r="E6" s="13">
        <f t="shared" si="1"/>
        <v>0</v>
      </c>
      <c r="F6" s="6">
        <f>$R$4</f>
        <v>0</v>
      </c>
      <c r="G6" s="19">
        <f t="shared" si="0"/>
        <v>2145</v>
      </c>
      <c r="H6" s="19">
        <f t="shared" si="0"/>
        <v>2145</v>
      </c>
      <c r="I6" s="19">
        <f t="shared" si="0"/>
        <v>2145</v>
      </c>
      <c r="J6" s="19">
        <f t="shared" si="0"/>
        <v>2145</v>
      </c>
      <c r="K6" s="19">
        <f t="shared" si="0"/>
        <v>2145</v>
      </c>
      <c r="L6" s="19">
        <f t="shared" si="0"/>
        <v>2145</v>
      </c>
      <c r="M6" s="19">
        <f t="shared" si="0"/>
        <v>2145</v>
      </c>
      <c r="N6" s="19">
        <f t="shared" si="0"/>
        <v>2145</v>
      </c>
      <c r="O6" s="20">
        <f t="shared" si="0"/>
        <v>2145</v>
      </c>
    </row>
    <row r="7" spans="1:18" x14ac:dyDescent="0.3">
      <c r="A7" s="1">
        <v>4</v>
      </c>
      <c r="B7" s="15" t="s">
        <v>4</v>
      </c>
      <c r="C7" s="5">
        <f t="shared" si="1"/>
        <v>0</v>
      </c>
      <c r="D7" s="13">
        <f t="shared" si="1"/>
        <v>0</v>
      </c>
      <c r="E7" s="13">
        <f t="shared" si="1"/>
        <v>0</v>
      </c>
      <c r="F7" s="13">
        <f t="shared" si="1"/>
        <v>0</v>
      </c>
      <c r="G7" s="6">
        <f>$R$4</f>
        <v>0</v>
      </c>
      <c r="H7" s="19">
        <f t="shared" si="0"/>
        <v>2145</v>
      </c>
      <c r="I7" s="19">
        <f t="shared" si="0"/>
        <v>2145</v>
      </c>
      <c r="J7" s="19">
        <f t="shared" si="0"/>
        <v>2145</v>
      </c>
      <c r="K7" s="19">
        <f t="shared" si="0"/>
        <v>2145</v>
      </c>
      <c r="L7" s="19">
        <f t="shared" si="0"/>
        <v>2145</v>
      </c>
      <c r="M7" s="19">
        <f t="shared" si="0"/>
        <v>2145</v>
      </c>
      <c r="N7" s="19">
        <f t="shared" si="0"/>
        <v>2145</v>
      </c>
      <c r="O7" s="20">
        <f t="shared" si="0"/>
        <v>2145</v>
      </c>
    </row>
    <row r="8" spans="1:18" x14ac:dyDescent="0.3">
      <c r="A8" s="1">
        <v>5</v>
      </c>
      <c r="B8" s="15">
        <v>9</v>
      </c>
      <c r="C8" s="5">
        <f t="shared" si="1"/>
        <v>0</v>
      </c>
      <c r="D8" s="13">
        <f t="shared" si="1"/>
        <v>0</v>
      </c>
      <c r="E8" s="13">
        <f t="shared" si="1"/>
        <v>0</v>
      </c>
      <c r="F8" s="13">
        <f t="shared" si="1"/>
        <v>0</v>
      </c>
      <c r="G8" s="13">
        <f t="shared" si="1"/>
        <v>0</v>
      </c>
      <c r="H8" s="6">
        <f>$R$4</f>
        <v>0</v>
      </c>
      <c r="I8" s="19">
        <f t="shared" si="0"/>
        <v>2145</v>
      </c>
      <c r="J8" s="19">
        <f t="shared" si="0"/>
        <v>2145</v>
      </c>
      <c r="K8" s="19">
        <f t="shared" si="0"/>
        <v>2145</v>
      </c>
      <c r="L8" s="19">
        <f t="shared" si="0"/>
        <v>2145</v>
      </c>
      <c r="M8" s="19">
        <f t="shared" si="0"/>
        <v>2145</v>
      </c>
      <c r="N8" s="19">
        <f t="shared" si="0"/>
        <v>2145</v>
      </c>
      <c r="O8" s="20">
        <f t="shared" si="0"/>
        <v>2145</v>
      </c>
    </row>
    <row r="9" spans="1:18" x14ac:dyDescent="0.3">
      <c r="A9" s="1">
        <v>6</v>
      </c>
      <c r="B9" s="15">
        <v>8</v>
      </c>
      <c r="C9" s="5">
        <f t="shared" si="1"/>
        <v>0</v>
      </c>
      <c r="D9" s="13">
        <f t="shared" si="1"/>
        <v>0</v>
      </c>
      <c r="E9" s="13">
        <f t="shared" si="1"/>
        <v>0</v>
      </c>
      <c r="F9" s="13">
        <f t="shared" si="1"/>
        <v>0</v>
      </c>
      <c r="G9" s="13">
        <f t="shared" si="1"/>
        <v>0</v>
      </c>
      <c r="H9" s="13">
        <f t="shared" si="1"/>
        <v>0</v>
      </c>
      <c r="I9" s="6">
        <f>$R$4</f>
        <v>0</v>
      </c>
      <c r="J9" s="19">
        <f t="shared" si="0"/>
        <v>2145</v>
      </c>
      <c r="K9" s="19">
        <f t="shared" si="0"/>
        <v>2145</v>
      </c>
      <c r="L9" s="19">
        <f t="shared" si="0"/>
        <v>2145</v>
      </c>
      <c r="M9" s="19">
        <f t="shared" si="0"/>
        <v>2145</v>
      </c>
      <c r="N9" s="19">
        <f t="shared" si="0"/>
        <v>2145</v>
      </c>
      <c r="O9" s="20">
        <f t="shared" si="0"/>
        <v>2145</v>
      </c>
    </row>
    <row r="10" spans="1:18" x14ac:dyDescent="0.3">
      <c r="A10" s="1">
        <v>7</v>
      </c>
      <c r="B10" s="15">
        <v>7</v>
      </c>
      <c r="C10" s="5">
        <f t="shared" si="1"/>
        <v>0</v>
      </c>
      <c r="D10" s="13">
        <f t="shared" si="1"/>
        <v>0</v>
      </c>
      <c r="E10" s="13">
        <f t="shared" si="1"/>
        <v>0</v>
      </c>
      <c r="F10" s="13">
        <f t="shared" si="1"/>
        <v>0</v>
      </c>
      <c r="G10" s="13">
        <f t="shared" si="1"/>
        <v>0</v>
      </c>
      <c r="H10" s="13">
        <f t="shared" si="1"/>
        <v>0</v>
      </c>
      <c r="I10" s="13">
        <f t="shared" si="1"/>
        <v>0</v>
      </c>
      <c r="J10" s="6">
        <f>$R$4</f>
        <v>0</v>
      </c>
      <c r="K10" s="19">
        <f t="shared" si="0"/>
        <v>2145</v>
      </c>
      <c r="L10" s="19">
        <f t="shared" si="0"/>
        <v>2145</v>
      </c>
      <c r="M10" s="19">
        <f t="shared" si="0"/>
        <v>2145</v>
      </c>
      <c r="N10" s="19">
        <f t="shared" si="0"/>
        <v>2145</v>
      </c>
      <c r="O10" s="20">
        <f t="shared" si="0"/>
        <v>2145</v>
      </c>
    </row>
    <row r="11" spans="1:18" x14ac:dyDescent="0.3">
      <c r="A11" s="1">
        <v>8</v>
      </c>
      <c r="B11" s="15">
        <v>6</v>
      </c>
      <c r="C11" s="5">
        <f t="shared" si="1"/>
        <v>0</v>
      </c>
      <c r="D11" s="13">
        <f t="shared" si="1"/>
        <v>0</v>
      </c>
      <c r="E11" s="13">
        <f t="shared" si="1"/>
        <v>0</v>
      </c>
      <c r="F11" s="13">
        <f t="shared" si="1"/>
        <v>0</v>
      </c>
      <c r="G11" s="13">
        <f t="shared" si="1"/>
        <v>0</v>
      </c>
      <c r="H11" s="13">
        <f t="shared" si="1"/>
        <v>0</v>
      </c>
      <c r="I11" s="13">
        <f t="shared" si="1"/>
        <v>0</v>
      </c>
      <c r="J11" s="13">
        <f t="shared" si="1"/>
        <v>0</v>
      </c>
      <c r="K11" s="6">
        <f>$R$4</f>
        <v>0</v>
      </c>
      <c r="L11" s="19">
        <f t="shared" si="0"/>
        <v>2145</v>
      </c>
      <c r="M11" s="19">
        <f t="shared" si="0"/>
        <v>2145</v>
      </c>
      <c r="N11" s="19">
        <f t="shared" si="0"/>
        <v>2145</v>
      </c>
      <c r="O11" s="20">
        <f t="shared" si="0"/>
        <v>2145</v>
      </c>
    </row>
    <row r="12" spans="1:18" x14ac:dyDescent="0.3">
      <c r="A12" s="1">
        <v>9</v>
      </c>
      <c r="B12" s="15">
        <v>5</v>
      </c>
      <c r="C12" s="5">
        <f t="shared" si="1"/>
        <v>0</v>
      </c>
      <c r="D12" s="13">
        <f t="shared" si="1"/>
        <v>0</v>
      </c>
      <c r="E12" s="13">
        <f t="shared" si="1"/>
        <v>0</v>
      </c>
      <c r="F12" s="13">
        <f t="shared" si="1"/>
        <v>0</v>
      </c>
      <c r="G12" s="13">
        <f t="shared" si="1"/>
        <v>0</v>
      </c>
      <c r="H12" s="13">
        <f t="shared" si="1"/>
        <v>0</v>
      </c>
      <c r="I12" s="13">
        <f t="shared" si="1"/>
        <v>0</v>
      </c>
      <c r="J12" s="13">
        <f t="shared" si="1"/>
        <v>0</v>
      </c>
      <c r="K12" s="13">
        <f t="shared" si="1"/>
        <v>0</v>
      </c>
      <c r="L12" s="6">
        <f>$R$4</f>
        <v>0</v>
      </c>
      <c r="M12" s="19">
        <f t="shared" si="0"/>
        <v>2145</v>
      </c>
      <c r="N12" s="19">
        <f t="shared" si="0"/>
        <v>2145</v>
      </c>
      <c r="O12" s="20">
        <f t="shared" si="0"/>
        <v>2145</v>
      </c>
    </row>
    <row r="13" spans="1:18" x14ac:dyDescent="0.3">
      <c r="A13" s="1">
        <v>10</v>
      </c>
      <c r="B13" s="15">
        <v>4</v>
      </c>
      <c r="C13" s="5">
        <f t="shared" si="1"/>
        <v>0</v>
      </c>
      <c r="D13" s="13">
        <f t="shared" si="1"/>
        <v>0</v>
      </c>
      <c r="E13" s="13">
        <f t="shared" si="1"/>
        <v>0</v>
      </c>
      <c r="F13" s="13">
        <f t="shared" si="1"/>
        <v>0</v>
      </c>
      <c r="G13" s="13">
        <f t="shared" si="1"/>
        <v>0</v>
      </c>
      <c r="H13" s="13">
        <f t="shared" si="1"/>
        <v>0</v>
      </c>
      <c r="I13" s="13">
        <f t="shared" si="1"/>
        <v>0</v>
      </c>
      <c r="J13" s="13">
        <f t="shared" si="1"/>
        <v>0</v>
      </c>
      <c r="K13" s="13">
        <f t="shared" si="1"/>
        <v>0</v>
      </c>
      <c r="L13" s="13">
        <f t="shared" si="1"/>
        <v>0</v>
      </c>
      <c r="M13" s="6">
        <f>$R$4</f>
        <v>0</v>
      </c>
      <c r="N13" s="19">
        <f t="shared" si="0"/>
        <v>2145</v>
      </c>
      <c r="O13" s="20">
        <f t="shared" si="0"/>
        <v>2145</v>
      </c>
    </row>
    <row r="14" spans="1:18" x14ac:dyDescent="0.3">
      <c r="A14" s="1">
        <v>11</v>
      </c>
      <c r="B14" s="15">
        <v>3</v>
      </c>
      <c r="C14" s="5">
        <f t="shared" si="1"/>
        <v>0</v>
      </c>
      <c r="D14" s="13">
        <f t="shared" si="1"/>
        <v>0</v>
      </c>
      <c r="E14" s="13">
        <f t="shared" si="1"/>
        <v>0</v>
      </c>
      <c r="F14" s="13">
        <f t="shared" si="1"/>
        <v>0</v>
      </c>
      <c r="G14" s="13">
        <f t="shared" si="1"/>
        <v>0</v>
      </c>
      <c r="H14" s="13">
        <f t="shared" si="1"/>
        <v>0</v>
      </c>
      <c r="I14" s="13">
        <f t="shared" si="1"/>
        <v>0</v>
      </c>
      <c r="J14" s="13">
        <f t="shared" si="1"/>
        <v>0</v>
      </c>
      <c r="K14" s="13">
        <f t="shared" si="1"/>
        <v>0</v>
      </c>
      <c r="L14" s="13">
        <f t="shared" si="1"/>
        <v>0</v>
      </c>
      <c r="M14" s="13">
        <f t="shared" si="1"/>
        <v>0</v>
      </c>
      <c r="N14" s="6">
        <f>$R$4</f>
        <v>0</v>
      </c>
      <c r="O14" s="20">
        <f t="shared" si="0"/>
        <v>2145</v>
      </c>
    </row>
    <row r="15" spans="1:18" ht="17.25" thickBot="1" x14ac:dyDescent="0.35">
      <c r="A15" s="1">
        <v>12</v>
      </c>
      <c r="B15" s="16">
        <v>2</v>
      </c>
      <c r="C15" s="8">
        <f t="shared" si="1"/>
        <v>0</v>
      </c>
      <c r="D15" s="14">
        <f t="shared" si="1"/>
        <v>0</v>
      </c>
      <c r="E15" s="14">
        <f t="shared" si="1"/>
        <v>0</v>
      </c>
      <c r="F15" s="14">
        <f t="shared" si="1"/>
        <v>0</v>
      </c>
      <c r="G15" s="14">
        <f t="shared" si="1"/>
        <v>0</v>
      </c>
      <c r="H15" s="14">
        <f t="shared" si="1"/>
        <v>0</v>
      </c>
      <c r="I15" s="14">
        <f t="shared" si="1"/>
        <v>0</v>
      </c>
      <c r="J15" s="14">
        <f t="shared" si="1"/>
        <v>0</v>
      </c>
      <c r="K15" s="14">
        <f t="shared" si="1"/>
        <v>0</v>
      </c>
      <c r="L15" s="14">
        <f t="shared" si="1"/>
        <v>0</v>
      </c>
      <c r="M15" s="14">
        <f t="shared" si="1"/>
        <v>0</v>
      </c>
      <c r="N15" s="14">
        <f t="shared" si="1"/>
        <v>0</v>
      </c>
      <c r="O15" s="10">
        <f>$R$4</f>
        <v>0</v>
      </c>
    </row>
    <row r="16" spans="1:18" ht="17.25" thickBot="1" x14ac:dyDescent="0.35">
      <c r="A16" s="1"/>
    </row>
    <row r="17" spans="1:15" x14ac:dyDescent="0.3">
      <c r="A17" s="1"/>
      <c r="B17" s="51" t="s">
        <v>15</v>
      </c>
      <c r="C17" s="52"/>
      <c r="D17" s="55">
        <f>19600</f>
        <v>19600</v>
      </c>
      <c r="E17" s="56"/>
      <c r="L17" s="59" t="s">
        <v>20</v>
      </c>
      <c r="M17" s="52"/>
      <c r="N17" s="60"/>
      <c r="O17" s="52"/>
    </row>
    <row r="18" spans="1:15" ht="17.25" thickBot="1" x14ac:dyDescent="0.35">
      <c r="B18" s="53"/>
      <c r="C18" s="54"/>
      <c r="D18" s="57"/>
      <c r="E18" s="58"/>
      <c r="L18" s="53"/>
      <c r="M18" s="54"/>
      <c r="N18" s="53"/>
      <c r="O18" s="54"/>
    </row>
    <row r="20" spans="1:15" ht="17.25" thickBot="1" x14ac:dyDescent="0.35">
      <c r="A20" s="1"/>
      <c r="C20" s="1">
        <v>0</v>
      </c>
      <c r="D20" s="1">
        <v>1</v>
      </c>
      <c r="E20" s="1">
        <v>2</v>
      </c>
      <c r="F20" s="1">
        <v>3</v>
      </c>
      <c r="G20" s="1">
        <v>4</v>
      </c>
      <c r="H20" s="1">
        <v>5</v>
      </c>
      <c r="I20" s="1">
        <v>6</v>
      </c>
      <c r="J20" s="1">
        <v>7</v>
      </c>
      <c r="K20" s="1">
        <v>8</v>
      </c>
      <c r="L20" s="1">
        <v>9</v>
      </c>
      <c r="M20" s="1">
        <v>10</v>
      </c>
      <c r="N20" s="1">
        <v>11</v>
      </c>
      <c r="O20" s="1">
        <v>12</v>
      </c>
    </row>
    <row r="21" spans="1:15" ht="17.25" thickBot="1" x14ac:dyDescent="0.35">
      <c r="A21" s="1"/>
      <c r="B21" s="21" t="s">
        <v>6</v>
      </c>
      <c r="C21" s="38" t="s">
        <v>0</v>
      </c>
      <c r="D21" s="39" t="s">
        <v>1</v>
      </c>
      <c r="E21" s="39" t="s">
        <v>2</v>
      </c>
      <c r="F21" s="39" t="s">
        <v>3</v>
      </c>
      <c r="G21" s="39" t="s">
        <v>4</v>
      </c>
      <c r="H21" s="39">
        <v>9</v>
      </c>
      <c r="I21" s="39">
        <v>8</v>
      </c>
      <c r="J21" s="39">
        <v>7</v>
      </c>
      <c r="K21" s="39">
        <v>6</v>
      </c>
      <c r="L21" s="39">
        <v>5</v>
      </c>
      <c r="M21" s="39">
        <v>4</v>
      </c>
      <c r="N21" s="39">
        <v>3</v>
      </c>
      <c r="O21" s="40">
        <v>2</v>
      </c>
    </row>
    <row r="22" spans="1:15" x14ac:dyDescent="0.3">
      <c r="A22" s="1">
        <v>0</v>
      </c>
      <c r="B22" s="35" t="s">
        <v>0</v>
      </c>
      <c r="C22" s="34">
        <f>C3/$D$17</f>
        <v>0</v>
      </c>
      <c r="D22" s="42">
        <f t="shared" ref="D22:O22" si="2">D3/$D$17</f>
        <v>0.10943877551020408</v>
      </c>
      <c r="E22" s="42">
        <f t="shared" si="2"/>
        <v>0.10943877551020408</v>
      </c>
      <c r="F22" s="42">
        <f t="shared" si="2"/>
        <v>0.10943877551020408</v>
      </c>
      <c r="G22" s="42">
        <f t="shared" si="2"/>
        <v>0.10943877551020408</v>
      </c>
      <c r="H22" s="42">
        <f t="shared" si="2"/>
        <v>0.10943877551020408</v>
      </c>
      <c r="I22" s="42">
        <f t="shared" si="2"/>
        <v>0.10943877551020408</v>
      </c>
      <c r="J22" s="42">
        <f t="shared" si="2"/>
        <v>0.10943877551020408</v>
      </c>
      <c r="K22" s="42">
        <f t="shared" si="2"/>
        <v>0.10943877551020408</v>
      </c>
      <c r="L22" s="42">
        <f t="shared" si="2"/>
        <v>0.10943877551020408</v>
      </c>
      <c r="M22" s="42">
        <f t="shared" si="2"/>
        <v>0.10943877551020408</v>
      </c>
      <c r="N22" s="42">
        <f t="shared" si="2"/>
        <v>0.10943877551020408</v>
      </c>
      <c r="O22" s="43">
        <f t="shared" si="2"/>
        <v>0.10943877551020408</v>
      </c>
    </row>
    <row r="23" spans="1:15" x14ac:dyDescent="0.3">
      <c r="A23" s="1">
        <v>1</v>
      </c>
      <c r="B23" s="36" t="s">
        <v>1</v>
      </c>
      <c r="C23" s="44">
        <f t="shared" ref="C23:O34" si="3">C4/$D$17</f>
        <v>0</v>
      </c>
      <c r="D23" s="41">
        <f t="shared" si="3"/>
        <v>0</v>
      </c>
      <c r="E23" s="41">
        <f t="shared" si="3"/>
        <v>0.10943877551020408</v>
      </c>
      <c r="F23" s="41">
        <f t="shared" si="3"/>
        <v>0.10943877551020408</v>
      </c>
      <c r="G23" s="41">
        <f t="shared" si="3"/>
        <v>0.10943877551020408</v>
      </c>
      <c r="H23" s="41">
        <f t="shared" si="3"/>
        <v>0.10943877551020408</v>
      </c>
      <c r="I23" s="41">
        <f t="shared" si="3"/>
        <v>0.10943877551020408</v>
      </c>
      <c r="J23" s="41">
        <f t="shared" si="3"/>
        <v>0.10943877551020408</v>
      </c>
      <c r="K23" s="41">
        <f t="shared" si="3"/>
        <v>0.10943877551020408</v>
      </c>
      <c r="L23" s="41">
        <f t="shared" si="3"/>
        <v>0.10943877551020408</v>
      </c>
      <c r="M23" s="41">
        <f t="shared" si="3"/>
        <v>0.10943877551020408</v>
      </c>
      <c r="N23" s="41">
        <f t="shared" si="3"/>
        <v>0.10943877551020408</v>
      </c>
      <c r="O23" s="45">
        <f t="shared" si="3"/>
        <v>0.10943877551020408</v>
      </c>
    </row>
    <row r="24" spans="1:15" x14ac:dyDescent="0.3">
      <c r="A24" s="1">
        <v>2</v>
      </c>
      <c r="B24" s="36" t="s">
        <v>2</v>
      </c>
      <c r="C24" s="44">
        <f t="shared" si="3"/>
        <v>0</v>
      </c>
      <c r="D24" s="41">
        <f t="shared" si="3"/>
        <v>0</v>
      </c>
      <c r="E24" s="41">
        <f t="shared" si="3"/>
        <v>0</v>
      </c>
      <c r="F24" s="41">
        <f t="shared" si="3"/>
        <v>0.10943877551020408</v>
      </c>
      <c r="G24" s="41">
        <f t="shared" si="3"/>
        <v>0.10943877551020408</v>
      </c>
      <c r="H24" s="41">
        <f t="shared" si="3"/>
        <v>0.10943877551020408</v>
      </c>
      <c r="I24" s="41">
        <f t="shared" si="3"/>
        <v>0.10943877551020408</v>
      </c>
      <c r="J24" s="41">
        <f t="shared" si="3"/>
        <v>0.10943877551020408</v>
      </c>
      <c r="K24" s="41">
        <f t="shared" si="3"/>
        <v>0.10943877551020408</v>
      </c>
      <c r="L24" s="41">
        <f t="shared" si="3"/>
        <v>0.10943877551020408</v>
      </c>
      <c r="M24" s="41">
        <f t="shared" si="3"/>
        <v>0.10943877551020408</v>
      </c>
      <c r="N24" s="41">
        <f t="shared" si="3"/>
        <v>0.10943877551020408</v>
      </c>
      <c r="O24" s="45">
        <f t="shared" si="3"/>
        <v>0.10943877551020408</v>
      </c>
    </row>
    <row r="25" spans="1:15" x14ac:dyDescent="0.3">
      <c r="A25" s="1">
        <v>3</v>
      </c>
      <c r="B25" s="36" t="s">
        <v>3</v>
      </c>
      <c r="C25" s="44">
        <f t="shared" si="3"/>
        <v>0</v>
      </c>
      <c r="D25" s="41">
        <f t="shared" si="3"/>
        <v>0</v>
      </c>
      <c r="E25" s="41">
        <f t="shared" si="3"/>
        <v>0</v>
      </c>
      <c r="F25" s="41">
        <f t="shared" si="3"/>
        <v>0</v>
      </c>
      <c r="G25" s="41">
        <f t="shared" si="3"/>
        <v>0.10943877551020408</v>
      </c>
      <c r="H25" s="41">
        <f t="shared" si="3"/>
        <v>0.10943877551020408</v>
      </c>
      <c r="I25" s="41">
        <f t="shared" si="3"/>
        <v>0.10943877551020408</v>
      </c>
      <c r="J25" s="41">
        <f t="shared" si="3"/>
        <v>0.10943877551020408</v>
      </c>
      <c r="K25" s="41">
        <f t="shared" si="3"/>
        <v>0.10943877551020408</v>
      </c>
      <c r="L25" s="41">
        <f t="shared" si="3"/>
        <v>0.10943877551020408</v>
      </c>
      <c r="M25" s="41">
        <f t="shared" si="3"/>
        <v>0.10943877551020408</v>
      </c>
      <c r="N25" s="41">
        <f t="shared" si="3"/>
        <v>0.10943877551020408</v>
      </c>
      <c r="O25" s="45">
        <f t="shared" si="3"/>
        <v>0.10943877551020408</v>
      </c>
    </row>
    <row r="26" spans="1:15" x14ac:dyDescent="0.3">
      <c r="A26" s="1">
        <v>4</v>
      </c>
      <c r="B26" s="36" t="s">
        <v>4</v>
      </c>
      <c r="C26" s="44">
        <f t="shared" si="3"/>
        <v>0</v>
      </c>
      <c r="D26" s="41">
        <f t="shared" si="3"/>
        <v>0</v>
      </c>
      <c r="E26" s="41">
        <f t="shared" si="3"/>
        <v>0</v>
      </c>
      <c r="F26" s="41">
        <f t="shared" si="3"/>
        <v>0</v>
      </c>
      <c r="G26" s="41">
        <f t="shared" si="3"/>
        <v>0</v>
      </c>
      <c r="H26" s="41">
        <f t="shared" si="3"/>
        <v>0.10943877551020408</v>
      </c>
      <c r="I26" s="41">
        <f t="shared" si="3"/>
        <v>0.10943877551020408</v>
      </c>
      <c r="J26" s="41">
        <f t="shared" si="3"/>
        <v>0.10943877551020408</v>
      </c>
      <c r="K26" s="41">
        <f t="shared" si="3"/>
        <v>0.10943877551020408</v>
      </c>
      <c r="L26" s="41">
        <f t="shared" si="3"/>
        <v>0.10943877551020408</v>
      </c>
      <c r="M26" s="41">
        <f t="shared" si="3"/>
        <v>0.10943877551020408</v>
      </c>
      <c r="N26" s="41">
        <f t="shared" si="3"/>
        <v>0.10943877551020408</v>
      </c>
      <c r="O26" s="45">
        <f t="shared" si="3"/>
        <v>0.10943877551020408</v>
      </c>
    </row>
    <row r="27" spans="1:15" x14ac:dyDescent="0.3">
      <c r="A27" s="1">
        <v>5</v>
      </c>
      <c r="B27" s="36">
        <v>9</v>
      </c>
      <c r="C27" s="44">
        <f t="shared" si="3"/>
        <v>0</v>
      </c>
      <c r="D27" s="41">
        <f t="shared" si="3"/>
        <v>0</v>
      </c>
      <c r="E27" s="41">
        <f t="shared" si="3"/>
        <v>0</v>
      </c>
      <c r="F27" s="41">
        <f t="shared" si="3"/>
        <v>0</v>
      </c>
      <c r="G27" s="41">
        <f t="shared" si="3"/>
        <v>0</v>
      </c>
      <c r="H27" s="41">
        <f t="shared" si="3"/>
        <v>0</v>
      </c>
      <c r="I27" s="41">
        <f t="shared" si="3"/>
        <v>0.10943877551020408</v>
      </c>
      <c r="J27" s="41">
        <f t="shared" si="3"/>
        <v>0.10943877551020408</v>
      </c>
      <c r="K27" s="41">
        <f t="shared" si="3"/>
        <v>0.10943877551020408</v>
      </c>
      <c r="L27" s="41">
        <f t="shared" si="3"/>
        <v>0.10943877551020408</v>
      </c>
      <c r="M27" s="41">
        <f t="shared" si="3"/>
        <v>0.10943877551020408</v>
      </c>
      <c r="N27" s="41">
        <f t="shared" si="3"/>
        <v>0.10943877551020408</v>
      </c>
      <c r="O27" s="45">
        <f t="shared" si="3"/>
        <v>0.10943877551020408</v>
      </c>
    </row>
    <row r="28" spans="1:15" x14ac:dyDescent="0.3">
      <c r="A28" s="1">
        <v>6</v>
      </c>
      <c r="B28" s="36">
        <v>8</v>
      </c>
      <c r="C28" s="44">
        <f t="shared" si="3"/>
        <v>0</v>
      </c>
      <c r="D28" s="41">
        <f t="shared" si="3"/>
        <v>0</v>
      </c>
      <c r="E28" s="41">
        <f t="shared" si="3"/>
        <v>0</v>
      </c>
      <c r="F28" s="41">
        <f t="shared" si="3"/>
        <v>0</v>
      </c>
      <c r="G28" s="41">
        <f t="shared" si="3"/>
        <v>0</v>
      </c>
      <c r="H28" s="41">
        <f t="shared" si="3"/>
        <v>0</v>
      </c>
      <c r="I28" s="41">
        <f t="shared" si="3"/>
        <v>0</v>
      </c>
      <c r="J28" s="41">
        <f t="shared" si="3"/>
        <v>0.10943877551020408</v>
      </c>
      <c r="K28" s="41">
        <f t="shared" si="3"/>
        <v>0.10943877551020408</v>
      </c>
      <c r="L28" s="41">
        <f t="shared" si="3"/>
        <v>0.10943877551020408</v>
      </c>
      <c r="M28" s="41">
        <f t="shared" si="3"/>
        <v>0.10943877551020408</v>
      </c>
      <c r="N28" s="41">
        <f t="shared" si="3"/>
        <v>0.10943877551020408</v>
      </c>
      <c r="O28" s="45">
        <f t="shared" si="3"/>
        <v>0.10943877551020408</v>
      </c>
    </row>
    <row r="29" spans="1:15" x14ac:dyDescent="0.3">
      <c r="A29" s="1">
        <v>7</v>
      </c>
      <c r="B29" s="36">
        <v>7</v>
      </c>
      <c r="C29" s="44">
        <f t="shared" si="3"/>
        <v>0</v>
      </c>
      <c r="D29" s="41">
        <f t="shared" si="3"/>
        <v>0</v>
      </c>
      <c r="E29" s="41">
        <f t="shared" si="3"/>
        <v>0</v>
      </c>
      <c r="F29" s="41">
        <f t="shared" si="3"/>
        <v>0</v>
      </c>
      <c r="G29" s="41">
        <f t="shared" si="3"/>
        <v>0</v>
      </c>
      <c r="H29" s="41">
        <f t="shared" si="3"/>
        <v>0</v>
      </c>
      <c r="I29" s="41">
        <f t="shared" si="3"/>
        <v>0</v>
      </c>
      <c r="J29" s="41">
        <f t="shared" si="3"/>
        <v>0</v>
      </c>
      <c r="K29" s="41">
        <f t="shared" si="3"/>
        <v>0.10943877551020408</v>
      </c>
      <c r="L29" s="41">
        <f t="shared" si="3"/>
        <v>0.10943877551020408</v>
      </c>
      <c r="M29" s="41">
        <f t="shared" si="3"/>
        <v>0.10943877551020408</v>
      </c>
      <c r="N29" s="41">
        <f t="shared" si="3"/>
        <v>0.10943877551020408</v>
      </c>
      <c r="O29" s="45">
        <f t="shared" si="3"/>
        <v>0.10943877551020408</v>
      </c>
    </row>
    <row r="30" spans="1:15" x14ac:dyDescent="0.3">
      <c r="A30" s="1">
        <v>8</v>
      </c>
      <c r="B30" s="36">
        <v>6</v>
      </c>
      <c r="C30" s="44">
        <f t="shared" si="3"/>
        <v>0</v>
      </c>
      <c r="D30" s="41">
        <f t="shared" si="3"/>
        <v>0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0.10943877551020408</v>
      </c>
      <c r="M30" s="41">
        <f t="shared" si="3"/>
        <v>0.10943877551020408</v>
      </c>
      <c r="N30" s="41">
        <f t="shared" si="3"/>
        <v>0.10943877551020408</v>
      </c>
      <c r="O30" s="45">
        <f t="shared" si="3"/>
        <v>0.10943877551020408</v>
      </c>
    </row>
    <row r="31" spans="1:15" x14ac:dyDescent="0.3">
      <c r="A31" s="1">
        <v>9</v>
      </c>
      <c r="B31" s="36">
        <v>5</v>
      </c>
      <c r="C31" s="44">
        <f t="shared" si="3"/>
        <v>0</v>
      </c>
      <c r="D31" s="41">
        <f t="shared" si="3"/>
        <v>0</v>
      </c>
      <c r="E31" s="41">
        <f t="shared" si="3"/>
        <v>0</v>
      </c>
      <c r="F31" s="41">
        <f t="shared" si="3"/>
        <v>0</v>
      </c>
      <c r="G31" s="41">
        <f t="shared" si="3"/>
        <v>0</v>
      </c>
      <c r="H31" s="41">
        <f t="shared" si="3"/>
        <v>0</v>
      </c>
      <c r="I31" s="41">
        <f t="shared" si="3"/>
        <v>0</v>
      </c>
      <c r="J31" s="41">
        <f t="shared" si="3"/>
        <v>0</v>
      </c>
      <c r="K31" s="41">
        <f t="shared" si="3"/>
        <v>0</v>
      </c>
      <c r="L31" s="41">
        <f t="shared" si="3"/>
        <v>0</v>
      </c>
      <c r="M31" s="41">
        <f t="shared" si="3"/>
        <v>0.10943877551020408</v>
      </c>
      <c r="N31" s="41">
        <f t="shared" si="3"/>
        <v>0.10943877551020408</v>
      </c>
      <c r="O31" s="45">
        <f t="shared" si="3"/>
        <v>0.10943877551020408</v>
      </c>
    </row>
    <row r="32" spans="1:15" x14ac:dyDescent="0.3">
      <c r="A32" s="1">
        <v>10</v>
      </c>
      <c r="B32" s="36">
        <v>4</v>
      </c>
      <c r="C32" s="44">
        <f t="shared" si="3"/>
        <v>0</v>
      </c>
      <c r="D32" s="41">
        <f t="shared" si="3"/>
        <v>0</v>
      </c>
      <c r="E32" s="41">
        <f t="shared" si="3"/>
        <v>0</v>
      </c>
      <c r="F32" s="41">
        <f t="shared" si="3"/>
        <v>0</v>
      </c>
      <c r="G32" s="41">
        <f t="shared" si="3"/>
        <v>0</v>
      </c>
      <c r="H32" s="41">
        <f t="shared" si="3"/>
        <v>0</v>
      </c>
      <c r="I32" s="41">
        <f t="shared" si="3"/>
        <v>0</v>
      </c>
      <c r="J32" s="41">
        <f t="shared" si="3"/>
        <v>0</v>
      </c>
      <c r="K32" s="41">
        <f t="shared" si="3"/>
        <v>0</v>
      </c>
      <c r="L32" s="41">
        <f t="shared" si="3"/>
        <v>0</v>
      </c>
      <c r="M32" s="41">
        <f t="shared" si="3"/>
        <v>0</v>
      </c>
      <c r="N32" s="41">
        <f t="shared" si="3"/>
        <v>0.10943877551020408</v>
      </c>
      <c r="O32" s="45">
        <f t="shared" si="3"/>
        <v>0.10943877551020408</v>
      </c>
    </row>
    <row r="33" spans="1:15" x14ac:dyDescent="0.3">
      <c r="A33" s="1">
        <v>11</v>
      </c>
      <c r="B33" s="36">
        <v>3</v>
      </c>
      <c r="C33" s="44">
        <f t="shared" si="3"/>
        <v>0</v>
      </c>
      <c r="D33" s="41">
        <f t="shared" si="3"/>
        <v>0</v>
      </c>
      <c r="E33" s="41">
        <f t="shared" si="3"/>
        <v>0</v>
      </c>
      <c r="F33" s="41">
        <f t="shared" si="3"/>
        <v>0</v>
      </c>
      <c r="G33" s="41">
        <f t="shared" si="3"/>
        <v>0</v>
      </c>
      <c r="H33" s="41">
        <f t="shared" si="3"/>
        <v>0</v>
      </c>
      <c r="I33" s="41">
        <f t="shared" si="3"/>
        <v>0</v>
      </c>
      <c r="J33" s="41">
        <f t="shared" si="3"/>
        <v>0</v>
      </c>
      <c r="K33" s="41">
        <f t="shared" si="3"/>
        <v>0</v>
      </c>
      <c r="L33" s="41">
        <f t="shared" si="3"/>
        <v>0</v>
      </c>
      <c r="M33" s="41">
        <f t="shared" si="3"/>
        <v>0</v>
      </c>
      <c r="N33" s="41">
        <f t="shared" si="3"/>
        <v>0</v>
      </c>
      <c r="O33" s="45">
        <f t="shared" si="3"/>
        <v>0.10943877551020408</v>
      </c>
    </row>
    <row r="34" spans="1:15" ht="17.25" thickBot="1" x14ac:dyDescent="0.35">
      <c r="A34" s="1">
        <v>12</v>
      </c>
      <c r="B34" s="37">
        <v>2</v>
      </c>
      <c r="C34" s="46">
        <f t="shared" si="3"/>
        <v>0</v>
      </c>
      <c r="D34" s="47">
        <f t="shared" si="3"/>
        <v>0</v>
      </c>
      <c r="E34" s="47">
        <f t="shared" si="3"/>
        <v>0</v>
      </c>
      <c r="F34" s="47">
        <f t="shared" si="3"/>
        <v>0</v>
      </c>
      <c r="G34" s="47">
        <f t="shared" si="3"/>
        <v>0</v>
      </c>
      <c r="H34" s="47">
        <f t="shared" si="3"/>
        <v>0</v>
      </c>
      <c r="I34" s="47">
        <f t="shared" si="3"/>
        <v>0</v>
      </c>
      <c r="J34" s="47">
        <f t="shared" si="3"/>
        <v>0</v>
      </c>
      <c r="K34" s="47">
        <f t="shared" si="3"/>
        <v>0</v>
      </c>
      <c r="L34" s="47">
        <f t="shared" si="3"/>
        <v>0</v>
      </c>
      <c r="M34" s="47">
        <f t="shared" si="3"/>
        <v>0</v>
      </c>
      <c r="N34" s="47">
        <f t="shared" si="3"/>
        <v>0</v>
      </c>
      <c r="O34" s="48">
        <f t="shared" si="3"/>
        <v>0</v>
      </c>
    </row>
  </sheetData>
  <mergeCells count="4">
    <mergeCell ref="B17:C18"/>
    <mergeCell ref="D17:E18"/>
    <mergeCell ref="L17:M18"/>
    <mergeCell ref="N17:O18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75929-6DC2-4264-90C5-47F38867CAA6}">
  <dimension ref="A1:R34"/>
  <sheetViews>
    <sheetView workbookViewId="0">
      <selection activeCell="J9" sqref="J9"/>
    </sheetView>
  </sheetViews>
  <sheetFormatPr defaultRowHeight="16.5" x14ac:dyDescent="0.3"/>
  <cols>
    <col min="1" max="1" width="3.5" bestFit="1" customWidth="1"/>
    <col min="4" max="4" width="9" customWidth="1"/>
    <col min="17" max="17" width="22.25" bestFit="1" customWidth="1"/>
  </cols>
  <sheetData>
    <row r="1" spans="1:18" ht="17.25" thickBot="1" x14ac:dyDescent="0.35">
      <c r="A1" s="1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R1" t="s">
        <v>19</v>
      </c>
    </row>
    <row r="2" spans="1:18" ht="17.25" thickBot="1" x14ac:dyDescent="0.35">
      <c r="A2" s="1"/>
      <c r="B2" s="21"/>
      <c r="C2" s="38" t="s">
        <v>0</v>
      </c>
      <c r="D2" s="39" t="s">
        <v>1</v>
      </c>
      <c r="E2" s="39" t="s">
        <v>2</v>
      </c>
      <c r="F2" s="39" t="s">
        <v>3</v>
      </c>
      <c r="G2" s="39" t="s">
        <v>4</v>
      </c>
      <c r="H2" s="39">
        <v>9</v>
      </c>
      <c r="I2" s="39">
        <v>8</v>
      </c>
      <c r="J2" s="39">
        <v>7</v>
      </c>
      <c r="K2" s="39">
        <v>6</v>
      </c>
      <c r="L2" s="39">
        <v>5</v>
      </c>
      <c r="M2" s="39">
        <v>4</v>
      </c>
      <c r="N2" s="39">
        <v>3</v>
      </c>
      <c r="O2" s="40">
        <v>2</v>
      </c>
      <c r="Q2" t="s">
        <v>16</v>
      </c>
      <c r="R2" s="1" t="s">
        <v>21</v>
      </c>
    </row>
    <row r="3" spans="1:18" x14ac:dyDescent="0.3">
      <c r="A3" s="1">
        <v>0</v>
      </c>
      <c r="B3" s="35" t="s">
        <v>0</v>
      </c>
      <c r="C3" s="2">
        <f>$R$4</f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4">
        <v>0</v>
      </c>
      <c r="Q3" t="s">
        <v>17</v>
      </c>
      <c r="R3" s="1" t="s">
        <v>21</v>
      </c>
    </row>
    <row r="4" spans="1:18" x14ac:dyDescent="0.3">
      <c r="A4" s="1">
        <v>1</v>
      </c>
      <c r="B4" s="36" t="s">
        <v>1</v>
      </c>
      <c r="C4" s="5">
        <v>0</v>
      </c>
      <c r="D4" s="6">
        <f>$R$4</f>
        <v>0</v>
      </c>
      <c r="E4" s="6">
        <f>4*4*42</f>
        <v>672</v>
      </c>
      <c r="F4" s="6">
        <f>4*4*42</f>
        <v>672</v>
      </c>
      <c r="G4" s="6">
        <f>4*4*42</f>
        <v>672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7">
        <v>0</v>
      </c>
      <c r="Q4" t="s">
        <v>18</v>
      </c>
      <c r="R4" s="1">
        <v>0</v>
      </c>
    </row>
    <row r="5" spans="1:18" x14ac:dyDescent="0.3">
      <c r="A5" s="1">
        <v>2</v>
      </c>
      <c r="B5" s="36" t="s">
        <v>2</v>
      </c>
      <c r="C5" s="5">
        <v>0</v>
      </c>
      <c r="D5" s="6">
        <f>4*4*42</f>
        <v>672</v>
      </c>
      <c r="E5" s="6">
        <f>$R$4</f>
        <v>0</v>
      </c>
      <c r="F5" s="6">
        <f>4*4*42*2</f>
        <v>1344</v>
      </c>
      <c r="G5" s="6">
        <f>4*4*42*2</f>
        <v>1344</v>
      </c>
      <c r="H5" s="6">
        <f>4*4*42</f>
        <v>672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7">
        <v>0</v>
      </c>
      <c r="Q5" t="s">
        <v>22</v>
      </c>
      <c r="R5">
        <v>256</v>
      </c>
    </row>
    <row r="6" spans="1:18" x14ac:dyDescent="0.3">
      <c r="A6" s="1">
        <v>3</v>
      </c>
      <c r="B6" s="36" t="s">
        <v>3</v>
      </c>
      <c r="C6" s="5">
        <v>0</v>
      </c>
      <c r="D6" s="6">
        <f>4*4*42</f>
        <v>672</v>
      </c>
      <c r="E6" s="6">
        <f>4*4*42*2</f>
        <v>1344</v>
      </c>
      <c r="F6" s="6">
        <f>$R$4</f>
        <v>0</v>
      </c>
      <c r="G6" s="6">
        <f>4*4*42*3</f>
        <v>2016</v>
      </c>
      <c r="H6" s="6">
        <f>4*4*42*2</f>
        <v>1344</v>
      </c>
      <c r="I6" s="6">
        <f>4*4*42</f>
        <v>672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7">
        <v>0</v>
      </c>
      <c r="Q6" t="s">
        <v>23</v>
      </c>
    </row>
    <row r="7" spans="1:18" x14ac:dyDescent="0.3">
      <c r="A7" s="1">
        <v>4</v>
      </c>
      <c r="B7" s="36" t="s">
        <v>4</v>
      </c>
      <c r="C7" s="5">
        <v>0</v>
      </c>
      <c r="D7" s="6">
        <f>4*4*42</f>
        <v>672</v>
      </c>
      <c r="E7" s="6">
        <f>4*4*42*2</f>
        <v>1344</v>
      </c>
      <c r="F7" s="6">
        <f>4*4*42*3</f>
        <v>2016</v>
      </c>
      <c r="G7" s="6">
        <f>$R$4</f>
        <v>0</v>
      </c>
      <c r="H7" s="6">
        <f>4*4*42*3</f>
        <v>2016</v>
      </c>
      <c r="I7" s="6">
        <f>4*4*42*2</f>
        <v>1344</v>
      </c>
      <c r="J7" s="6">
        <f>4*4*42</f>
        <v>672</v>
      </c>
      <c r="K7" s="6">
        <v>0</v>
      </c>
      <c r="L7" s="6">
        <v>0</v>
      </c>
      <c r="M7" s="6">
        <v>0</v>
      </c>
      <c r="N7" s="6">
        <v>0</v>
      </c>
      <c r="O7" s="7">
        <v>0</v>
      </c>
    </row>
    <row r="8" spans="1:18" x14ac:dyDescent="0.3">
      <c r="A8" s="1">
        <v>5</v>
      </c>
      <c r="B8" s="36">
        <v>9</v>
      </c>
      <c r="C8" s="5">
        <v>0</v>
      </c>
      <c r="D8" s="6">
        <v>0</v>
      </c>
      <c r="E8" s="6">
        <f>4*4*42</f>
        <v>672</v>
      </c>
      <c r="F8" s="6">
        <f>4*4*42*2</f>
        <v>1344</v>
      </c>
      <c r="G8" s="6">
        <f>4*4*42*3</f>
        <v>2016</v>
      </c>
      <c r="H8" s="6">
        <f>$R$4</f>
        <v>0</v>
      </c>
      <c r="I8" s="6">
        <f>4*4*42*3</f>
        <v>2016</v>
      </c>
      <c r="J8" s="6">
        <f>4*4*42*2</f>
        <v>1344</v>
      </c>
      <c r="K8" s="6">
        <f>4*4*42</f>
        <v>672</v>
      </c>
      <c r="L8" s="6">
        <v>0</v>
      </c>
      <c r="M8" s="6">
        <v>0</v>
      </c>
      <c r="N8" s="6">
        <v>0</v>
      </c>
      <c r="O8" s="7">
        <v>0</v>
      </c>
    </row>
    <row r="9" spans="1:18" x14ac:dyDescent="0.3">
      <c r="A9" s="1">
        <v>6</v>
      </c>
      <c r="B9" s="36">
        <v>8</v>
      </c>
      <c r="C9" s="5">
        <v>0</v>
      </c>
      <c r="D9" s="6">
        <v>0</v>
      </c>
      <c r="E9" s="6">
        <v>0</v>
      </c>
      <c r="F9" s="6">
        <f>4*4*42</f>
        <v>672</v>
      </c>
      <c r="G9" s="6">
        <f>4*4*42*2</f>
        <v>1344</v>
      </c>
      <c r="H9" s="6">
        <f>4*4*42*3</f>
        <v>2016</v>
      </c>
      <c r="I9" s="6">
        <f>$R$4</f>
        <v>0</v>
      </c>
      <c r="J9" s="6">
        <f>4*4*42*3</f>
        <v>2016</v>
      </c>
      <c r="K9" s="6">
        <f>4*4*42*2</f>
        <v>1344</v>
      </c>
      <c r="L9" s="6">
        <f>4*4*42</f>
        <v>672</v>
      </c>
      <c r="M9" s="6">
        <v>0</v>
      </c>
      <c r="N9" s="6">
        <v>0</v>
      </c>
      <c r="O9" s="7">
        <v>0</v>
      </c>
    </row>
    <row r="10" spans="1:18" x14ac:dyDescent="0.3">
      <c r="A10" s="1">
        <v>7</v>
      </c>
      <c r="B10" s="36">
        <v>7</v>
      </c>
      <c r="C10" s="5">
        <v>0</v>
      </c>
      <c r="D10" s="6">
        <v>0</v>
      </c>
      <c r="E10" s="6">
        <v>0</v>
      </c>
      <c r="F10" s="6">
        <v>0</v>
      </c>
      <c r="G10" s="6">
        <f>4*4*42</f>
        <v>672</v>
      </c>
      <c r="H10" s="6">
        <f>4*4*42*2</f>
        <v>1344</v>
      </c>
      <c r="I10" s="6">
        <f>4*4*42*3</f>
        <v>2016</v>
      </c>
      <c r="J10" s="6">
        <f>$R$4</f>
        <v>0</v>
      </c>
      <c r="K10" s="6">
        <f>4*4*42*3</f>
        <v>2016</v>
      </c>
      <c r="L10" s="6">
        <f>4*4*42*2</f>
        <v>1344</v>
      </c>
      <c r="M10" s="6">
        <f>4*4*42</f>
        <v>672</v>
      </c>
      <c r="N10" s="6">
        <v>0</v>
      </c>
      <c r="O10" s="7">
        <v>0</v>
      </c>
    </row>
    <row r="11" spans="1:18" x14ac:dyDescent="0.3">
      <c r="A11" s="1">
        <v>8</v>
      </c>
      <c r="B11" s="36">
        <v>6</v>
      </c>
      <c r="C11" s="5">
        <v>0</v>
      </c>
      <c r="D11" s="6">
        <v>0</v>
      </c>
      <c r="E11" s="6">
        <v>0</v>
      </c>
      <c r="F11" s="6">
        <v>0</v>
      </c>
      <c r="G11" s="6">
        <v>0</v>
      </c>
      <c r="H11" s="6">
        <f>4*4*42</f>
        <v>672</v>
      </c>
      <c r="I11" s="6">
        <f>4*4*42*2</f>
        <v>1344</v>
      </c>
      <c r="J11" s="6">
        <f>4*4*42*3</f>
        <v>2016</v>
      </c>
      <c r="K11" s="6">
        <f>$R$4</f>
        <v>0</v>
      </c>
      <c r="L11" s="6">
        <f>4*4*42*3</f>
        <v>2016</v>
      </c>
      <c r="M11" s="6">
        <f>4*4*42*2</f>
        <v>1344</v>
      </c>
      <c r="N11" s="6">
        <f>4*4*42</f>
        <v>672</v>
      </c>
      <c r="O11" s="7">
        <v>0</v>
      </c>
    </row>
    <row r="12" spans="1:18" x14ac:dyDescent="0.3">
      <c r="A12" s="1">
        <v>9</v>
      </c>
      <c r="B12" s="36">
        <v>5</v>
      </c>
      <c r="C12" s="5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f>4*4*42</f>
        <v>672</v>
      </c>
      <c r="J12" s="6">
        <f>4*4*42*2</f>
        <v>1344</v>
      </c>
      <c r="K12" s="6">
        <f>4*4*42*3</f>
        <v>2016</v>
      </c>
      <c r="L12" s="6">
        <f>$R$4</f>
        <v>0</v>
      </c>
      <c r="M12" s="6">
        <f>4*4*42*3</f>
        <v>2016</v>
      </c>
      <c r="N12" s="6">
        <f>4*4*42*2</f>
        <v>1344</v>
      </c>
      <c r="O12" s="7">
        <f>4*4*42</f>
        <v>672</v>
      </c>
    </row>
    <row r="13" spans="1:18" x14ac:dyDescent="0.3">
      <c r="A13" s="1">
        <v>10</v>
      </c>
      <c r="B13" s="36">
        <v>4</v>
      </c>
      <c r="C13" s="5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f>4*4*42</f>
        <v>672</v>
      </c>
      <c r="K13" s="6">
        <f>4*4*42*2</f>
        <v>1344</v>
      </c>
      <c r="L13" s="6">
        <f>4*4*42*3</f>
        <v>2016</v>
      </c>
      <c r="M13" s="6">
        <f>$R$4</f>
        <v>0</v>
      </c>
      <c r="N13" s="6">
        <f>4*4*42*2</f>
        <v>1344</v>
      </c>
      <c r="O13" s="7">
        <f>4*4*42</f>
        <v>672</v>
      </c>
    </row>
    <row r="14" spans="1:18" x14ac:dyDescent="0.3">
      <c r="A14" s="1">
        <v>11</v>
      </c>
      <c r="B14" s="36">
        <v>3</v>
      </c>
      <c r="C14" s="5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f>4*4*42</f>
        <v>672</v>
      </c>
      <c r="L14" s="6">
        <f>4*4*42*2</f>
        <v>1344</v>
      </c>
      <c r="M14" s="6">
        <f>4*4*42*2</f>
        <v>1344</v>
      </c>
      <c r="N14" s="6">
        <f>$R$4</f>
        <v>0</v>
      </c>
      <c r="O14" s="7">
        <f>4*4*42</f>
        <v>672</v>
      </c>
    </row>
    <row r="15" spans="1:18" ht="17.25" thickBot="1" x14ac:dyDescent="0.35">
      <c r="A15" s="1">
        <v>12</v>
      </c>
      <c r="B15" s="37">
        <v>2</v>
      </c>
      <c r="C15" s="8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f>4*4*42</f>
        <v>672</v>
      </c>
      <c r="M15" s="9">
        <f>4*4*42</f>
        <v>672</v>
      </c>
      <c r="N15" s="9">
        <f>4*4*42</f>
        <v>672</v>
      </c>
      <c r="O15" s="10">
        <f>$R$4</f>
        <v>0</v>
      </c>
    </row>
    <row r="16" spans="1:18" ht="17.25" thickBot="1" x14ac:dyDescent="0.35">
      <c r="A16" s="1"/>
    </row>
    <row r="17" spans="1:15" x14ac:dyDescent="0.3">
      <c r="A17" s="1"/>
      <c r="B17" s="51" t="s">
        <v>15</v>
      </c>
      <c r="C17" s="52"/>
      <c r="D17" s="55">
        <f>19600</f>
        <v>19600</v>
      </c>
      <c r="E17" s="56"/>
      <c r="L17" s="59" t="s">
        <v>20</v>
      </c>
      <c r="M17" s="52"/>
      <c r="N17" s="60"/>
      <c r="O17" s="52"/>
    </row>
    <row r="18" spans="1:15" ht="17.25" thickBot="1" x14ac:dyDescent="0.35">
      <c r="B18" s="53"/>
      <c r="C18" s="54"/>
      <c r="D18" s="57"/>
      <c r="E18" s="58"/>
      <c r="L18" s="53"/>
      <c r="M18" s="54"/>
      <c r="N18" s="53"/>
      <c r="O18" s="54"/>
    </row>
    <row r="20" spans="1:15" ht="17.25" thickBot="1" x14ac:dyDescent="0.35">
      <c r="A20" s="1"/>
      <c r="C20" s="1">
        <v>0</v>
      </c>
      <c r="D20" s="1">
        <v>1</v>
      </c>
      <c r="E20" s="1">
        <v>2</v>
      </c>
      <c r="F20" s="1">
        <v>3</v>
      </c>
      <c r="G20" s="1">
        <v>4</v>
      </c>
      <c r="H20" s="1">
        <v>5</v>
      </c>
      <c r="I20" s="1">
        <v>6</v>
      </c>
      <c r="J20" s="1">
        <v>7</v>
      </c>
      <c r="K20" s="1">
        <v>8</v>
      </c>
      <c r="L20" s="1">
        <v>9</v>
      </c>
      <c r="M20" s="1">
        <v>10</v>
      </c>
      <c r="N20" s="1">
        <v>11</v>
      </c>
      <c r="O20" s="1">
        <v>12</v>
      </c>
    </row>
    <row r="21" spans="1:15" ht="17.25" thickBot="1" x14ac:dyDescent="0.35">
      <c r="A21" s="1"/>
      <c r="B21" s="21" t="s">
        <v>6</v>
      </c>
      <c r="C21" s="38" t="s">
        <v>0</v>
      </c>
      <c r="D21" s="39" t="s">
        <v>1</v>
      </c>
      <c r="E21" s="39" t="s">
        <v>2</v>
      </c>
      <c r="F21" s="39" t="s">
        <v>3</v>
      </c>
      <c r="G21" s="39" t="s">
        <v>4</v>
      </c>
      <c r="H21" s="39">
        <v>9</v>
      </c>
      <c r="I21" s="39">
        <v>8</v>
      </c>
      <c r="J21" s="39">
        <v>7</v>
      </c>
      <c r="K21" s="39">
        <v>6</v>
      </c>
      <c r="L21" s="39">
        <v>5</v>
      </c>
      <c r="M21" s="39">
        <v>4</v>
      </c>
      <c r="N21" s="39">
        <v>3</v>
      </c>
      <c r="O21" s="40">
        <v>2</v>
      </c>
    </row>
    <row r="22" spans="1:15" x14ac:dyDescent="0.3">
      <c r="A22" s="1">
        <v>0</v>
      </c>
      <c r="B22" s="35" t="s">
        <v>0</v>
      </c>
      <c r="C22" s="34">
        <f>C3/$D$17</f>
        <v>0</v>
      </c>
      <c r="D22" s="42">
        <f t="shared" ref="D22:O22" si="0">D3/$D$17</f>
        <v>0</v>
      </c>
      <c r="E22" s="42">
        <f t="shared" si="0"/>
        <v>0</v>
      </c>
      <c r="F22" s="42">
        <f t="shared" si="0"/>
        <v>0</v>
      </c>
      <c r="G22" s="42">
        <f t="shared" si="0"/>
        <v>0</v>
      </c>
      <c r="H22" s="42">
        <f t="shared" si="0"/>
        <v>0</v>
      </c>
      <c r="I22" s="42">
        <f t="shared" si="0"/>
        <v>0</v>
      </c>
      <c r="J22" s="42">
        <f t="shared" si="0"/>
        <v>0</v>
      </c>
      <c r="K22" s="42">
        <f t="shared" si="0"/>
        <v>0</v>
      </c>
      <c r="L22" s="42">
        <f t="shared" si="0"/>
        <v>0</v>
      </c>
      <c r="M22" s="42">
        <f t="shared" si="0"/>
        <v>0</v>
      </c>
      <c r="N22" s="42">
        <f t="shared" si="0"/>
        <v>0</v>
      </c>
      <c r="O22" s="43">
        <f t="shared" si="0"/>
        <v>0</v>
      </c>
    </row>
    <row r="23" spans="1:15" x14ac:dyDescent="0.3">
      <c r="A23" s="1">
        <v>1</v>
      </c>
      <c r="B23" s="36" t="s">
        <v>1</v>
      </c>
      <c r="C23" s="44">
        <f t="shared" ref="C23:O34" si="1">C4/$D$17</f>
        <v>0</v>
      </c>
      <c r="D23" s="41">
        <f t="shared" si="1"/>
        <v>0</v>
      </c>
      <c r="E23" s="41">
        <f t="shared" si="1"/>
        <v>3.4285714285714287E-2</v>
      </c>
      <c r="F23" s="41">
        <f t="shared" si="1"/>
        <v>3.4285714285714287E-2</v>
      </c>
      <c r="G23" s="41">
        <f t="shared" si="1"/>
        <v>3.4285714285714287E-2</v>
      </c>
      <c r="H23" s="41">
        <f t="shared" si="1"/>
        <v>0</v>
      </c>
      <c r="I23" s="41">
        <f t="shared" si="1"/>
        <v>0</v>
      </c>
      <c r="J23" s="41">
        <f t="shared" si="1"/>
        <v>0</v>
      </c>
      <c r="K23" s="41">
        <f t="shared" si="1"/>
        <v>0</v>
      </c>
      <c r="L23" s="41">
        <f t="shared" si="1"/>
        <v>0</v>
      </c>
      <c r="M23" s="41">
        <f t="shared" si="1"/>
        <v>0</v>
      </c>
      <c r="N23" s="41">
        <f t="shared" si="1"/>
        <v>0</v>
      </c>
      <c r="O23" s="45">
        <f t="shared" si="1"/>
        <v>0</v>
      </c>
    </row>
    <row r="24" spans="1:15" x14ac:dyDescent="0.3">
      <c r="A24" s="1">
        <v>2</v>
      </c>
      <c r="B24" s="36" t="s">
        <v>2</v>
      </c>
      <c r="C24" s="44">
        <f t="shared" si="1"/>
        <v>0</v>
      </c>
      <c r="D24" s="41">
        <f t="shared" si="1"/>
        <v>3.4285714285714287E-2</v>
      </c>
      <c r="E24" s="41">
        <f t="shared" si="1"/>
        <v>0</v>
      </c>
      <c r="F24" s="41">
        <f t="shared" si="1"/>
        <v>6.8571428571428575E-2</v>
      </c>
      <c r="G24" s="41">
        <f t="shared" si="1"/>
        <v>6.8571428571428575E-2</v>
      </c>
      <c r="H24" s="41">
        <f t="shared" si="1"/>
        <v>3.4285714285714287E-2</v>
      </c>
      <c r="I24" s="41">
        <f t="shared" si="1"/>
        <v>0</v>
      </c>
      <c r="J24" s="41">
        <f t="shared" si="1"/>
        <v>0</v>
      </c>
      <c r="K24" s="41">
        <f t="shared" si="1"/>
        <v>0</v>
      </c>
      <c r="L24" s="41">
        <f t="shared" si="1"/>
        <v>0</v>
      </c>
      <c r="M24" s="41">
        <f t="shared" si="1"/>
        <v>0</v>
      </c>
      <c r="N24" s="41">
        <f t="shared" si="1"/>
        <v>0</v>
      </c>
      <c r="O24" s="45">
        <f t="shared" si="1"/>
        <v>0</v>
      </c>
    </row>
    <row r="25" spans="1:15" x14ac:dyDescent="0.3">
      <c r="A25" s="1">
        <v>3</v>
      </c>
      <c r="B25" s="36" t="s">
        <v>3</v>
      </c>
      <c r="C25" s="44">
        <f t="shared" si="1"/>
        <v>0</v>
      </c>
      <c r="D25" s="41">
        <f t="shared" si="1"/>
        <v>3.4285714285714287E-2</v>
      </c>
      <c r="E25" s="41">
        <f t="shared" si="1"/>
        <v>6.8571428571428575E-2</v>
      </c>
      <c r="F25" s="41">
        <f t="shared" si="1"/>
        <v>0</v>
      </c>
      <c r="G25" s="41">
        <f t="shared" si="1"/>
        <v>0.10285714285714286</v>
      </c>
      <c r="H25" s="41">
        <f t="shared" si="1"/>
        <v>6.8571428571428575E-2</v>
      </c>
      <c r="I25" s="41">
        <f t="shared" si="1"/>
        <v>3.4285714285714287E-2</v>
      </c>
      <c r="J25" s="41">
        <f t="shared" si="1"/>
        <v>0</v>
      </c>
      <c r="K25" s="41">
        <f t="shared" si="1"/>
        <v>0</v>
      </c>
      <c r="L25" s="41">
        <f t="shared" si="1"/>
        <v>0</v>
      </c>
      <c r="M25" s="41">
        <f t="shared" si="1"/>
        <v>0</v>
      </c>
      <c r="N25" s="41">
        <f t="shared" si="1"/>
        <v>0</v>
      </c>
      <c r="O25" s="45">
        <f t="shared" si="1"/>
        <v>0</v>
      </c>
    </row>
    <row r="26" spans="1:15" x14ac:dyDescent="0.3">
      <c r="A26" s="1">
        <v>4</v>
      </c>
      <c r="B26" s="36" t="s">
        <v>4</v>
      </c>
      <c r="C26" s="44">
        <f t="shared" si="1"/>
        <v>0</v>
      </c>
      <c r="D26" s="41">
        <f t="shared" si="1"/>
        <v>3.4285714285714287E-2</v>
      </c>
      <c r="E26" s="41">
        <f t="shared" si="1"/>
        <v>6.8571428571428575E-2</v>
      </c>
      <c r="F26" s="41">
        <f t="shared" si="1"/>
        <v>0.10285714285714286</v>
      </c>
      <c r="G26" s="41">
        <f t="shared" si="1"/>
        <v>0</v>
      </c>
      <c r="H26" s="41">
        <f t="shared" si="1"/>
        <v>0.10285714285714286</v>
      </c>
      <c r="I26" s="41">
        <f t="shared" si="1"/>
        <v>6.8571428571428575E-2</v>
      </c>
      <c r="J26" s="41">
        <f t="shared" si="1"/>
        <v>3.4285714285714287E-2</v>
      </c>
      <c r="K26" s="41">
        <f t="shared" si="1"/>
        <v>0</v>
      </c>
      <c r="L26" s="41">
        <f t="shared" si="1"/>
        <v>0</v>
      </c>
      <c r="M26" s="41">
        <f t="shared" si="1"/>
        <v>0</v>
      </c>
      <c r="N26" s="41">
        <f t="shared" si="1"/>
        <v>0</v>
      </c>
      <c r="O26" s="45">
        <f t="shared" si="1"/>
        <v>0</v>
      </c>
    </row>
    <row r="27" spans="1:15" x14ac:dyDescent="0.3">
      <c r="A27" s="1">
        <v>5</v>
      </c>
      <c r="B27" s="36">
        <v>9</v>
      </c>
      <c r="C27" s="44">
        <f t="shared" si="1"/>
        <v>0</v>
      </c>
      <c r="D27" s="41">
        <f t="shared" si="1"/>
        <v>0</v>
      </c>
      <c r="E27" s="41">
        <f t="shared" si="1"/>
        <v>3.4285714285714287E-2</v>
      </c>
      <c r="F27" s="41">
        <f t="shared" si="1"/>
        <v>6.8571428571428575E-2</v>
      </c>
      <c r="G27" s="41">
        <f t="shared" si="1"/>
        <v>0.10285714285714286</v>
      </c>
      <c r="H27" s="41">
        <f t="shared" si="1"/>
        <v>0</v>
      </c>
      <c r="I27" s="41">
        <f t="shared" si="1"/>
        <v>0.10285714285714286</v>
      </c>
      <c r="J27" s="41">
        <f t="shared" si="1"/>
        <v>6.8571428571428575E-2</v>
      </c>
      <c r="K27" s="41">
        <f t="shared" si="1"/>
        <v>3.4285714285714287E-2</v>
      </c>
      <c r="L27" s="41">
        <f t="shared" si="1"/>
        <v>0</v>
      </c>
      <c r="M27" s="41">
        <f t="shared" si="1"/>
        <v>0</v>
      </c>
      <c r="N27" s="41">
        <f t="shared" si="1"/>
        <v>0</v>
      </c>
      <c r="O27" s="45">
        <f t="shared" si="1"/>
        <v>0</v>
      </c>
    </row>
    <row r="28" spans="1:15" x14ac:dyDescent="0.3">
      <c r="A28" s="1">
        <v>6</v>
      </c>
      <c r="B28" s="36">
        <v>8</v>
      </c>
      <c r="C28" s="44">
        <f t="shared" si="1"/>
        <v>0</v>
      </c>
      <c r="D28" s="41">
        <f t="shared" si="1"/>
        <v>0</v>
      </c>
      <c r="E28" s="41">
        <f t="shared" si="1"/>
        <v>0</v>
      </c>
      <c r="F28" s="41">
        <f t="shared" si="1"/>
        <v>3.4285714285714287E-2</v>
      </c>
      <c r="G28" s="41">
        <f t="shared" si="1"/>
        <v>6.8571428571428575E-2</v>
      </c>
      <c r="H28" s="41">
        <f t="shared" si="1"/>
        <v>0.10285714285714286</v>
      </c>
      <c r="I28" s="41">
        <f t="shared" si="1"/>
        <v>0</v>
      </c>
      <c r="J28" s="41">
        <f t="shared" si="1"/>
        <v>0.10285714285714286</v>
      </c>
      <c r="K28" s="41">
        <f t="shared" si="1"/>
        <v>6.8571428571428575E-2</v>
      </c>
      <c r="L28" s="41">
        <f t="shared" si="1"/>
        <v>3.4285714285714287E-2</v>
      </c>
      <c r="M28" s="41">
        <f t="shared" si="1"/>
        <v>0</v>
      </c>
      <c r="N28" s="41">
        <f t="shared" si="1"/>
        <v>0</v>
      </c>
      <c r="O28" s="45">
        <f t="shared" si="1"/>
        <v>0</v>
      </c>
    </row>
    <row r="29" spans="1:15" x14ac:dyDescent="0.3">
      <c r="A29" s="1">
        <v>7</v>
      </c>
      <c r="B29" s="36">
        <v>7</v>
      </c>
      <c r="C29" s="44">
        <f t="shared" si="1"/>
        <v>0</v>
      </c>
      <c r="D29" s="41">
        <f t="shared" si="1"/>
        <v>0</v>
      </c>
      <c r="E29" s="41">
        <f t="shared" si="1"/>
        <v>0</v>
      </c>
      <c r="F29" s="41">
        <f t="shared" si="1"/>
        <v>0</v>
      </c>
      <c r="G29" s="41">
        <f t="shared" si="1"/>
        <v>3.4285714285714287E-2</v>
      </c>
      <c r="H29" s="41">
        <f t="shared" si="1"/>
        <v>6.8571428571428575E-2</v>
      </c>
      <c r="I29" s="41">
        <f t="shared" si="1"/>
        <v>0.10285714285714286</v>
      </c>
      <c r="J29" s="41">
        <f t="shared" si="1"/>
        <v>0</v>
      </c>
      <c r="K29" s="41">
        <f t="shared" si="1"/>
        <v>0.10285714285714286</v>
      </c>
      <c r="L29" s="41">
        <f t="shared" si="1"/>
        <v>6.8571428571428575E-2</v>
      </c>
      <c r="M29" s="41">
        <f t="shared" si="1"/>
        <v>3.4285714285714287E-2</v>
      </c>
      <c r="N29" s="41">
        <f t="shared" si="1"/>
        <v>0</v>
      </c>
      <c r="O29" s="45">
        <f t="shared" si="1"/>
        <v>0</v>
      </c>
    </row>
    <row r="30" spans="1:15" x14ac:dyDescent="0.3">
      <c r="A30" s="1">
        <v>8</v>
      </c>
      <c r="B30" s="36">
        <v>6</v>
      </c>
      <c r="C30" s="44">
        <f t="shared" si="1"/>
        <v>0</v>
      </c>
      <c r="D30" s="41">
        <f t="shared" si="1"/>
        <v>0</v>
      </c>
      <c r="E30" s="41">
        <f t="shared" si="1"/>
        <v>0</v>
      </c>
      <c r="F30" s="41">
        <f t="shared" si="1"/>
        <v>0</v>
      </c>
      <c r="G30" s="41">
        <f t="shared" si="1"/>
        <v>0</v>
      </c>
      <c r="H30" s="41">
        <f t="shared" si="1"/>
        <v>3.4285714285714287E-2</v>
      </c>
      <c r="I30" s="41">
        <f t="shared" si="1"/>
        <v>6.8571428571428575E-2</v>
      </c>
      <c r="J30" s="41">
        <f t="shared" si="1"/>
        <v>0.10285714285714286</v>
      </c>
      <c r="K30" s="41">
        <f t="shared" si="1"/>
        <v>0</v>
      </c>
      <c r="L30" s="41">
        <f t="shared" si="1"/>
        <v>0.10285714285714286</v>
      </c>
      <c r="M30" s="41">
        <f t="shared" si="1"/>
        <v>6.8571428571428575E-2</v>
      </c>
      <c r="N30" s="41">
        <f t="shared" si="1"/>
        <v>3.4285714285714287E-2</v>
      </c>
      <c r="O30" s="45">
        <f t="shared" si="1"/>
        <v>0</v>
      </c>
    </row>
    <row r="31" spans="1:15" x14ac:dyDescent="0.3">
      <c r="A31" s="1">
        <v>9</v>
      </c>
      <c r="B31" s="36">
        <v>5</v>
      </c>
      <c r="C31" s="44">
        <f t="shared" si="1"/>
        <v>0</v>
      </c>
      <c r="D31" s="41">
        <f t="shared" si="1"/>
        <v>0</v>
      </c>
      <c r="E31" s="41">
        <f t="shared" si="1"/>
        <v>0</v>
      </c>
      <c r="F31" s="41">
        <f t="shared" si="1"/>
        <v>0</v>
      </c>
      <c r="G31" s="41">
        <f t="shared" si="1"/>
        <v>0</v>
      </c>
      <c r="H31" s="41">
        <f t="shared" si="1"/>
        <v>0</v>
      </c>
      <c r="I31" s="41">
        <f t="shared" si="1"/>
        <v>3.4285714285714287E-2</v>
      </c>
      <c r="J31" s="41">
        <f t="shared" si="1"/>
        <v>6.8571428571428575E-2</v>
      </c>
      <c r="K31" s="41">
        <f t="shared" si="1"/>
        <v>0.10285714285714286</v>
      </c>
      <c r="L31" s="41">
        <f t="shared" si="1"/>
        <v>0</v>
      </c>
      <c r="M31" s="41">
        <f t="shared" si="1"/>
        <v>0.10285714285714286</v>
      </c>
      <c r="N31" s="41">
        <f t="shared" si="1"/>
        <v>6.8571428571428575E-2</v>
      </c>
      <c r="O31" s="45">
        <f t="shared" si="1"/>
        <v>3.4285714285714287E-2</v>
      </c>
    </row>
    <row r="32" spans="1:15" x14ac:dyDescent="0.3">
      <c r="A32" s="1">
        <v>10</v>
      </c>
      <c r="B32" s="36">
        <v>4</v>
      </c>
      <c r="C32" s="44">
        <f t="shared" si="1"/>
        <v>0</v>
      </c>
      <c r="D32" s="41">
        <f t="shared" si="1"/>
        <v>0</v>
      </c>
      <c r="E32" s="41">
        <f t="shared" si="1"/>
        <v>0</v>
      </c>
      <c r="F32" s="41">
        <f t="shared" si="1"/>
        <v>0</v>
      </c>
      <c r="G32" s="41">
        <f t="shared" si="1"/>
        <v>0</v>
      </c>
      <c r="H32" s="41">
        <f t="shared" si="1"/>
        <v>0</v>
      </c>
      <c r="I32" s="41">
        <f t="shared" si="1"/>
        <v>0</v>
      </c>
      <c r="J32" s="41">
        <f t="shared" si="1"/>
        <v>3.4285714285714287E-2</v>
      </c>
      <c r="K32" s="41">
        <f t="shared" si="1"/>
        <v>6.8571428571428575E-2</v>
      </c>
      <c r="L32" s="41">
        <f t="shared" si="1"/>
        <v>0.10285714285714286</v>
      </c>
      <c r="M32" s="41">
        <f t="shared" si="1"/>
        <v>0</v>
      </c>
      <c r="N32" s="41">
        <f t="shared" si="1"/>
        <v>6.8571428571428575E-2</v>
      </c>
      <c r="O32" s="45">
        <f t="shared" si="1"/>
        <v>3.4285714285714287E-2</v>
      </c>
    </row>
    <row r="33" spans="1:15" x14ac:dyDescent="0.3">
      <c r="A33" s="1">
        <v>11</v>
      </c>
      <c r="B33" s="36">
        <v>3</v>
      </c>
      <c r="C33" s="44">
        <f t="shared" si="1"/>
        <v>0</v>
      </c>
      <c r="D33" s="41">
        <f t="shared" si="1"/>
        <v>0</v>
      </c>
      <c r="E33" s="41">
        <f t="shared" si="1"/>
        <v>0</v>
      </c>
      <c r="F33" s="41">
        <f t="shared" si="1"/>
        <v>0</v>
      </c>
      <c r="G33" s="41">
        <f t="shared" si="1"/>
        <v>0</v>
      </c>
      <c r="H33" s="41">
        <f t="shared" si="1"/>
        <v>0</v>
      </c>
      <c r="I33" s="41">
        <f t="shared" si="1"/>
        <v>0</v>
      </c>
      <c r="J33" s="41">
        <f t="shared" si="1"/>
        <v>0</v>
      </c>
      <c r="K33" s="41">
        <f t="shared" si="1"/>
        <v>3.4285714285714287E-2</v>
      </c>
      <c r="L33" s="41">
        <f t="shared" si="1"/>
        <v>6.8571428571428575E-2</v>
      </c>
      <c r="M33" s="41">
        <f t="shared" si="1"/>
        <v>6.8571428571428575E-2</v>
      </c>
      <c r="N33" s="41">
        <f t="shared" si="1"/>
        <v>0</v>
      </c>
      <c r="O33" s="45">
        <f t="shared" si="1"/>
        <v>3.4285714285714287E-2</v>
      </c>
    </row>
    <row r="34" spans="1:15" ht="17.25" thickBot="1" x14ac:dyDescent="0.35">
      <c r="A34" s="1">
        <v>12</v>
      </c>
      <c r="B34" s="37">
        <v>2</v>
      </c>
      <c r="C34" s="46">
        <f t="shared" si="1"/>
        <v>0</v>
      </c>
      <c r="D34" s="47">
        <f t="shared" si="1"/>
        <v>0</v>
      </c>
      <c r="E34" s="47">
        <f t="shared" si="1"/>
        <v>0</v>
      </c>
      <c r="F34" s="47">
        <f t="shared" si="1"/>
        <v>0</v>
      </c>
      <c r="G34" s="47">
        <f t="shared" si="1"/>
        <v>0</v>
      </c>
      <c r="H34" s="47">
        <f t="shared" si="1"/>
        <v>0</v>
      </c>
      <c r="I34" s="47">
        <f t="shared" si="1"/>
        <v>0</v>
      </c>
      <c r="J34" s="47">
        <f t="shared" si="1"/>
        <v>0</v>
      </c>
      <c r="K34" s="47">
        <f t="shared" si="1"/>
        <v>0</v>
      </c>
      <c r="L34" s="47">
        <f t="shared" si="1"/>
        <v>3.4285714285714287E-2</v>
      </c>
      <c r="M34" s="47">
        <f t="shared" si="1"/>
        <v>3.4285714285714287E-2</v>
      </c>
      <c r="N34" s="47">
        <f t="shared" si="1"/>
        <v>3.4285714285714287E-2</v>
      </c>
      <c r="O34" s="48">
        <f t="shared" si="1"/>
        <v>0</v>
      </c>
    </row>
  </sheetData>
  <mergeCells count="4">
    <mergeCell ref="B17:C18"/>
    <mergeCell ref="D17:E18"/>
    <mergeCell ref="L17:M18"/>
    <mergeCell ref="N17:O18"/>
  </mergeCells>
  <phoneticPr fontId="1" type="noConversion"/>
  <pageMargins left="0.7" right="0.7" top="0.75" bottom="0.75" header="0.3" footer="0.3"/>
  <ignoredErrors>
    <ignoredError sqref="G7 H8 I9 J10 K11 L12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5D2B-9350-424C-A02D-CD95D058EDEE}">
  <dimension ref="A1:R34"/>
  <sheetViews>
    <sheetView workbookViewId="0">
      <selection activeCell="O14" sqref="O14"/>
    </sheetView>
  </sheetViews>
  <sheetFormatPr defaultRowHeight="16.5" x14ac:dyDescent="0.3"/>
  <cols>
    <col min="1" max="1" width="3.5" bestFit="1" customWidth="1"/>
    <col min="4" max="4" width="9" customWidth="1"/>
    <col min="17" max="17" width="22.25" bestFit="1" customWidth="1"/>
  </cols>
  <sheetData>
    <row r="1" spans="1:18" ht="17.25" thickBot="1" x14ac:dyDescent="0.35">
      <c r="A1" s="1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R1" t="s">
        <v>19</v>
      </c>
    </row>
    <row r="2" spans="1:18" ht="17.25" thickBot="1" x14ac:dyDescent="0.35">
      <c r="A2" s="1"/>
      <c r="B2" s="21"/>
      <c r="C2" s="22" t="s">
        <v>0</v>
      </c>
      <c r="D2" s="12" t="s">
        <v>1</v>
      </c>
      <c r="E2" s="12" t="s">
        <v>2</v>
      </c>
      <c r="F2" s="12" t="s">
        <v>3</v>
      </c>
      <c r="G2" s="12" t="s">
        <v>4</v>
      </c>
      <c r="H2" s="12">
        <v>9</v>
      </c>
      <c r="I2" s="12">
        <v>8</v>
      </c>
      <c r="J2" s="12">
        <v>7</v>
      </c>
      <c r="K2" s="12">
        <v>6</v>
      </c>
      <c r="L2" s="12">
        <v>5</v>
      </c>
      <c r="M2" s="12">
        <v>4</v>
      </c>
      <c r="N2" s="12">
        <v>3</v>
      </c>
      <c r="O2" s="23">
        <v>2</v>
      </c>
      <c r="Q2" t="s">
        <v>16</v>
      </c>
      <c r="R2" s="1" t="s">
        <v>21</v>
      </c>
    </row>
    <row r="3" spans="1:18" x14ac:dyDescent="0.3">
      <c r="A3" s="1">
        <v>0</v>
      </c>
      <c r="B3" s="17" t="s">
        <v>0</v>
      </c>
      <c r="C3" s="2">
        <f>$R$4</f>
        <v>0</v>
      </c>
      <c r="D3" s="3">
        <f>4*4*42*3</f>
        <v>2016</v>
      </c>
      <c r="E3" s="3">
        <f>4*4*42*3</f>
        <v>2016</v>
      </c>
      <c r="F3" s="3">
        <f>4*4*42*3</f>
        <v>2016</v>
      </c>
      <c r="G3" s="3">
        <f>4*4*42*3</f>
        <v>2016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4">
        <v>0</v>
      </c>
      <c r="Q3" t="s">
        <v>17</v>
      </c>
      <c r="R3" s="1" t="s">
        <v>21</v>
      </c>
    </row>
    <row r="4" spans="1:18" x14ac:dyDescent="0.3">
      <c r="A4" s="1">
        <v>1</v>
      </c>
      <c r="B4" s="15" t="s">
        <v>1</v>
      </c>
      <c r="C4" s="5"/>
      <c r="D4" s="6">
        <f>$R$4</f>
        <v>0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Q4" t="s">
        <v>18</v>
      </c>
      <c r="R4" s="1">
        <v>0</v>
      </c>
    </row>
    <row r="5" spans="1:18" x14ac:dyDescent="0.3">
      <c r="A5" s="1">
        <v>2</v>
      </c>
      <c r="B5" s="15" t="s">
        <v>2</v>
      </c>
      <c r="C5" s="5"/>
      <c r="D5" s="13"/>
      <c r="E5" s="6">
        <f>$R$4</f>
        <v>0</v>
      </c>
      <c r="F5" s="19"/>
      <c r="G5" s="19"/>
      <c r="H5" s="19"/>
      <c r="I5" s="19"/>
      <c r="J5" s="19"/>
      <c r="K5" s="19"/>
      <c r="L5" s="19"/>
      <c r="M5" s="19"/>
      <c r="N5" s="19"/>
      <c r="O5" s="20"/>
      <c r="Q5" t="s">
        <v>22</v>
      </c>
      <c r="R5">
        <v>256</v>
      </c>
    </row>
    <row r="6" spans="1:18" x14ac:dyDescent="0.3">
      <c r="A6" s="1">
        <v>3</v>
      </c>
      <c r="B6" s="15" t="s">
        <v>3</v>
      </c>
      <c r="C6" s="5"/>
      <c r="D6" s="13"/>
      <c r="E6" s="13"/>
      <c r="F6" s="6">
        <f>$R$4</f>
        <v>0</v>
      </c>
      <c r="G6" s="19"/>
      <c r="H6" s="19"/>
      <c r="I6" s="19"/>
      <c r="J6" s="19"/>
      <c r="K6" s="19"/>
      <c r="L6" s="19"/>
      <c r="M6" s="19"/>
      <c r="N6" s="19"/>
      <c r="O6" s="20"/>
      <c r="Q6" t="s">
        <v>23</v>
      </c>
    </row>
    <row r="7" spans="1:18" x14ac:dyDescent="0.3">
      <c r="A7" s="1">
        <v>4</v>
      </c>
      <c r="B7" s="15" t="s">
        <v>4</v>
      </c>
      <c r="C7" s="5"/>
      <c r="D7" s="13"/>
      <c r="E7" s="13"/>
      <c r="F7" s="13"/>
      <c r="G7" s="6">
        <f>$R$4</f>
        <v>0</v>
      </c>
      <c r="H7" s="19"/>
      <c r="I7" s="19"/>
      <c r="J7" s="19"/>
      <c r="K7" s="19"/>
      <c r="L7" s="19"/>
      <c r="M7" s="19"/>
      <c r="N7" s="19"/>
      <c r="O7" s="20"/>
    </row>
    <row r="8" spans="1:18" x14ac:dyDescent="0.3">
      <c r="A8" s="1">
        <v>5</v>
      </c>
      <c r="B8" s="15">
        <v>9</v>
      </c>
      <c r="C8" s="5"/>
      <c r="D8" s="13"/>
      <c r="E8" s="13"/>
      <c r="F8" s="13"/>
      <c r="G8" s="13"/>
      <c r="H8" s="6">
        <f>$R$4</f>
        <v>0</v>
      </c>
      <c r="I8" s="19"/>
      <c r="J8" s="19"/>
      <c r="K8" s="19"/>
      <c r="L8" s="19"/>
      <c r="M8" s="19"/>
      <c r="N8" s="19"/>
      <c r="O8" s="20"/>
    </row>
    <row r="9" spans="1:18" x14ac:dyDescent="0.3">
      <c r="A9" s="1">
        <v>6</v>
      </c>
      <c r="B9" s="15">
        <v>8</v>
      </c>
      <c r="C9" s="5"/>
      <c r="D9" s="13"/>
      <c r="E9" s="13"/>
      <c r="F9" s="13"/>
      <c r="G9" s="13"/>
      <c r="H9" s="13"/>
      <c r="I9" s="6">
        <f>$R$4</f>
        <v>0</v>
      </c>
      <c r="J9" s="19"/>
      <c r="K9" s="19"/>
      <c r="L9" s="19"/>
      <c r="M9" s="19"/>
      <c r="N9" s="19"/>
      <c r="O9" s="20"/>
    </row>
    <row r="10" spans="1:18" x14ac:dyDescent="0.3">
      <c r="A10" s="1">
        <v>7</v>
      </c>
      <c r="B10" s="15">
        <v>7</v>
      </c>
      <c r="C10" s="5"/>
      <c r="D10" s="13"/>
      <c r="E10" s="13"/>
      <c r="F10" s="13"/>
      <c r="G10" s="13"/>
      <c r="H10" s="13"/>
      <c r="I10" s="13"/>
      <c r="J10" s="6">
        <f>$R$4</f>
        <v>0</v>
      </c>
      <c r="K10" s="19"/>
      <c r="L10" s="19"/>
      <c r="M10" s="19"/>
      <c r="N10" s="19"/>
      <c r="O10" s="20"/>
    </row>
    <row r="11" spans="1:18" x14ac:dyDescent="0.3">
      <c r="A11" s="1">
        <v>8</v>
      </c>
      <c r="B11" s="15">
        <v>6</v>
      </c>
      <c r="C11" s="5"/>
      <c r="D11" s="13"/>
      <c r="E11" s="13"/>
      <c r="F11" s="13"/>
      <c r="G11" s="13"/>
      <c r="H11" s="13"/>
      <c r="I11" s="13"/>
      <c r="J11" s="13"/>
      <c r="K11" s="6">
        <f>$R$4</f>
        <v>0</v>
      </c>
      <c r="L11" s="19"/>
      <c r="M11" s="19"/>
      <c r="N11" s="19"/>
      <c r="O11" s="20"/>
    </row>
    <row r="12" spans="1:18" x14ac:dyDescent="0.3">
      <c r="A12" s="1">
        <v>9</v>
      </c>
      <c r="B12" s="15">
        <v>5</v>
      </c>
      <c r="C12" s="5"/>
      <c r="D12" s="13"/>
      <c r="E12" s="13"/>
      <c r="F12" s="13"/>
      <c r="G12" s="13"/>
      <c r="H12" s="13"/>
      <c r="I12" s="13"/>
      <c r="J12" s="13"/>
      <c r="K12" s="13"/>
      <c r="L12" s="6">
        <f>$R$4</f>
        <v>0</v>
      </c>
      <c r="M12" s="19"/>
      <c r="N12" s="19"/>
      <c r="O12" s="20"/>
    </row>
    <row r="13" spans="1:18" x14ac:dyDescent="0.3">
      <c r="A13" s="1">
        <v>10</v>
      </c>
      <c r="B13" s="15">
        <v>4</v>
      </c>
      <c r="C13" s="5"/>
      <c r="D13" s="13"/>
      <c r="E13" s="13"/>
      <c r="F13" s="13"/>
      <c r="G13" s="13"/>
      <c r="H13" s="13"/>
      <c r="I13" s="13"/>
      <c r="J13" s="13"/>
      <c r="K13" s="13"/>
      <c r="L13" s="13"/>
      <c r="M13" s="6">
        <f>$R$4</f>
        <v>0</v>
      </c>
      <c r="N13" s="19"/>
      <c r="O13" s="20"/>
    </row>
    <row r="14" spans="1:18" x14ac:dyDescent="0.3">
      <c r="A14" s="1">
        <v>11</v>
      </c>
      <c r="B14" s="15">
        <v>3</v>
      </c>
      <c r="C14" s="5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6">
        <f>$R$4</f>
        <v>0</v>
      </c>
      <c r="O14" s="20"/>
    </row>
    <row r="15" spans="1:18" ht="17.25" thickBot="1" x14ac:dyDescent="0.35">
      <c r="A15" s="1">
        <v>12</v>
      </c>
      <c r="B15" s="16">
        <v>2</v>
      </c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0">
        <f>$R$4</f>
        <v>0</v>
      </c>
    </row>
    <row r="16" spans="1:18" ht="17.25" thickBot="1" x14ac:dyDescent="0.35">
      <c r="A16" s="1"/>
    </row>
    <row r="17" spans="1:15" x14ac:dyDescent="0.3">
      <c r="A17" s="1"/>
      <c r="B17" s="51" t="s">
        <v>15</v>
      </c>
      <c r="C17" s="52"/>
      <c r="D17" s="55">
        <f>19600</f>
        <v>19600</v>
      </c>
      <c r="E17" s="56"/>
      <c r="L17" s="59" t="s">
        <v>20</v>
      </c>
      <c r="M17" s="52"/>
      <c r="N17" s="60"/>
      <c r="O17" s="52"/>
    </row>
    <row r="18" spans="1:15" ht="17.25" thickBot="1" x14ac:dyDescent="0.35">
      <c r="B18" s="53"/>
      <c r="C18" s="54"/>
      <c r="D18" s="57"/>
      <c r="E18" s="58"/>
      <c r="L18" s="53"/>
      <c r="M18" s="54"/>
      <c r="N18" s="53"/>
      <c r="O18" s="54"/>
    </row>
    <row r="20" spans="1:15" ht="17.25" thickBot="1" x14ac:dyDescent="0.35">
      <c r="A20" s="1"/>
      <c r="C20" s="1">
        <v>0</v>
      </c>
      <c r="D20" s="1">
        <v>1</v>
      </c>
      <c r="E20" s="1">
        <v>2</v>
      </c>
      <c r="F20" s="1">
        <v>3</v>
      </c>
      <c r="G20" s="1">
        <v>4</v>
      </c>
      <c r="H20" s="1">
        <v>5</v>
      </c>
      <c r="I20" s="1">
        <v>6</v>
      </c>
      <c r="J20" s="1">
        <v>7</v>
      </c>
      <c r="K20" s="1">
        <v>8</v>
      </c>
      <c r="L20" s="1">
        <v>9</v>
      </c>
      <c r="M20" s="1">
        <v>10</v>
      </c>
      <c r="N20" s="1">
        <v>11</v>
      </c>
      <c r="O20" s="1">
        <v>12</v>
      </c>
    </row>
    <row r="21" spans="1:15" ht="17.25" thickBot="1" x14ac:dyDescent="0.35">
      <c r="A21" s="1"/>
      <c r="B21" s="21" t="s">
        <v>6</v>
      </c>
      <c r="C21" s="38" t="s">
        <v>0</v>
      </c>
      <c r="D21" s="39" t="s">
        <v>1</v>
      </c>
      <c r="E21" s="39" t="s">
        <v>2</v>
      </c>
      <c r="F21" s="39" t="s">
        <v>3</v>
      </c>
      <c r="G21" s="39" t="s">
        <v>4</v>
      </c>
      <c r="H21" s="39">
        <v>9</v>
      </c>
      <c r="I21" s="39">
        <v>8</v>
      </c>
      <c r="J21" s="39">
        <v>7</v>
      </c>
      <c r="K21" s="39">
        <v>6</v>
      </c>
      <c r="L21" s="39">
        <v>5</v>
      </c>
      <c r="M21" s="39">
        <v>4</v>
      </c>
      <c r="N21" s="39">
        <v>3</v>
      </c>
      <c r="O21" s="40">
        <v>2</v>
      </c>
    </row>
    <row r="22" spans="1:15" x14ac:dyDescent="0.3">
      <c r="A22" s="1">
        <v>0</v>
      </c>
      <c r="B22" s="35" t="s">
        <v>0</v>
      </c>
      <c r="C22" s="34">
        <f>C3/$D$17</f>
        <v>0</v>
      </c>
      <c r="D22" s="42">
        <f t="shared" ref="D22:O22" si="0">D3/$D$17</f>
        <v>0.10285714285714286</v>
      </c>
      <c r="E22" s="42">
        <f t="shared" si="0"/>
        <v>0.10285714285714286</v>
      </c>
      <c r="F22" s="42">
        <f t="shared" si="0"/>
        <v>0.10285714285714286</v>
      </c>
      <c r="G22" s="42">
        <f t="shared" si="0"/>
        <v>0.10285714285714286</v>
      </c>
      <c r="H22" s="42">
        <f t="shared" si="0"/>
        <v>0</v>
      </c>
      <c r="I22" s="42">
        <f t="shared" si="0"/>
        <v>0</v>
      </c>
      <c r="J22" s="42">
        <f t="shared" si="0"/>
        <v>0</v>
      </c>
      <c r="K22" s="42">
        <f t="shared" si="0"/>
        <v>0</v>
      </c>
      <c r="L22" s="42">
        <f t="shared" si="0"/>
        <v>0</v>
      </c>
      <c r="M22" s="42">
        <f t="shared" si="0"/>
        <v>0</v>
      </c>
      <c r="N22" s="42">
        <f t="shared" si="0"/>
        <v>0</v>
      </c>
      <c r="O22" s="43">
        <f t="shared" si="0"/>
        <v>0</v>
      </c>
    </row>
    <row r="23" spans="1:15" x14ac:dyDescent="0.3">
      <c r="A23" s="1">
        <v>1</v>
      </c>
      <c r="B23" s="36" t="s">
        <v>1</v>
      </c>
      <c r="C23" s="44">
        <f t="shared" ref="C23:O34" si="1">C4/$D$17</f>
        <v>0</v>
      </c>
      <c r="D23" s="41">
        <f t="shared" si="1"/>
        <v>0</v>
      </c>
      <c r="E23" s="41">
        <f t="shared" si="1"/>
        <v>0</v>
      </c>
      <c r="F23" s="41">
        <f t="shared" si="1"/>
        <v>0</v>
      </c>
      <c r="G23" s="41">
        <f t="shared" si="1"/>
        <v>0</v>
      </c>
      <c r="H23" s="41">
        <f t="shared" si="1"/>
        <v>0</v>
      </c>
      <c r="I23" s="41">
        <f t="shared" si="1"/>
        <v>0</v>
      </c>
      <c r="J23" s="41">
        <f t="shared" si="1"/>
        <v>0</v>
      </c>
      <c r="K23" s="41">
        <f t="shared" si="1"/>
        <v>0</v>
      </c>
      <c r="L23" s="41">
        <f t="shared" si="1"/>
        <v>0</v>
      </c>
      <c r="M23" s="41">
        <f t="shared" si="1"/>
        <v>0</v>
      </c>
      <c r="N23" s="41">
        <f t="shared" si="1"/>
        <v>0</v>
      </c>
      <c r="O23" s="45">
        <f t="shared" si="1"/>
        <v>0</v>
      </c>
    </row>
    <row r="24" spans="1:15" x14ac:dyDescent="0.3">
      <c r="A24" s="1">
        <v>2</v>
      </c>
      <c r="B24" s="36" t="s">
        <v>2</v>
      </c>
      <c r="C24" s="44">
        <f t="shared" si="1"/>
        <v>0</v>
      </c>
      <c r="D24" s="41">
        <f t="shared" si="1"/>
        <v>0</v>
      </c>
      <c r="E24" s="41">
        <f t="shared" si="1"/>
        <v>0</v>
      </c>
      <c r="F24" s="41">
        <f t="shared" si="1"/>
        <v>0</v>
      </c>
      <c r="G24" s="41">
        <f t="shared" si="1"/>
        <v>0</v>
      </c>
      <c r="H24" s="41">
        <f t="shared" si="1"/>
        <v>0</v>
      </c>
      <c r="I24" s="41">
        <f t="shared" si="1"/>
        <v>0</v>
      </c>
      <c r="J24" s="41">
        <f t="shared" si="1"/>
        <v>0</v>
      </c>
      <c r="K24" s="41">
        <f t="shared" si="1"/>
        <v>0</v>
      </c>
      <c r="L24" s="41">
        <f t="shared" si="1"/>
        <v>0</v>
      </c>
      <c r="M24" s="41">
        <f t="shared" si="1"/>
        <v>0</v>
      </c>
      <c r="N24" s="41">
        <f t="shared" si="1"/>
        <v>0</v>
      </c>
      <c r="O24" s="45">
        <f t="shared" si="1"/>
        <v>0</v>
      </c>
    </row>
    <row r="25" spans="1:15" x14ac:dyDescent="0.3">
      <c r="A25" s="1">
        <v>3</v>
      </c>
      <c r="B25" s="36" t="s">
        <v>3</v>
      </c>
      <c r="C25" s="44">
        <f t="shared" si="1"/>
        <v>0</v>
      </c>
      <c r="D25" s="41">
        <f t="shared" si="1"/>
        <v>0</v>
      </c>
      <c r="E25" s="41">
        <f t="shared" si="1"/>
        <v>0</v>
      </c>
      <c r="F25" s="41">
        <f t="shared" si="1"/>
        <v>0</v>
      </c>
      <c r="G25" s="41">
        <f t="shared" si="1"/>
        <v>0</v>
      </c>
      <c r="H25" s="41">
        <f t="shared" si="1"/>
        <v>0</v>
      </c>
      <c r="I25" s="41">
        <f t="shared" si="1"/>
        <v>0</v>
      </c>
      <c r="J25" s="41">
        <f t="shared" si="1"/>
        <v>0</v>
      </c>
      <c r="K25" s="41">
        <f t="shared" si="1"/>
        <v>0</v>
      </c>
      <c r="L25" s="41">
        <f t="shared" si="1"/>
        <v>0</v>
      </c>
      <c r="M25" s="41">
        <f t="shared" si="1"/>
        <v>0</v>
      </c>
      <c r="N25" s="41">
        <f t="shared" si="1"/>
        <v>0</v>
      </c>
      <c r="O25" s="45">
        <f t="shared" si="1"/>
        <v>0</v>
      </c>
    </row>
    <row r="26" spans="1:15" x14ac:dyDescent="0.3">
      <c r="A26" s="1">
        <v>4</v>
      </c>
      <c r="B26" s="36" t="s">
        <v>4</v>
      </c>
      <c r="C26" s="44">
        <f t="shared" si="1"/>
        <v>0</v>
      </c>
      <c r="D26" s="41">
        <f t="shared" si="1"/>
        <v>0</v>
      </c>
      <c r="E26" s="41">
        <f t="shared" si="1"/>
        <v>0</v>
      </c>
      <c r="F26" s="41">
        <f t="shared" si="1"/>
        <v>0</v>
      </c>
      <c r="G26" s="41">
        <f t="shared" si="1"/>
        <v>0</v>
      </c>
      <c r="H26" s="41">
        <f t="shared" si="1"/>
        <v>0</v>
      </c>
      <c r="I26" s="41">
        <f t="shared" si="1"/>
        <v>0</v>
      </c>
      <c r="J26" s="41">
        <f t="shared" si="1"/>
        <v>0</v>
      </c>
      <c r="K26" s="41">
        <f t="shared" si="1"/>
        <v>0</v>
      </c>
      <c r="L26" s="41">
        <f t="shared" si="1"/>
        <v>0</v>
      </c>
      <c r="M26" s="41">
        <f t="shared" si="1"/>
        <v>0</v>
      </c>
      <c r="N26" s="41">
        <f t="shared" si="1"/>
        <v>0</v>
      </c>
      <c r="O26" s="45">
        <f t="shared" si="1"/>
        <v>0</v>
      </c>
    </row>
    <row r="27" spans="1:15" x14ac:dyDescent="0.3">
      <c r="A27" s="1">
        <v>5</v>
      </c>
      <c r="B27" s="36">
        <v>9</v>
      </c>
      <c r="C27" s="44">
        <f t="shared" si="1"/>
        <v>0</v>
      </c>
      <c r="D27" s="41">
        <f t="shared" si="1"/>
        <v>0</v>
      </c>
      <c r="E27" s="41">
        <f t="shared" si="1"/>
        <v>0</v>
      </c>
      <c r="F27" s="41">
        <f t="shared" si="1"/>
        <v>0</v>
      </c>
      <c r="G27" s="41">
        <f t="shared" si="1"/>
        <v>0</v>
      </c>
      <c r="H27" s="41">
        <f t="shared" si="1"/>
        <v>0</v>
      </c>
      <c r="I27" s="41">
        <f t="shared" si="1"/>
        <v>0</v>
      </c>
      <c r="J27" s="41">
        <f t="shared" si="1"/>
        <v>0</v>
      </c>
      <c r="K27" s="41">
        <f t="shared" si="1"/>
        <v>0</v>
      </c>
      <c r="L27" s="41">
        <f t="shared" si="1"/>
        <v>0</v>
      </c>
      <c r="M27" s="41">
        <f t="shared" si="1"/>
        <v>0</v>
      </c>
      <c r="N27" s="41">
        <f t="shared" si="1"/>
        <v>0</v>
      </c>
      <c r="O27" s="45">
        <f t="shared" si="1"/>
        <v>0</v>
      </c>
    </row>
    <row r="28" spans="1:15" x14ac:dyDescent="0.3">
      <c r="A28" s="1">
        <v>6</v>
      </c>
      <c r="B28" s="36">
        <v>8</v>
      </c>
      <c r="C28" s="44">
        <f t="shared" si="1"/>
        <v>0</v>
      </c>
      <c r="D28" s="41">
        <f t="shared" si="1"/>
        <v>0</v>
      </c>
      <c r="E28" s="41">
        <f t="shared" si="1"/>
        <v>0</v>
      </c>
      <c r="F28" s="41">
        <f t="shared" si="1"/>
        <v>0</v>
      </c>
      <c r="G28" s="41">
        <f t="shared" si="1"/>
        <v>0</v>
      </c>
      <c r="H28" s="41">
        <f t="shared" si="1"/>
        <v>0</v>
      </c>
      <c r="I28" s="41">
        <f t="shared" si="1"/>
        <v>0</v>
      </c>
      <c r="J28" s="41">
        <f t="shared" si="1"/>
        <v>0</v>
      </c>
      <c r="K28" s="41">
        <f t="shared" si="1"/>
        <v>0</v>
      </c>
      <c r="L28" s="41">
        <f t="shared" si="1"/>
        <v>0</v>
      </c>
      <c r="M28" s="41">
        <f t="shared" si="1"/>
        <v>0</v>
      </c>
      <c r="N28" s="41">
        <f t="shared" si="1"/>
        <v>0</v>
      </c>
      <c r="O28" s="45">
        <f t="shared" si="1"/>
        <v>0</v>
      </c>
    </row>
    <row r="29" spans="1:15" x14ac:dyDescent="0.3">
      <c r="A29" s="1">
        <v>7</v>
      </c>
      <c r="B29" s="36">
        <v>7</v>
      </c>
      <c r="C29" s="44">
        <f t="shared" si="1"/>
        <v>0</v>
      </c>
      <c r="D29" s="41">
        <f t="shared" si="1"/>
        <v>0</v>
      </c>
      <c r="E29" s="41">
        <f t="shared" si="1"/>
        <v>0</v>
      </c>
      <c r="F29" s="41">
        <f t="shared" si="1"/>
        <v>0</v>
      </c>
      <c r="G29" s="41">
        <f t="shared" si="1"/>
        <v>0</v>
      </c>
      <c r="H29" s="41">
        <f t="shared" si="1"/>
        <v>0</v>
      </c>
      <c r="I29" s="41">
        <f t="shared" si="1"/>
        <v>0</v>
      </c>
      <c r="J29" s="41">
        <f t="shared" si="1"/>
        <v>0</v>
      </c>
      <c r="K29" s="41">
        <f t="shared" si="1"/>
        <v>0</v>
      </c>
      <c r="L29" s="41">
        <f t="shared" si="1"/>
        <v>0</v>
      </c>
      <c r="M29" s="41">
        <f t="shared" si="1"/>
        <v>0</v>
      </c>
      <c r="N29" s="41">
        <f t="shared" si="1"/>
        <v>0</v>
      </c>
      <c r="O29" s="45">
        <f t="shared" si="1"/>
        <v>0</v>
      </c>
    </row>
    <row r="30" spans="1:15" x14ac:dyDescent="0.3">
      <c r="A30" s="1">
        <v>8</v>
      </c>
      <c r="B30" s="36">
        <v>6</v>
      </c>
      <c r="C30" s="44">
        <f t="shared" si="1"/>
        <v>0</v>
      </c>
      <c r="D30" s="41">
        <f t="shared" si="1"/>
        <v>0</v>
      </c>
      <c r="E30" s="41">
        <f t="shared" si="1"/>
        <v>0</v>
      </c>
      <c r="F30" s="41">
        <f t="shared" si="1"/>
        <v>0</v>
      </c>
      <c r="G30" s="41">
        <f t="shared" si="1"/>
        <v>0</v>
      </c>
      <c r="H30" s="41">
        <f t="shared" si="1"/>
        <v>0</v>
      </c>
      <c r="I30" s="41">
        <f t="shared" si="1"/>
        <v>0</v>
      </c>
      <c r="J30" s="41">
        <f t="shared" si="1"/>
        <v>0</v>
      </c>
      <c r="K30" s="41">
        <f t="shared" si="1"/>
        <v>0</v>
      </c>
      <c r="L30" s="41">
        <f t="shared" si="1"/>
        <v>0</v>
      </c>
      <c r="M30" s="41">
        <f t="shared" si="1"/>
        <v>0</v>
      </c>
      <c r="N30" s="41">
        <f t="shared" si="1"/>
        <v>0</v>
      </c>
      <c r="O30" s="45">
        <f t="shared" si="1"/>
        <v>0</v>
      </c>
    </row>
    <row r="31" spans="1:15" x14ac:dyDescent="0.3">
      <c r="A31" s="1">
        <v>9</v>
      </c>
      <c r="B31" s="36">
        <v>5</v>
      </c>
      <c r="C31" s="44">
        <f t="shared" si="1"/>
        <v>0</v>
      </c>
      <c r="D31" s="41">
        <f t="shared" si="1"/>
        <v>0</v>
      </c>
      <c r="E31" s="41">
        <f t="shared" si="1"/>
        <v>0</v>
      </c>
      <c r="F31" s="41">
        <f t="shared" si="1"/>
        <v>0</v>
      </c>
      <c r="G31" s="41">
        <f t="shared" si="1"/>
        <v>0</v>
      </c>
      <c r="H31" s="41">
        <f t="shared" si="1"/>
        <v>0</v>
      </c>
      <c r="I31" s="41">
        <f t="shared" si="1"/>
        <v>0</v>
      </c>
      <c r="J31" s="41">
        <f t="shared" si="1"/>
        <v>0</v>
      </c>
      <c r="K31" s="41">
        <f t="shared" si="1"/>
        <v>0</v>
      </c>
      <c r="L31" s="41">
        <f t="shared" si="1"/>
        <v>0</v>
      </c>
      <c r="M31" s="41">
        <f t="shared" si="1"/>
        <v>0</v>
      </c>
      <c r="N31" s="41">
        <f t="shared" si="1"/>
        <v>0</v>
      </c>
      <c r="O31" s="45">
        <f t="shared" si="1"/>
        <v>0</v>
      </c>
    </row>
    <row r="32" spans="1:15" x14ac:dyDescent="0.3">
      <c r="A32" s="1">
        <v>10</v>
      </c>
      <c r="B32" s="36">
        <v>4</v>
      </c>
      <c r="C32" s="44">
        <f t="shared" si="1"/>
        <v>0</v>
      </c>
      <c r="D32" s="41">
        <f t="shared" si="1"/>
        <v>0</v>
      </c>
      <c r="E32" s="41">
        <f t="shared" si="1"/>
        <v>0</v>
      </c>
      <c r="F32" s="41">
        <f t="shared" si="1"/>
        <v>0</v>
      </c>
      <c r="G32" s="41">
        <f t="shared" si="1"/>
        <v>0</v>
      </c>
      <c r="H32" s="41">
        <f t="shared" si="1"/>
        <v>0</v>
      </c>
      <c r="I32" s="41">
        <f t="shared" si="1"/>
        <v>0</v>
      </c>
      <c r="J32" s="41">
        <f t="shared" si="1"/>
        <v>0</v>
      </c>
      <c r="K32" s="41">
        <f t="shared" si="1"/>
        <v>0</v>
      </c>
      <c r="L32" s="41">
        <f t="shared" si="1"/>
        <v>0</v>
      </c>
      <c r="M32" s="41">
        <f t="shared" si="1"/>
        <v>0</v>
      </c>
      <c r="N32" s="41">
        <f t="shared" si="1"/>
        <v>0</v>
      </c>
      <c r="O32" s="45">
        <f t="shared" si="1"/>
        <v>0</v>
      </c>
    </row>
    <row r="33" spans="1:15" x14ac:dyDescent="0.3">
      <c r="A33" s="1">
        <v>11</v>
      </c>
      <c r="B33" s="36">
        <v>3</v>
      </c>
      <c r="C33" s="44">
        <f t="shared" si="1"/>
        <v>0</v>
      </c>
      <c r="D33" s="41">
        <f t="shared" si="1"/>
        <v>0</v>
      </c>
      <c r="E33" s="41">
        <f t="shared" si="1"/>
        <v>0</v>
      </c>
      <c r="F33" s="41">
        <f t="shared" si="1"/>
        <v>0</v>
      </c>
      <c r="G33" s="41">
        <f t="shared" si="1"/>
        <v>0</v>
      </c>
      <c r="H33" s="41">
        <f t="shared" si="1"/>
        <v>0</v>
      </c>
      <c r="I33" s="41">
        <f t="shared" si="1"/>
        <v>0</v>
      </c>
      <c r="J33" s="41">
        <f t="shared" si="1"/>
        <v>0</v>
      </c>
      <c r="K33" s="41">
        <f t="shared" si="1"/>
        <v>0</v>
      </c>
      <c r="L33" s="41">
        <f t="shared" si="1"/>
        <v>0</v>
      </c>
      <c r="M33" s="41">
        <f t="shared" si="1"/>
        <v>0</v>
      </c>
      <c r="N33" s="41">
        <f t="shared" si="1"/>
        <v>0</v>
      </c>
      <c r="O33" s="45">
        <f t="shared" si="1"/>
        <v>0</v>
      </c>
    </row>
    <row r="34" spans="1:15" ht="17.25" thickBot="1" x14ac:dyDescent="0.35">
      <c r="A34" s="1">
        <v>12</v>
      </c>
      <c r="B34" s="37">
        <v>2</v>
      </c>
      <c r="C34" s="46">
        <f t="shared" si="1"/>
        <v>0</v>
      </c>
      <c r="D34" s="47">
        <f t="shared" si="1"/>
        <v>0</v>
      </c>
      <c r="E34" s="47">
        <f t="shared" si="1"/>
        <v>0</v>
      </c>
      <c r="F34" s="47">
        <f t="shared" si="1"/>
        <v>0</v>
      </c>
      <c r="G34" s="47">
        <f t="shared" si="1"/>
        <v>0</v>
      </c>
      <c r="H34" s="47">
        <f t="shared" si="1"/>
        <v>0</v>
      </c>
      <c r="I34" s="47">
        <f t="shared" si="1"/>
        <v>0</v>
      </c>
      <c r="J34" s="47">
        <f t="shared" si="1"/>
        <v>0</v>
      </c>
      <c r="K34" s="47">
        <f t="shared" si="1"/>
        <v>0</v>
      </c>
      <c r="L34" s="47">
        <f t="shared" si="1"/>
        <v>0</v>
      </c>
      <c r="M34" s="47">
        <f t="shared" si="1"/>
        <v>0</v>
      </c>
      <c r="N34" s="47">
        <f t="shared" si="1"/>
        <v>0</v>
      </c>
      <c r="O34" s="48">
        <f t="shared" si="1"/>
        <v>0</v>
      </c>
    </row>
  </sheetData>
  <mergeCells count="4">
    <mergeCell ref="B17:C18"/>
    <mergeCell ref="D17:E18"/>
    <mergeCell ref="L17:M18"/>
    <mergeCell ref="N17:O18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081A5-9217-42B7-82C0-9E1413A4738E}">
  <dimension ref="A1:N9"/>
  <sheetViews>
    <sheetView workbookViewId="0">
      <selection activeCell="H24" sqref="H24"/>
    </sheetView>
  </sheetViews>
  <sheetFormatPr defaultRowHeight="16.5" x14ac:dyDescent="0.3"/>
  <cols>
    <col min="1" max="5" width="9" style="1"/>
    <col min="7" max="9" width="9" customWidth="1"/>
    <col min="10" max="10" width="7.5" customWidth="1"/>
    <col min="11" max="11" width="11.875" bestFit="1" customWidth="1"/>
  </cols>
  <sheetData>
    <row r="1" spans="1:14" x14ac:dyDescent="0.3">
      <c r="B1" s="61" t="s">
        <v>10</v>
      </c>
      <c r="C1" s="61"/>
      <c r="D1" s="61" t="s">
        <v>11</v>
      </c>
      <c r="E1" s="61"/>
      <c r="F1" s="61" t="s">
        <v>12</v>
      </c>
      <c r="G1" s="61"/>
      <c r="H1" s="61" t="s">
        <v>13</v>
      </c>
      <c r="I1" s="61" t="s">
        <v>5</v>
      </c>
      <c r="J1" s="1"/>
      <c r="K1" s="61" t="s">
        <v>7</v>
      </c>
      <c r="L1" s="61"/>
      <c r="M1" s="61"/>
      <c r="N1" s="61">
        <f>(50*49*48)/(3*2)</f>
        <v>19600</v>
      </c>
    </row>
    <row r="2" spans="1:14" x14ac:dyDescent="0.3">
      <c r="B2" s="1" t="s">
        <v>8</v>
      </c>
      <c r="C2" s="1" t="s">
        <v>9</v>
      </c>
      <c r="D2" s="1" t="s">
        <v>8</v>
      </c>
      <c r="E2" s="1" t="s">
        <v>9</v>
      </c>
      <c r="F2" s="1" t="s">
        <v>8</v>
      </c>
      <c r="G2" s="1" t="s">
        <v>9</v>
      </c>
      <c r="H2" s="61"/>
      <c r="I2" s="61"/>
      <c r="J2" s="1"/>
      <c r="K2" s="61"/>
      <c r="L2" s="61"/>
      <c r="M2" s="61"/>
      <c r="N2" s="61"/>
    </row>
    <row r="3" spans="1:14" x14ac:dyDescent="0.3">
      <c r="A3" s="1" t="s">
        <v>6</v>
      </c>
      <c r="B3" s="1">
        <v>45</v>
      </c>
      <c r="C3" s="1">
        <f>78*B3</f>
        <v>3510</v>
      </c>
      <c r="D3" s="1">
        <v>45</v>
      </c>
      <c r="E3" s="1">
        <f>78*D3</f>
        <v>3510</v>
      </c>
      <c r="F3">
        <f>2*12*6</f>
        <v>144</v>
      </c>
      <c r="G3">
        <f>13*F3</f>
        <v>1872</v>
      </c>
      <c r="H3">
        <f>C3+E3+G3</f>
        <v>8892</v>
      </c>
      <c r="I3" s="11">
        <f>H3/$N$1</f>
        <v>0.4536734693877551</v>
      </c>
      <c r="J3" s="11"/>
    </row>
    <row r="4" spans="1:14" x14ac:dyDescent="0.3">
      <c r="A4" s="1" t="s">
        <v>14</v>
      </c>
      <c r="D4" s="1">
        <v>0</v>
      </c>
      <c r="E4" s="1">
        <f t="shared" ref="E4" si="0">78*D4</f>
        <v>0</v>
      </c>
      <c r="K4" s="33">
        <f>COMBIN(52,5)</f>
        <v>2598960</v>
      </c>
    </row>
    <row r="5" spans="1:14" x14ac:dyDescent="0.3">
      <c r="K5" s="33">
        <f>COMBIN(52,2)*COMBIN(50,3)</f>
        <v>25989600</v>
      </c>
    </row>
    <row r="9" spans="1:14" x14ac:dyDescent="0.3">
      <c r="A9" s="1">
        <f>0.6^5</f>
        <v>7.7759999999999996E-2</v>
      </c>
    </row>
  </sheetData>
  <mergeCells count="7">
    <mergeCell ref="N1:N2"/>
    <mergeCell ref="B1:C1"/>
    <mergeCell ref="D1:E1"/>
    <mergeCell ref="F1:G1"/>
    <mergeCell ref="H1:H2"/>
    <mergeCell ref="I1:I2"/>
    <mergeCell ref="K1:M2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DA2DF-A418-41B6-A536-2C3A196CE178}">
  <dimension ref="A1:M13"/>
  <sheetViews>
    <sheetView workbookViewId="0">
      <selection activeCell="G9" sqref="G9"/>
    </sheetView>
  </sheetViews>
  <sheetFormatPr defaultRowHeight="16.5" x14ac:dyDescent="0.3"/>
  <sheetData>
    <row r="1" spans="1:13" x14ac:dyDescent="0.3">
      <c r="A1" s="1">
        <v>2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1</v>
      </c>
      <c r="L1" s="1">
        <v>0</v>
      </c>
      <c r="M1" s="1">
        <v>0</v>
      </c>
    </row>
    <row r="2" spans="1:13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</row>
    <row r="3" spans="1:13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</row>
    <row r="4" spans="1:13" x14ac:dyDescent="0.3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0</v>
      </c>
    </row>
    <row r="5" spans="1:13" x14ac:dyDescent="0.3">
      <c r="A5" s="1">
        <v>0</v>
      </c>
      <c r="B5" s="1">
        <v>0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13" x14ac:dyDescent="0.3">
      <c r="A6" s="1">
        <v>0</v>
      </c>
      <c r="B6" s="1">
        <v>0</v>
      </c>
      <c r="C6" s="1">
        <v>0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13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13" x14ac:dyDescent="0.3">
      <c r="A8" s="1">
        <v>0</v>
      </c>
      <c r="B8" s="1">
        <v>1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</row>
    <row r="9" spans="1:13" x14ac:dyDescent="0.3">
      <c r="A9" s="1">
        <v>0</v>
      </c>
      <c r="B9" s="1">
        <v>0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</row>
    <row r="10" spans="1:13" x14ac:dyDescent="0.3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3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</row>
    <row r="12" spans="1:13" x14ac:dyDescent="0.3">
      <c r="A12" s="1">
        <v>0</v>
      </c>
      <c r="B12" s="1">
        <v>0</v>
      </c>
      <c r="C12" s="1">
        <v>2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</row>
    <row r="13" spans="1:13" x14ac:dyDescent="0.3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0</v>
      </c>
      <c r="L13" s="1">
        <v>0</v>
      </c>
      <c r="M13" s="1">
        <v>0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7351C-483F-4801-ADC8-2998A448B0B5}">
  <dimension ref="A1:AL22"/>
  <sheetViews>
    <sheetView tabSelected="1" workbookViewId="0">
      <selection activeCell="AK18" sqref="AK18"/>
    </sheetView>
  </sheetViews>
  <sheetFormatPr defaultRowHeight="16.5" x14ac:dyDescent="0.3"/>
  <cols>
    <col min="1" max="4" width="3.625" style="1" customWidth="1"/>
    <col min="5" max="5" width="3.625" style="65" customWidth="1"/>
    <col min="6" max="6" width="3.625" style="66" customWidth="1"/>
    <col min="7" max="9" width="3.625" style="1" customWidth="1"/>
    <col min="10" max="10" width="3.625" style="65" customWidth="1"/>
    <col min="11" max="11" width="3.625" style="66" customWidth="1"/>
    <col min="12" max="14" width="3.625" style="1" customWidth="1"/>
    <col min="15" max="15" width="3.625" style="65" customWidth="1"/>
    <col min="16" max="16" width="3.625" style="66" customWidth="1"/>
    <col min="17" max="19" width="3.625" style="1" customWidth="1"/>
    <col min="20" max="20" width="3.625" style="65" customWidth="1"/>
    <col min="21" max="24" width="3.625" style="1" customWidth="1"/>
    <col min="25" max="25" width="3.625" style="65" customWidth="1"/>
    <col min="26" max="33" width="3.625" style="1" customWidth="1"/>
    <col min="34" max="34" width="3.625" style="66" customWidth="1"/>
    <col min="35" max="37" width="3.625" style="68" customWidth="1"/>
    <col min="38" max="38" width="3.625" style="65" customWidth="1"/>
  </cols>
  <sheetData>
    <row r="1" spans="1:38" x14ac:dyDescent="0.3">
      <c r="A1" s="62" t="s">
        <v>24</v>
      </c>
      <c r="B1" s="63"/>
      <c r="C1" s="63"/>
      <c r="D1" s="63"/>
      <c r="E1" s="64"/>
      <c r="F1" s="62" t="s">
        <v>25</v>
      </c>
      <c r="G1" s="63"/>
      <c r="H1" s="63"/>
      <c r="I1" s="63"/>
      <c r="J1" s="64"/>
      <c r="K1" s="62" t="s">
        <v>26</v>
      </c>
      <c r="L1" s="63"/>
      <c r="M1" s="63"/>
      <c r="N1" s="63"/>
      <c r="O1" s="64"/>
      <c r="P1" s="62" t="s">
        <v>27</v>
      </c>
      <c r="Q1" s="63"/>
      <c r="R1" s="63"/>
      <c r="S1" s="63"/>
      <c r="T1" s="64"/>
      <c r="U1" s="62" t="s">
        <v>28</v>
      </c>
      <c r="V1" s="63"/>
      <c r="W1" s="63"/>
      <c r="X1" s="63"/>
      <c r="Y1" s="64"/>
      <c r="AC1" s="61">
        <v>32</v>
      </c>
      <c r="AD1" s="61"/>
      <c r="AE1" s="61"/>
      <c r="AF1" s="61"/>
      <c r="AG1" s="67"/>
      <c r="AH1" s="62" t="s">
        <v>42</v>
      </c>
      <c r="AI1" s="63"/>
      <c r="AJ1" s="63"/>
      <c r="AK1" s="63"/>
      <c r="AL1" s="64"/>
    </row>
    <row r="2" spans="1:38" x14ac:dyDescent="0.3">
      <c r="A2" s="1" t="s">
        <v>0</v>
      </c>
      <c r="B2" s="1" t="s">
        <v>1</v>
      </c>
      <c r="C2" s="1" t="s">
        <v>2</v>
      </c>
      <c r="D2" s="1" t="s">
        <v>3</v>
      </c>
      <c r="F2" s="66" t="s">
        <v>0</v>
      </c>
      <c r="G2" s="1" t="s">
        <v>1</v>
      </c>
      <c r="H2" s="1" t="s">
        <v>2</v>
      </c>
      <c r="I2" s="1" t="s">
        <v>3</v>
      </c>
      <c r="K2" s="66" t="s">
        <v>0</v>
      </c>
      <c r="L2" s="1" t="s">
        <v>1</v>
      </c>
      <c r="M2" s="1" t="s">
        <v>2</v>
      </c>
      <c r="N2" s="1" t="s">
        <v>3</v>
      </c>
      <c r="P2" s="66" t="s">
        <v>0</v>
      </c>
      <c r="Q2" s="1" t="s">
        <v>1</v>
      </c>
      <c r="S2" s="1" t="s">
        <v>3</v>
      </c>
      <c r="T2" s="65" t="s">
        <v>4</v>
      </c>
      <c r="U2" s="1" t="s">
        <v>1</v>
      </c>
      <c r="V2" s="1" t="s">
        <v>2</v>
      </c>
      <c r="X2" s="1" t="s">
        <v>4</v>
      </c>
      <c r="Y2" s="65">
        <v>9</v>
      </c>
      <c r="AH2" s="66">
        <v>5</v>
      </c>
      <c r="AI2" s="68">
        <v>4</v>
      </c>
      <c r="AK2" s="68">
        <v>2</v>
      </c>
      <c r="AL2" s="65" t="s">
        <v>43</v>
      </c>
    </row>
    <row r="3" spans="1:38" x14ac:dyDescent="0.3">
      <c r="A3" s="1" t="s">
        <v>0</v>
      </c>
      <c r="B3" s="1" t="s">
        <v>1</v>
      </c>
      <c r="C3" s="1" t="s">
        <v>2</v>
      </c>
      <c r="E3" s="65" t="s">
        <v>4</v>
      </c>
      <c r="F3" s="66" t="s">
        <v>0</v>
      </c>
      <c r="G3" s="1" t="s">
        <v>1</v>
      </c>
      <c r="H3" s="1" t="s">
        <v>2</v>
      </c>
      <c r="J3" s="65" t="s">
        <v>4</v>
      </c>
      <c r="K3" s="66" t="s">
        <v>0</v>
      </c>
      <c r="M3" s="1" t="s">
        <v>2</v>
      </c>
      <c r="N3" s="1" t="s">
        <v>3</v>
      </c>
      <c r="O3" s="65" t="s">
        <v>4</v>
      </c>
      <c r="P3" s="66" t="s">
        <v>0</v>
      </c>
      <c r="R3" s="1" t="s">
        <v>2</v>
      </c>
      <c r="S3" s="1" t="s">
        <v>3</v>
      </c>
      <c r="T3" s="65" t="s">
        <v>4</v>
      </c>
      <c r="U3" s="1" t="s">
        <v>1</v>
      </c>
      <c r="W3" s="1" t="s">
        <v>3</v>
      </c>
      <c r="X3" s="1" t="s">
        <v>4</v>
      </c>
      <c r="Y3" s="65">
        <v>9</v>
      </c>
      <c r="AH3" s="66">
        <v>5</v>
      </c>
      <c r="AJ3" s="68">
        <v>3</v>
      </c>
      <c r="AK3" s="68">
        <v>2</v>
      </c>
      <c r="AL3" s="65" t="s">
        <v>43</v>
      </c>
    </row>
    <row r="4" spans="1:38" x14ac:dyDescent="0.3">
      <c r="A4" s="1" t="s">
        <v>0</v>
      </c>
      <c r="B4" s="1" t="s">
        <v>1</v>
      </c>
      <c r="D4" s="1" t="s">
        <v>3</v>
      </c>
      <c r="E4" s="65" t="s">
        <v>4</v>
      </c>
      <c r="F4" s="66" t="s">
        <v>1</v>
      </c>
      <c r="G4" s="1" t="s">
        <v>2</v>
      </c>
      <c r="H4" s="1" t="s">
        <v>3</v>
      </c>
      <c r="J4" s="65">
        <v>9</v>
      </c>
      <c r="K4" s="66" t="s">
        <v>1</v>
      </c>
      <c r="L4" s="1" t="s">
        <v>2</v>
      </c>
      <c r="M4" s="1" t="s">
        <v>3</v>
      </c>
      <c r="O4" s="65">
        <v>9</v>
      </c>
      <c r="P4" s="66" t="s">
        <v>1</v>
      </c>
      <c r="R4" s="1" t="s">
        <v>3</v>
      </c>
      <c r="S4" s="1" t="s">
        <v>4</v>
      </c>
      <c r="T4" s="65">
        <v>9</v>
      </c>
      <c r="U4" s="1" t="s">
        <v>2</v>
      </c>
      <c r="W4" s="1" t="s">
        <v>4</v>
      </c>
      <c r="X4" s="1">
        <v>9</v>
      </c>
      <c r="Y4" s="65">
        <v>8</v>
      </c>
      <c r="AI4" s="68">
        <v>4</v>
      </c>
      <c r="AJ4" s="68">
        <v>3</v>
      </c>
      <c r="AK4" s="68">
        <v>2</v>
      </c>
      <c r="AL4" s="65" t="s">
        <v>43</v>
      </c>
    </row>
    <row r="5" spans="1:38" x14ac:dyDescent="0.3">
      <c r="A5" s="62" t="s">
        <v>29</v>
      </c>
      <c r="B5" s="63"/>
      <c r="C5" s="63"/>
      <c r="D5" s="63"/>
      <c r="E5" s="64"/>
      <c r="F5" s="66" t="s">
        <v>1</v>
      </c>
      <c r="G5" s="1" t="s">
        <v>2</v>
      </c>
      <c r="I5" s="1" t="s">
        <v>4</v>
      </c>
      <c r="J5" s="65">
        <v>9</v>
      </c>
      <c r="K5" s="66" t="s">
        <v>2</v>
      </c>
      <c r="L5" s="1" t="s">
        <v>3</v>
      </c>
      <c r="M5" s="1" t="s">
        <v>4</v>
      </c>
      <c r="O5" s="65">
        <v>8</v>
      </c>
      <c r="P5" s="66" t="s">
        <v>2</v>
      </c>
      <c r="Q5" s="1" t="s">
        <v>3</v>
      </c>
      <c r="R5" s="1" t="s">
        <v>4</v>
      </c>
      <c r="T5" s="65">
        <v>8</v>
      </c>
      <c r="U5" s="1" t="s">
        <v>3</v>
      </c>
      <c r="V5" s="1" t="s">
        <v>4</v>
      </c>
      <c r="W5" s="1">
        <v>9</v>
      </c>
      <c r="Y5" s="65">
        <v>7</v>
      </c>
    </row>
    <row r="6" spans="1:38" x14ac:dyDescent="0.3">
      <c r="A6" s="1" t="s">
        <v>0</v>
      </c>
      <c r="B6" s="1" t="s">
        <v>1</v>
      </c>
      <c r="C6" s="1" t="s">
        <v>2</v>
      </c>
      <c r="D6" s="1" t="s">
        <v>3</v>
      </c>
      <c r="F6" s="62" t="s">
        <v>30</v>
      </c>
      <c r="G6" s="63"/>
      <c r="H6" s="63"/>
      <c r="I6" s="63"/>
      <c r="J6" s="64"/>
      <c r="K6" s="66" t="s">
        <v>2</v>
      </c>
      <c r="L6" s="1" t="s">
        <v>3</v>
      </c>
      <c r="N6" s="1">
        <v>9</v>
      </c>
      <c r="O6" s="65">
        <v>8</v>
      </c>
      <c r="P6" s="66" t="s">
        <v>3</v>
      </c>
      <c r="Q6" s="1" t="s">
        <v>4</v>
      </c>
      <c r="R6" s="1">
        <v>9</v>
      </c>
      <c r="T6" s="65">
        <v>7</v>
      </c>
      <c r="U6" s="1" t="s">
        <v>4</v>
      </c>
      <c r="V6" s="1">
        <v>9</v>
      </c>
      <c r="W6" s="1">
        <v>8</v>
      </c>
      <c r="Y6" s="65">
        <v>6</v>
      </c>
    </row>
    <row r="7" spans="1:38" x14ac:dyDescent="0.3">
      <c r="A7" s="1" t="s">
        <v>0</v>
      </c>
      <c r="B7" s="1" t="s">
        <v>1</v>
      </c>
      <c r="C7" s="1" t="s">
        <v>2</v>
      </c>
      <c r="E7" s="65" t="s">
        <v>4</v>
      </c>
      <c r="F7" s="66" t="s">
        <v>0</v>
      </c>
      <c r="G7" s="1" t="s">
        <v>1</v>
      </c>
      <c r="H7" s="1" t="s">
        <v>2</v>
      </c>
      <c r="I7" s="1" t="s">
        <v>3</v>
      </c>
      <c r="K7" s="62" t="s">
        <v>31</v>
      </c>
      <c r="L7" s="63"/>
      <c r="M7" s="63"/>
      <c r="N7" s="63"/>
      <c r="O7" s="64"/>
      <c r="P7" s="66" t="s">
        <v>3</v>
      </c>
      <c r="Q7" s="1" t="s">
        <v>4</v>
      </c>
      <c r="S7" s="1">
        <v>8</v>
      </c>
      <c r="T7" s="65">
        <v>7</v>
      </c>
      <c r="U7" s="1" t="s">
        <v>4</v>
      </c>
      <c r="V7" s="1">
        <v>9</v>
      </c>
      <c r="X7" s="1">
        <v>7</v>
      </c>
      <c r="Y7" s="65">
        <v>6</v>
      </c>
    </row>
    <row r="8" spans="1:38" x14ac:dyDescent="0.3">
      <c r="A8" s="1" t="s">
        <v>0</v>
      </c>
      <c r="C8" s="1" t="s">
        <v>2</v>
      </c>
      <c r="D8" s="1" t="s">
        <v>3</v>
      </c>
      <c r="E8" s="65" t="s">
        <v>4</v>
      </c>
      <c r="F8" s="66" t="s">
        <v>0</v>
      </c>
      <c r="G8" s="1" t="s">
        <v>1</v>
      </c>
      <c r="I8" s="1" t="s">
        <v>3</v>
      </c>
      <c r="J8" s="65" t="s">
        <v>4</v>
      </c>
      <c r="K8" s="66" t="s">
        <v>0</v>
      </c>
      <c r="L8" s="1" t="s">
        <v>1</v>
      </c>
      <c r="M8" s="1" t="s">
        <v>2</v>
      </c>
      <c r="O8" s="65" t="s">
        <v>4</v>
      </c>
      <c r="P8" s="62" t="s">
        <v>32</v>
      </c>
      <c r="Q8" s="63"/>
      <c r="R8" s="63"/>
      <c r="S8" s="63"/>
      <c r="T8" s="64"/>
      <c r="U8" s="62" t="s">
        <v>39</v>
      </c>
      <c r="V8" s="63"/>
      <c r="W8" s="63"/>
      <c r="X8" s="63"/>
      <c r="Y8" s="64"/>
    </row>
    <row r="9" spans="1:38" x14ac:dyDescent="0.3">
      <c r="F9" s="66" t="s">
        <v>1</v>
      </c>
      <c r="G9" s="1" t="s">
        <v>2</v>
      </c>
      <c r="H9" s="1" t="s">
        <v>3</v>
      </c>
      <c r="J9" s="65">
        <v>9</v>
      </c>
      <c r="K9" s="66" t="s">
        <v>0</v>
      </c>
      <c r="M9" s="1" t="s">
        <v>2</v>
      </c>
      <c r="N9" s="1" t="s">
        <v>3</v>
      </c>
      <c r="O9" s="65" t="s">
        <v>4</v>
      </c>
      <c r="P9" s="66" t="s">
        <v>1</v>
      </c>
      <c r="Q9" s="1" t="s">
        <v>2</v>
      </c>
      <c r="R9" s="1" t="s">
        <v>3</v>
      </c>
      <c r="T9" s="65">
        <v>9</v>
      </c>
      <c r="U9" s="1" t="s">
        <v>2</v>
      </c>
      <c r="V9" s="1" t="s">
        <v>3</v>
      </c>
      <c r="W9" s="1" t="s">
        <v>4</v>
      </c>
      <c r="Y9" s="65">
        <v>8</v>
      </c>
    </row>
    <row r="10" spans="1:38" x14ac:dyDescent="0.3">
      <c r="F10" s="66" t="s">
        <v>1</v>
      </c>
      <c r="H10" s="1" t="s">
        <v>3</v>
      </c>
      <c r="I10" s="1" t="s">
        <v>4</v>
      </c>
      <c r="J10" s="65">
        <v>9</v>
      </c>
      <c r="K10" s="66" t="s">
        <v>1</v>
      </c>
      <c r="L10" s="1" t="s">
        <v>2</v>
      </c>
      <c r="N10" s="1" t="s">
        <v>4</v>
      </c>
      <c r="O10" s="65">
        <v>9</v>
      </c>
      <c r="P10" s="66" t="s">
        <v>1</v>
      </c>
      <c r="R10" s="1" t="s">
        <v>3</v>
      </c>
      <c r="S10" s="1" t="s">
        <v>4</v>
      </c>
      <c r="T10" s="65">
        <v>9</v>
      </c>
      <c r="U10" s="1" t="s">
        <v>2</v>
      </c>
      <c r="W10" s="1" t="s">
        <v>4</v>
      </c>
      <c r="X10" s="1">
        <v>9</v>
      </c>
      <c r="Y10" s="65">
        <v>8</v>
      </c>
    </row>
    <row r="11" spans="1:38" x14ac:dyDescent="0.3">
      <c r="F11" s="62" t="s">
        <v>33</v>
      </c>
      <c r="G11" s="63"/>
      <c r="H11" s="63"/>
      <c r="I11" s="63"/>
      <c r="J11" s="64"/>
      <c r="K11" s="66" t="s">
        <v>2</v>
      </c>
      <c r="L11" s="1" t="s">
        <v>3</v>
      </c>
      <c r="M11" s="1" t="s">
        <v>4</v>
      </c>
      <c r="O11" s="65">
        <v>8</v>
      </c>
      <c r="P11" s="66" t="s">
        <v>2</v>
      </c>
      <c r="Q11" s="1" t="s">
        <v>3</v>
      </c>
      <c r="S11" s="1">
        <v>9</v>
      </c>
      <c r="T11" s="65">
        <v>8</v>
      </c>
      <c r="U11" s="1" t="s">
        <v>3</v>
      </c>
      <c r="V11" s="1" t="s">
        <v>4</v>
      </c>
      <c r="X11" s="1">
        <v>8</v>
      </c>
      <c r="Y11" s="65">
        <v>7</v>
      </c>
    </row>
    <row r="12" spans="1:38" x14ac:dyDescent="0.3">
      <c r="F12" s="66" t="s">
        <v>0</v>
      </c>
      <c r="G12" s="1" t="s">
        <v>1</v>
      </c>
      <c r="H12" s="1" t="s">
        <v>2</v>
      </c>
      <c r="J12" s="65" t="s">
        <v>4</v>
      </c>
      <c r="K12" s="66" t="s">
        <v>2</v>
      </c>
      <c r="M12" s="1" t="s">
        <v>4</v>
      </c>
      <c r="N12" s="1">
        <v>9</v>
      </c>
      <c r="O12" s="65">
        <v>8</v>
      </c>
      <c r="P12" s="66" t="s">
        <v>3</v>
      </c>
      <c r="Q12" s="1" t="s">
        <v>4</v>
      </c>
      <c r="R12" s="1">
        <v>9</v>
      </c>
      <c r="T12" s="65">
        <v>7</v>
      </c>
      <c r="U12" s="1" t="s">
        <v>4</v>
      </c>
      <c r="V12" s="1">
        <v>9</v>
      </c>
      <c r="W12" s="1">
        <v>8</v>
      </c>
      <c r="Y12" s="65">
        <v>6</v>
      </c>
    </row>
    <row r="13" spans="1:38" x14ac:dyDescent="0.3">
      <c r="F13" s="66" t="s">
        <v>0</v>
      </c>
      <c r="G13" s="1" t="s">
        <v>1</v>
      </c>
      <c r="I13" s="1" t="s">
        <v>3</v>
      </c>
      <c r="J13" s="65" t="s">
        <v>4</v>
      </c>
      <c r="K13" s="62" t="s">
        <v>34</v>
      </c>
      <c r="L13" s="63"/>
      <c r="M13" s="63"/>
      <c r="N13" s="63"/>
      <c r="O13" s="64"/>
      <c r="P13" s="66" t="s">
        <v>3</v>
      </c>
      <c r="R13" s="1">
        <v>9</v>
      </c>
      <c r="S13" s="1">
        <v>8</v>
      </c>
      <c r="T13" s="65">
        <v>7</v>
      </c>
      <c r="U13" s="1" t="s">
        <v>4</v>
      </c>
      <c r="W13" s="1">
        <v>8</v>
      </c>
      <c r="X13" s="1">
        <v>7</v>
      </c>
      <c r="Y13" s="65">
        <v>6</v>
      </c>
    </row>
    <row r="14" spans="1:38" x14ac:dyDescent="0.3">
      <c r="F14" s="66" t="s">
        <v>1</v>
      </c>
      <c r="G14" s="1" t="s">
        <v>2</v>
      </c>
      <c r="I14" s="1" t="s">
        <v>4</v>
      </c>
      <c r="J14" s="65">
        <v>9</v>
      </c>
      <c r="K14" s="66" t="s">
        <v>1</v>
      </c>
      <c r="L14" s="1" t="s">
        <v>2</v>
      </c>
      <c r="M14" s="1" t="s">
        <v>4</v>
      </c>
      <c r="O14" s="65">
        <v>9</v>
      </c>
      <c r="P14" s="62" t="s">
        <v>35</v>
      </c>
      <c r="Q14" s="63"/>
      <c r="R14" s="63"/>
      <c r="S14" s="63"/>
      <c r="T14" s="64"/>
      <c r="U14" s="62" t="s">
        <v>40</v>
      </c>
      <c r="V14" s="63"/>
      <c r="W14" s="63"/>
      <c r="X14" s="63"/>
      <c r="Y14" s="64"/>
    </row>
    <row r="15" spans="1:38" x14ac:dyDescent="0.3">
      <c r="F15" s="66" t="s">
        <v>1</v>
      </c>
      <c r="H15" s="1" t="s">
        <v>3</v>
      </c>
      <c r="I15" s="1" t="s">
        <v>4</v>
      </c>
      <c r="J15" s="65">
        <v>9</v>
      </c>
      <c r="K15" s="66" t="s">
        <v>1</v>
      </c>
      <c r="L15" s="1" t="s">
        <v>2</v>
      </c>
      <c r="N15" s="1" t="s">
        <v>3</v>
      </c>
      <c r="O15" s="65">
        <v>9</v>
      </c>
      <c r="P15" s="66" t="s">
        <v>2</v>
      </c>
      <c r="Q15" s="1" t="s">
        <v>3</v>
      </c>
      <c r="R15" s="1" t="s">
        <v>4</v>
      </c>
      <c r="T15" s="65">
        <v>8</v>
      </c>
      <c r="U15" s="1" t="s">
        <v>3</v>
      </c>
      <c r="V15" s="1" t="s">
        <v>4</v>
      </c>
      <c r="W15" s="1">
        <v>9</v>
      </c>
      <c r="Y15" s="65">
        <v>7</v>
      </c>
    </row>
    <row r="16" spans="1:38" x14ac:dyDescent="0.3">
      <c r="F16" s="62" t="s">
        <v>36</v>
      </c>
      <c r="G16" s="63"/>
      <c r="H16" s="63"/>
      <c r="I16" s="63"/>
      <c r="J16" s="64"/>
      <c r="K16" s="66" t="s">
        <v>2</v>
      </c>
      <c r="L16" s="1" t="s">
        <v>3</v>
      </c>
      <c r="N16" s="1">
        <v>9</v>
      </c>
      <c r="O16" s="65">
        <v>8</v>
      </c>
      <c r="P16" s="66" t="s">
        <v>2</v>
      </c>
      <c r="Q16" s="1" t="s">
        <v>3</v>
      </c>
      <c r="S16" s="1">
        <v>9</v>
      </c>
      <c r="T16" s="65">
        <v>8</v>
      </c>
      <c r="U16" s="1" t="s">
        <v>3</v>
      </c>
      <c r="V16" s="1" t="s">
        <v>4</v>
      </c>
      <c r="X16" s="1">
        <v>8</v>
      </c>
      <c r="Y16" s="65">
        <v>7</v>
      </c>
    </row>
    <row r="17" spans="6:25" x14ac:dyDescent="0.3">
      <c r="F17" s="66" t="s">
        <v>1</v>
      </c>
      <c r="G17" s="1" t="s">
        <v>2</v>
      </c>
      <c r="H17" s="1" t="s">
        <v>3</v>
      </c>
      <c r="J17" s="65">
        <v>9</v>
      </c>
      <c r="K17" s="66" t="s">
        <v>2</v>
      </c>
      <c r="M17" s="1" t="s">
        <v>4</v>
      </c>
      <c r="N17" s="1">
        <v>9</v>
      </c>
      <c r="O17" s="65">
        <v>8</v>
      </c>
      <c r="P17" s="66" t="s">
        <v>3</v>
      </c>
      <c r="Q17" s="1" t="s">
        <v>4</v>
      </c>
      <c r="S17" s="1">
        <v>8</v>
      </c>
      <c r="T17" s="65">
        <v>7</v>
      </c>
      <c r="U17" s="1" t="s">
        <v>4</v>
      </c>
      <c r="V17" s="1">
        <v>9</v>
      </c>
      <c r="X17" s="1">
        <v>7</v>
      </c>
      <c r="Y17" s="65">
        <v>6</v>
      </c>
    </row>
    <row r="18" spans="6:25" x14ac:dyDescent="0.3">
      <c r="F18" s="66" t="s">
        <v>1</v>
      </c>
      <c r="G18" s="1" t="s">
        <v>2</v>
      </c>
      <c r="I18" s="1" t="s">
        <v>4</v>
      </c>
      <c r="J18" s="65">
        <v>9</v>
      </c>
      <c r="K18" s="62" t="s">
        <v>37</v>
      </c>
      <c r="L18" s="63"/>
      <c r="M18" s="63"/>
      <c r="N18" s="63"/>
      <c r="O18" s="64"/>
      <c r="P18" s="66" t="s">
        <v>3</v>
      </c>
      <c r="R18" s="1">
        <v>9</v>
      </c>
      <c r="S18" s="1">
        <v>8</v>
      </c>
      <c r="T18" s="65">
        <v>7</v>
      </c>
      <c r="U18" s="1" t="s">
        <v>4</v>
      </c>
      <c r="W18" s="1">
        <v>8</v>
      </c>
      <c r="X18" s="1">
        <v>7</v>
      </c>
      <c r="Y18" s="65">
        <v>6</v>
      </c>
    </row>
    <row r="19" spans="6:25" x14ac:dyDescent="0.3">
      <c r="F19" s="66" t="s">
        <v>1</v>
      </c>
      <c r="H19" s="1" t="s">
        <v>3</v>
      </c>
      <c r="I19" s="1" t="s">
        <v>4</v>
      </c>
      <c r="J19" s="65">
        <v>9</v>
      </c>
      <c r="K19" s="66" t="s">
        <v>2</v>
      </c>
      <c r="L19" s="1" t="s">
        <v>3</v>
      </c>
      <c r="M19" s="1" t="s">
        <v>4</v>
      </c>
      <c r="O19" s="65">
        <v>8</v>
      </c>
      <c r="P19" s="62" t="s">
        <v>38</v>
      </c>
      <c r="Q19" s="63"/>
      <c r="R19" s="63"/>
      <c r="S19" s="63"/>
      <c r="T19" s="64"/>
      <c r="U19" s="62" t="s">
        <v>41</v>
      </c>
      <c r="V19" s="63"/>
      <c r="W19" s="63"/>
      <c r="X19" s="63"/>
      <c r="Y19" s="64"/>
    </row>
    <row r="20" spans="6:25" x14ac:dyDescent="0.3">
      <c r="K20" s="66" t="s">
        <v>2</v>
      </c>
      <c r="L20" s="1" t="s">
        <v>3</v>
      </c>
      <c r="N20" s="1">
        <v>9</v>
      </c>
      <c r="O20" s="65">
        <v>8</v>
      </c>
      <c r="P20" s="66" t="s">
        <v>3</v>
      </c>
      <c r="Q20" s="1" t="s">
        <v>4</v>
      </c>
      <c r="R20" s="1">
        <v>9</v>
      </c>
      <c r="T20" s="65">
        <v>7</v>
      </c>
      <c r="U20" s="1" t="s">
        <v>4</v>
      </c>
      <c r="V20" s="1">
        <v>9</v>
      </c>
      <c r="W20" s="1">
        <v>8</v>
      </c>
      <c r="Y20" s="65">
        <v>6</v>
      </c>
    </row>
    <row r="21" spans="6:25" x14ac:dyDescent="0.3">
      <c r="K21" s="66" t="s">
        <v>2</v>
      </c>
      <c r="M21" s="1" t="s">
        <v>4</v>
      </c>
      <c r="N21" s="1">
        <v>9</v>
      </c>
      <c r="O21" s="65">
        <v>8</v>
      </c>
      <c r="P21" s="66" t="s">
        <v>3</v>
      </c>
      <c r="Q21" s="1" t="s">
        <v>4</v>
      </c>
      <c r="S21" s="1">
        <v>8</v>
      </c>
      <c r="T21" s="65">
        <v>7</v>
      </c>
      <c r="U21" s="1" t="s">
        <v>4</v>
      </c>
      <c r="V21" s="1">
        <v>9</v>
      </c>
      <c r="X21" s="1">
        <v>7</v>
      </c>
      <c r="Y21" s="65">
        <v>6</v>
      </c>
    </row>
    <row r="22" spans="6:25" x14ac:dyDescent="0.3">
      <c r="P22" s="66" t="s">
        <v>3</v>
      </c>
      <c r="R22" s="1">
        <v>9</v>
      </c>
      <c r="S22" s="1">
        <v>8</v>
      </c>
      <c r="T22" s="65">
        <v>7</v>
      </c>
      <c r="U22" s="1" t="s">
        <v>4</v>
      </c>
      <c r="W22" s="1">
        <v>8</v>
      </c>
      <c r="X22" s="1">
        <v>7</v>
      </c>
      <c r="Y22" s="65">
        <v>6</v>
      </c>
    </row>
  </sheetData>
  <mergeCells count="20">
    <mergeCell ref="AH1:AL1"/>
    <mergeCell ref="AC1:AG1"/>
    <mergeCell ref="F16:J16"/>
    <mergeCell ref="K18:O18"/>
    <mergeCell ref="P19:T19"/>
    <mergeCell ref="U8:Y8"/>
    <mergeCell ref="U14:Y14"/>
    <mergeCell ref="U19:Y19"/>
    <mergeCell ref="F6:J6"/>
    <mergeCell ref="K7:O7"/>
    <mergeCell ref="P8:T8"/>
    <mergeCell ref="F11:J11"/>
    <mergeCell ref="K13:O13"/>
    <mergeCell ref="P14:T14"/>
    <mergeCell ref="A1:E1"/>
    <mergeCell ref="F1:J1"/>
    <mergeCell ref="K1:O1"/>
    <mergeCell ref="P1:T1"/>
    <mergeCell ref="U1:Y1"/>
    <mergeCell ref="A5:E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D43E-98DE-4707-ABBB-843610AD9E75}">
  <dimension ref="A1:R34"/>
  <sheetViews>
    <sheetView workbookViewId="0">
      <selection activeCell="G30" sqref="G30"/>
    </sheetView>
  </sheetViews>
  <sheetFormatPr defaultRowHeight="16.5" x14ac:dyDescent="0.3"/>
  <cols>
    <col min="1" max="1" width="3.5" bestFit="1" customWidth="1"/>
    <col min="4" max="4" width="9" customWidth="1"/>
    <col min="17" max="17" width="9.75" bestFit="1" customWidth="1"/>
  </cols>
  <sheetData>
    <row r="1" spans="1:18" ht="17.25" thickBot="1" x14ac:dyDescent="0.35">
      <c r="A1" s="1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R1" t="s">
        <v>19</v>
      </c>
    </row>
    <row r="2" spans="1:18" ht="17.25" thickBot="1" x14ac:dyDescent="0.35">
      <c r="A2" s="1"/>
      <c r="B2" s="21"/>
      <c r="C2" s="22" t="s">
        <v>0</v>
      </c>
      <c r="D2" s="12" t="s">
        <v>1</v>
      </c>
      <c r="E2" s="12" t="s">
        <v>2</v>
      </c>
      <c r="F2" s="12" t="s">
        <v>3</v>
      </c>
      <c r="G2" s="12" t="s">
        <v>4</v>
      </c>
      <c r="H2" s="12">
        <v>9</v>
      </c>
      <c r="I2" s="12">
        <v>8</v>
      </c>
      <c r="J2" s="12">
        <v>7</v>
      </c>
      <c r="K2" s="12">
        <v>6</v>
      </c>
      <c r="L2" s="12">
        <v>5</v>
      </c>
      <c r="M2" s="12">
        <v>4</v>
      </c>
      <c r="N2" s="12">
        <v>3</v>
      </c>
      <c r="O2" s="23">
        <v>2</v>
      </c>
      <c r="Q2" t="s">
        <v>16</v>
      </c>
      <c r="R2" s="1">
        <v>18</v>
      </c>
    </row>
    <row r="3" spans="1:18" x14ac:dyDescent="0.3">
      <c r="A3" s="1">
        <v>0</v>
      </c>
      <c r="B3" s="17" t="s">
        <v>0</v>
      </c>
      <c r="C3" s="2">
        <f>$R$4</f>
        <v>144</v>
      </c>
      <c r="D3" s="3">
        <f>$R$2</f>
        <v>18</v>
      </c>
      <c r="E3" s="3">
        <f t="shared" ref="E3:O14" si="0">$R$2</f>
        <v>18</v>
      </c>
      <c r="F3" s="3">
        <f t="shared" si="0"/>
        <v>18</v>
      </c>
      <c r="G3" s="3">
        <f t="shared" si="0"/>
        <v>18</v>
      </c>
      <c r="H3" s="3">
        <f t="shared" si="0"/>
        <v>18</v>
      </c>
      <c r="I3" s="3">
        <f t="shared" si="0"/>
        <v>18</v>
      </c>
      <c r="J3" s="3">
        <f t="shared" si="0"/>
        <v>18</v>
      </c>
      <c r="K3" s="3">
        <f t="shared" si="0"/>
        <v>18</v>
      </c>
      <c r="L3" s="3">
        <f t="shared" si="0"/>
        <v>18</v>
      </c>
      <c r="M3" s="3">
        <f t="shared" si="0"/>
        <v>18</v>
      </c>
      <c r="N3" s="3">
        <f t="shared" si="0"/>
        <v>18</v>
      </c>
      <c r="O3" s="4">
        <f t="shared" si="0"/>
        <v>18</v>
      </c>
      <c r="Q3" t="s">
        <v>17</v>
      </c>
      <c r="R3" s="1">
        <v>18</v>
      </c>
    </row>
    <row r="4" spans="1:18" x14ac:dyDescent="0.3">
      <c r="A4" s="1">
        <v>1</v>
      </c>
      <c r="B4" s="15" t="s">
        <v>1</v>
      </c>
      <c r="C4" s="5">
        <f>$R$3</f>
        <v>18</v>
      </c>
      <c r="D4" s="6">
        <f>$R$4</f>
        <v>144</v>
      </c>
      <c r="E4" s="19">
        <f t="shared" si="0"/>
        <v>18</v>
      </c>
      <c r="F4" s="19">
        <f t="shared" si="0"/>
        <v>18</v>
      </c>
      <c r="G4" s="19">
        <f t="shared" si="0"/>
        <v>18</v>
      </c>
      <c r="H4" s="19">
        <f t="shared" si="0"/>
        <v>18</v>
      </c>
      <c r="I4" s="19">
        <f t="shared" si="0"/>
        <v>18</v>
      </c>
      <c r="J4" s="19">
        <f t="shared" si="0"/>
        <v>18</v>
      </c>
      <c r="K4" s="19">
        <f t="shared" si="0"/>
        <v>18</v>
      </c>
      <c r="L4" s="19">
        <f t="shared" si="0"/>
        <v>18</v>
      </c>
      <c r="M4" s="19">
        <f t="shared" si="0"/>
        <v>18</v>
      </c>
      <c r="N4" s="19">
        <f t="shared" si="0"/>
        <v>18</v>
      </c>
      <c r="O4" s="20">
        <f t="shared" si="0"/>
        <v>18</v>
      </c>
      <c r="Q4" t="s">
        <v>18</v>
      </c>
      <c r="R4" s="1">
        <v>144</v>
      </c>
    </row>
    <row r="5" spans="1:18" x14ac:dyDescent="0.3">
      <c r="A5" s="1">
        <v>2</v>
      </c>
      <c r="B5" s="15" t="s">
        <v>2</v>
      </c>
      <c r="C5" s="5">
        <f t="shared" ref="C5:N15" si="1">$R$3</f>
        <v>18</v>
      </c>
      <c r="D5" s="13">
        <f t="shared" si="1"/>
        <v>18</v>
      </c>
      <c r="E5" s="6">
        <f>$R$4</f>
        <v>144</v>
      </c>
      <c r="F5" s="19">
        <f t="shared" si="0"/>
        <v>18</v>
      </c>
      <c r="G5" s="19">
        <f t="shared" si="0"/>
        <v>18</v>
      </c>
      <c r="H5" s="19">
        <f t="shared" si="0"/>
        <v>18</v>
      </c>
      <c r="I5" s="19">
        <f t="shared" si="0"/>
        <v>18</v>
      </c>
      <c r="J5" s="19">
        <f t="shared" si="0"/>
        <v>18</v>
      </c>
      <c r="K5" s="19">
        <f t="shared" si="0"/>
        <v>18</v>
      </c>
      <c r="L5" s="19">
        <f t="shared" si="0"/>
        <v>18</v>
      </c>
      <c r="M5" s="19">
        <f t="shared" si="0"/>
        <v>18</v>
      </c>
      <c r="N5" s="19">
        <f t="shared" si="0"/>
        <v>18</v>
      </c>
      <c r="O5" s="20">
        <f t="shared" si="0"/>
        <v>18</v>
      </c>
    </row>
    <row r="6" spans="1:18" x14ac:dyDescent="0.3">
      <c r="A6" s="1">
        <v>3</v>
      </c>
      <c r="B6" s="15" t="s">
        <v>3</v>
      </c>
      <c r="C6" s="5">
        <f t="shared" si="1"/>
        <v>18</v>
      </c>
      <c r="D6" s="13">
        <f t="shared" si="1"/>
        <v>18</v>
      </c>
      <c r="E6" s="13">
        <f t="shared" si="1"/>
        <v>18</v>
      </c>
      <c r="F6" s="6">
        <f>$R$4</f>
        <v>144</v>
      </c>
      <c r="G6" s="19">
        <f t="shared" si="0"/>
        <v>18</v>
      </c>
      <c r="H6" s="19">
        <f t="shared" si="0"/>
        <v>18</v>
      </c>
      <c r="I6" s="19">
        <f t="shared" si="0"/>
        <v>18</v>
      </c>
      <c r="J6" s="19">
        <f t="shared" si="0"/>
        <v>18</v>
      </c>
      <c r="K6" s="19">
        <f t="shared" si="0"/>
        <v>18</v>
      </c>
      <c r="L6" s="19">
        <f t="shared" si="0"/>
        <v>18</v>
      </c>
      <c r="M6" s="19">
        <f t="shared" si="0"/>
        <v>18</v>
      </c>
      <c r="N6" s="19">
        <f t="shared" si="0"/>
        <v>18</v>
      </c>
      <c r="O6" s="20">
        <f t="shared" si="0"/>
        <v>18</v>
      </c>
    </row>
    <row r="7" spans="1:18" x14ac:dyDescent="0.3">
      <c r="A7" s="1">
        <v>4</v>
      </c>
      <c r="B7" s="15" t="s">
        <v>4</v>
      </c>
      <c r="C7" s="5">
        <f t="shared" si="1"/>
        <v>18</v>
      </c>
      <c r="D7" s="13">
        <f t="shared" si="1"/>
        <v>18</v>
      </c>
      <c r="E7" s="13">
        <f t="shared" si="1"/>
        <v>18</v>
      </c>
      <c r="F7" s="13">
        <f t="shared" si="1"/>
        <v>18</v>
      </c>
      <c r="G7" s="6">
        <f>$R$4</f>
        <v>144</v>
      </c>
      <c r="H7" s="19">
        <f t="shared" si="0"/>
        <v>18</v>
      </c>
      <c r="I7" s="19">
        <f t="shared" si="0"/>
        <v>18</v>
      </c>
      <c r="J7" s="19">
        <f t="shared" si="0"/>
        <v>18</v>
      </c>
      <c r="K7" s="19">
        <f t="shared" si="0"/>
        <v>18</v>
      </c>
      <c r="L7" s="19">
        <f t="shared" si="0"/>
        <v>18</v>
      </c>
      <c r="M7" s="19">
        <f t="shared" si="0"/>
        <v>18</v>
      </c>
      <c r="N7" s="19">
        <f t="shared" si="0"/>
        <v>18</v>
      </c>
      <c r="O7" s="20">
        <f t="shared" si="0"/>
        <v>18</v>
      </c>
    </row>
    <row r="8" spans="1:18" x14ac:dyDescent="0.3">
      <c r="A8" s="1">
        <v>5</v>
      </c>
      <c r="B8" s="15">
        <v>9</v>
      </c>
      <c r="C8" s="5">
        <f t="shared" si="1"/>
        <v>18</v>
      </c>
      <c r="D8" s="13">
        <f t="shared" si="1"/>
        <v>18</v>
      </c>
      <c r="E8" s="13">
        <f t="shared" si="1"/>
        <v>18</v>
      </c>
      <c r="F8" s="13">
        <f t="shared" si="1"/>
        <v>18</v>
      </c>
      <c r="G8" s="13">
        <f t="shared" si="1"/>
        <v>18</v>
      </c>
      <c r="H8" s="6">
        <f>$R$4</f>
        <v>144</v>
      </c>
      <c r="I8" s="19">
        <f t="shared" si="0"/>
        <v>18</v>
      </c>
      <c r="J8" s="19">
        <f t="shared" si="0"/>
        <v>18</v>
      </c>
      <c r="K8" s="19">
        <f t="shared" si="0"/>
        <v>18</v>
      </c>
      <c r="L8" s="19">
        <f t="shared" si="0"/>
        <v>18</v>
      </c>
      <c r="M8" s="19">
        <f t="shared" si="0"/>
        <v>18</v>
      </c>
      <c r="N8" s="19">
        <f t="shared" si="0"/>
        <v>18</v>
      </c>
      <c r="O8" s="20">
        <f t="shared" si="0"/>
        <v>18</v>
      </c>
    </row>
    <row r="9" spans="1:18" x14ac:dyDescent="0.3">
      <c r="A9" s="1">
        <v>6</v>
      </c>
      <c r="B9" s="15">
        <v>8</v>
      </c>
      <c r="C9" s="5">
        <f t="shared" si="1"/>
        <v>18</v>
      </c>
      <c r="D9" s="13">
        <f t="shared" si="1"/>
        <v>18</v>
      </c>
      <c r="E9" s="13">
        <f t="shared" si="1"/>
        <v>18</v>
      </c>
      <c r="F9" s="13">
        <f t="shared" si="1"/>
        <v>18</v>
      </c>
      <c r="G9" s="13">
        <f t="shared" si="1"/>
        <v>18</v>
      </c>
      <c r="H9" s="13">
        <f t="shared" si="1"/>
        <v>18</v>
      </c>
      <c r="I9" s="6">
        <f>$R$4</f>
        <v>144</v>
      </c>
      <c r="J9" s="19">
        <f t="shared" si="0"/>
        <v>18</v>
      </c>
      <c r="K9" s="19">
        <f t="shared" si="0"/>
        <v>18</v>
      </c>
      <c r="L9" s="19">
        <f t="shared" si="0"/>
        <v>18</v>
      </c>
      <c r="M9" s="19">
        <f t="shared" si="0"/>
        <v>18</v>
      </c>
      <c r="N9" s="19">
        <f t="shared" si="0"/>
        <v>18</v>
      </c>
      <c r="O9" s="20">
        <f t="shared" si="0"/>
        <v>18</v>
      </c>
    </row>
    <row r="10" spans="1:18" x14ac:dyDescent="0.3">
      <c r="A10" s="1">
        <v>7</v>
      </c>
      <c r="B10" s="15">
        <v>7</v>
      </c>
      <c r="C10" s="5">
        <f t="shared" si="1"/>
        <v>18</v>
      </c>
      <c r="D10" s="13">
        <f t="shared" si="1"/>
        <v>18</v>
      </c>
      <c r="E10" s="13">
        <f t="shared" si="1"/>
        <v>18</v>
      </c>
      <c r="F10" s="13">
        <f t="shared" si="1"/>
        <v>18</v>
      </c>
      <c r="G10" s="13">
        <f t="shared" si="1"/>
        <v>18</v>
      </c>
      <c r="H10" s="13">
        <f t="shared" si="1"/>
        <v>18</v>
      </c>
      <c r="I10" s="13">
        <f t="shared" si="1"/>
        <v>18</v>
      </c>
      <c r="J10" s="6">
        <f>$R$4</f>
        <v>144</v>
      </c>
      <c r="K10" s="19">
        <f t="shared" si="0"/>
        <v>18</v>
      </c>
      <c r="L10" s="19">
        <f t="shared" si="0"/>
        <v>18</v>
      </c>
      <c r="M10" s="19">
        <f t="shared" si="0"/>
        <v>18</v>
      </c>
      <c r="N10" s="19">
        <f t="shared" si="0"/>
        <v>18</v>
      </c>
      <c r="O10" s="20">
        <f t="shared" si="0"/>
        <v>18</v>
      </c>
    </row>
    <row r="11" spans="1:18" x14ac:dyDescent="0.3">
      <c r="A11" s="1">
        <v>8</v>
      </c>
      <c r="B11" s="15">
        <v>6</v>
      </c>
      <c r="C11" s="5">
        <f t="shared" si="1"/>
        <v>18</v>
      </c>
      <c r="D11" s="13">
        <f t="shared" si="1"/>
        <v>18</v>
      </c>
      <c r="E11" s="13">
        <f t="shared" si="1"/>
        <v>18</v>
      </c>
      <c r="F11" s="13">
        <f t="shared" si="1"/>
        <v>18</v>
      </c>
      <c r="G11" s="13">
        <f t="shared" si="1"/>
        <v>18</v>
      </c>
      <c r="H11" s="13">
        <f t="shared" si="1"/>
        <v>18</v>
      </c>
      <c r="I11" s="13">
        <f t="shared" si="1"/>
        <v>18</v>
      </c>
      <c r="J11" s="13">
        <f t="shared" si="1"/>
        <v>18</v>
      </c>
      <c r="K11" s="6">
        <f>$R$4</f>
        <v>144</v>
      </c>
      <c r="L11" s="19">
        <f t="shared" si="0"/>
        <v>18</v>
      </c>
      <c r="M11" s="19">
        <f t="shared" si="0"/>
        <v>18</v>
      </c>
      <c r="N11" s="19">
        <f t="shared" si="0"/>
        <v>18</v>
      </c>
      <c r="O11" s="20">
        <f t="shared" si="0"/>
        <v>18</v>
      </c>
    </row>
    <row r="12" spans="1:18" x14ac:dyDescent="0.3">
      <c r="A12" s="1">
        <v>9</v>
      </c>
      <c r="B12" s="15">
        <v>5</v>
      </c>
      <c r="C12" s="5">
        <f t="shared" si="1"/>
        <v>18</v>
      </c>
      <c r="D12" s="13">
        <f t="shared" si="1"/>
        <v>18</v>
      </c>
      <c r="E12" s="13">
        <f t="shared" si="1"/>
        <v>18</v>
      </c>
      <c r="F12" s="13">
        <f t="shared" si="1"/>
        <v>18</v>
      </c>
      <c r="G12" s="13">
        <f t="shared" si="1"/>
        <v>18</v>
      </c>
      <c r="H12" s="13">
        <f t="shared" si="1"/>
        <v>18</v>
      </c>
      <c r="I12" s="13">
        <f t="shared" si="1"/>
        <v>18</v>
      </c>
      <c r="J12" s="13">
        <f t="shared" si="1"/>
        <v>18</v>
      </c>
      <c r="K12" s="13">
        <f t="shared" si="1"/>
        <v>18</v>
      </c>
      <c r="L12" s="6">
        <f>$R$4</f>
        <v>144</v>
      </c>
      <c r="M12" s="19">
        <f t="shared" si="0"/>
        <v>18</v>
      </c>
      <c r="N12" s="19">
        <f t="shared" si="0"/>
        <v>18</v>
      </c>
      <c r="O12" s="20">
        <f t="shared" si="0"/>
        <v>18</v>
      </c>
    </row>
    <row r="13" spans="1:18" x14ac:dyDescent="0.3">
      <c r="A13" s="1">
        <v>10</v>
      </c>
      <c r="B13" s="15">
        <v>4</v>
      </c>
      <c r="C13" s="5">
        <f t="shared" si="1"/>
        <v>18</v>
      </c>
      <c r="D13" s="13">
        <f t="shared" si="1"/>
        <v>18</v>
      </c>
      <c r="E13" s="13">
        <f t="shared" si="1"/>
        <v>18</v>
      </c>
      <c r="F13" s="13">
        <f t="shared" si="1"/>
        <v>18</v>
      </c>
      <c r="G13" s="13">
        <f t="shared" si="1"/>
        <v>18</v>
      </c>
      <c r="H13" s="13">
        <f t="shared" si="1"/>
        <v>18</v>
      </c>
      <c r="I13" s="13">
        <f t="shared" si="1"/>
        <v>18</v>
      </c>
      <c r="J13" s="13">
        <f t="shared" si="1"/>
        <v>18</v>
      </c>
      <c r="K13" s="13">
        <f t="shared" si="1"/>
        <v>18</v>
      </c>
      <c r="L13" s="13">
        <f t="shared" si="1"/>
        <v>18</v>
      </c>
      <c r="M13" s="6">
        <f>$R$4</f>
        <v>144</v>
      </c>
      <c r="N13" s="19">
        <f t="shared" si="0"/>
        <v>18</v>
      </c>
      <c r="O13" s="20">
        <f t="shared" si="0"/>
        <v>18</v>
      </c>
    </row>
    <row r="14" spans="1:18" x14ac:dyDescent="0.3">
      <c r="A14" s="1">
        <v>11</v>
      </c>
      <c r="B14" s="15">
        <v>3</v>
      </c>
      <c r="C14" s="5">
        <f t="shared" si="1"/>
        <v>18</v>
      </c>
      <c r="D14" s="13">
        <f t="shared" si="1"/>
        <v>18</v>
      </c>
      <c r="E14" s="13">
        <f t="shared" si="1"/>
        <v>18</v>
      </c>
      <c r="F14" s="13">
        <f t="shared" si="1"/>
        <v>18</v>
      </c>
      <c r="G14" s="13">
        <f t="shared" si="1"/>
        <v>18</v>
      </c>
      <c r="H14" s="13">
        <f t="shared" si="1"/>
        <v>18</v>
      </c>
      <c r="I14" s="13">
        <f t="shared" si="1"/>
        <v>18</v>
      </c>
      <c r="J14" s="13">
        <f t="shared" si="1"/>
        <v>18</v>
      </c>
      <c r="K14" s="13">
        <f t="shared" si="1"/>
        <v>18</v>
      </c>
      <c r="L14" s="13">
        <f t="shared" si="1"/>
        <v>18</v>
      </c>
      <c r="M14" s="13">
        <f t="shared" si="1"/>
        <v>18</v>
      </c>
      <c r="N14" s="6">
        <f>$R$4</f>
        <v>144</v>
      </c>
      <c r="O14" s="20">
        <f t="shared" si="0"/>
        <v>18</v>
      </c>
    </row>
    <row r="15" spans="1:18" ht="17.25" thickBot="1" x14ac:dyDescent="0.35">
      <c r="A15" s="1">
        <v>12</v>
      </c>
      <c r="B15" s="16">
        <v>2</v>
      </c>
      <c r="C15" s="8">
        <f t="shared" si="1"/>
        <v>18</v>
      </c>
      <c r="D15" s="14">
        <f t="shared" si="1"/>
        <v>18</v>
      </c>
      <c r="E15" s="14">
        <f t="shared" si="1"/>
        <v>18</v>
      </c>
      <c r="F15" s="14">
        <f t="shared" si="1"/>
        <v>18</v>
      </c>
      <c r="G15" s="14">
        <f t="shared" si="1"/>
        <v>18</v>
      </c>
      <c r="H15" s="14">
        <f t="shared" si="1"/>
        <v>18</v>
      </c>
      <c r="I15" s="14">
        <f t="shared" si="1"/>
        <v>18</v>
      </c>
      <c r="J15" s="14">
        <f t="shared" si="1"/>
        <v>18</v>
      </c>
      <c r="K15" s="14">
        <f t="shared" si="1"/>
        <v>18</v>
      </c>
      <c r="L15" s="14">
        <f t="shared" si="1"/>
        <v>18</v>
      </c>
      <c r="M15" s="14">
        <f t="shared" si="1"/>
        <v>18</v>
      </c>
      <c r="N15" s="14">
        <f t="shared" si="1"/>
        <v>18</v>
      </c>
      <c r="O15" s="10">
        <f>$R$4</f>
        <v>144</v>
      </c>
    </row>
    <row r="16" spans="1:18" ht="17.25" thickBot="1" x14ac:dyDescent="0.35">
      <c r="A16" s="1"/>
    </row>
    <row r="17" spans="1:15" x14ac:dyDescent="0.3">
      <c r="A17" s="1"/>
      <c r="B17" s="51" t="s">
        <v>15</v>
      </c>
      <c r="C17" s="52"/>
      <c r="D17" s="55">
        <f>19600</f>
        <v>19600</v>
      </c>
      <c r="E17" s="56"/>
      <c r="L17" s="59" t="s">
        <v>20</v>
      </c>
      <c r="M17" s="52"/>
      <c r="N17" s="60"/>
      <c r="O17" s="52"/>
    </row>
    <row r="18" spans="1:15" ht="17.25" thickBot="1" x14ac:dyDescent="0.35">
      <c r="B18" s="53"/>
      <c r="C18" s="54"/>
      <c r="D18" s="57"/>
      <c r="E18" s="58"/>
      <c r="L18" s="53"/>
      <c r="M18" s="54"/>
      <c r="N18" s="53"/>
      <c r="O18" s="54"/>
    </row>
    <row r="20" spans="1:15" ht="17.25" thickBot="1" x14ac:dyDescent="0.35">
      <c r="A20" s="1"/>
      <c r="C20" s="1">
        <v>0</v>
      </c>
      <c r="D20" s="1">
        <v>1</v>
      </c>
      <c r="E20" s="1">
        <v>2</v>
      </c>
      <c r="F20" s="1">
        <v>3</v>
      </c>
      <c r="G20" s="1">
        <v>4</v>
      </c>
      <c r="H20" s="1">
        <v>5</v>
      </c>
      <c r="I20" s="1">
        <v>6</v>
      </c>
      <c r="J20" s="1">
        <v>7</v>
      </c>
      <c r="K20" s="1">
        <v>8</v>
      </c>
      <c r="L20" s="1">
        <v>9</v>
      </c>
      <c r="M20" s="1">
        <v>10</v>
      </c>
      <c r="N20" s="1">
        <v>11</v>
      </c>
      <c r="O20" s="1">
        <v>12</v>
      </c>
    </row>
    <row r="21" spans="1:15" ht="17.25" thickBot="1" x14ac:dyDescent="0.35">
      <c r="A21" s="1"/>
      <c r="B21" s="21" t="s">
        <v>6</v>
      </c>
      <c r="C21" s="38" t="s">
        <v>0</v>
      </c>
      <c r="D21" s="39" t="s">
        <v>1</v>
      </c>
      <c r="E21" s="39" t="s">
        <v>2</v>
      </c>
      <c r="F21" s="39" t="s">
        <v>3</v>
      </c>
      <c r="G21" s="39" t="s">
        <v>4</v>
      </c>
      <c r="H21" s="39">
        <v>9</v>
      </c>
      <c r="I21" s="39">
        <v>8</v>
      </c>
      <c r="J21" s="39">
        <v>7</v>
      </c>
      <c r="K21" s="39">
        <v>6</v>
      </c>
      <c r="L21" s="39">
        <v>5</v>
      </c>
      <c r="M21" s="39">
        <v>4</v>
      </c>
      <c r="N21" s="39">
        <v>3</v>
      </c>
      <c r="O21" s="40">
        <v>2</v>
      </c>
    </row>
    <row r="22" spans="1:15" x14ac:dyDescent="0.3">
      <c r="A22" s="1">
        <v>0</v>
      </c>
      <c r="B22" s="35" t="s">
        <v>0</v>
      </c>
      <c r="C22" s="34">
        <f>C3/$D$17</f>
        <v>7.3469387755102037E-3</v>
      </c>
      <c r="D22" s="42">
        <f t="shared" ref="D22:O22" si="2">D3/$D$17</f>
        <v>9.1836734693877546E-4</v>
      </c>
      <c r="E22" s="42">
        <f t="shared" si="2"/>
        <v>9.1836734693877546E-4</v>
      </c>
      <c r="F22" s="42">
        <f t="shared" si="2"/>
        <v>9.1836734693877546E-4</v>
      </c>
      <c r="G22" s="42">
        <f t="shared" si="2"/>
        <v>9.1836734693877546E-4</v>
      </c>
      <c r="H22" s="42">
        <f t="shared" si="2"/>
        <v>9.1836734693877546E-4</v>
      </c>
      <c r="I22" s="42">
        <f t="shared" si="2"/>
        <v>9.1836734693877546E-4</v>
      </c>
      <c r="J22" s="42">
        <f t="shared" si="2"/>
        <v>9.1836734693877546E-4</v>
      </c>
      <c r="K22" s="42">
        <f t="shared" si="2"/>
        <v>9.1836734693877546E-4</v>
      </c>
      <c r="L22" s="42">
        <f t="shared" si="2"/>
        <v>9.1836734693877546E-4</v>
      </c>
      <c r="M22" s="42">
        <f t="shared" si="2"/>
        <v>9.1836734693877546E-4</v>
      </c>
      <c r="N22" s="42">
        <f t="shared" si="2"/>
        <v>9.1836734693877546E-4</v>
      </c>
      <c r="O22" s="43">
        <f t="shared" si="2"/>
        <v>9.1836734693877546E-4</v>
      </c>
    </row>
    <row r="23" spans="1:15" x14ac:dyDescent="0.3">
      <c r="A23" s="1">
        <v>1</v>
      </c>
      <c r="B23" s="36" t="s">
        <v>1</v>
      </c>
      <c r="C23" s="44">
        <f t="shared" ref="C23:O23" si="3">C4/$D$17</f>
        <v>9.1836734693877546E-4</v>
      </c>
      <c r="D23" s="41">
        <f t="shared" si="3"/>
        <v>7.3469387755102037E-3</v>
      </c>
      <c r="E23" s="41">
        <f t="shared" si="3"/>
        <v>9.1836734693877546E-4</v>
      </c>
      <c r="F23" s="41">
        <f t="shared" si="3"/>
        <v>9.1836734693877546E-4</v>
      </c>
      <c r="G23" s="41">
        <f t="shared" si="3"/>
        <v>9.1836734693877546E-4</v>
      </c>
      <c r="H23" s="41">
        <f t="shared" si="3"/>
        <v>9.1836734693877546E-4</v>
      </c>
      <c r="I23" s="41">
        <f t="shared" si="3"/>
        <v>9.1836734693877546E-4</v>
      </c>
      <c r="J23" s="41">
        <f t="shared" si="3"/>
        <v>9.1836734693877546E-4</v>
      </c>
      <c r="K23" s="41">
        <f t="shared" si="3"/>
        <v>9.1836734693877546E-4</v>
      </c>
      <c r="L23" s="41">
        <f t="shared" si="3"/>
        <v>9.1836734693877546E-4</v>
      </c>
      <c r="M23" s="41">
        <f t="shared" si="3"/>
        <v>9.1836734693877546E-4</v>
      </c>
      <c r="N23" s="41">
        <f t="shared" si="3"/>
        <v>9.1836734693877546E-4</v>
      </c>
      <c r="O23" s="45">
        <f t="shared" si="3"/>
        <v>9.1836734693877546E-4</v>
      </c>
    </row>
    <row r="24" spans="1:15" x14ac:dyDescent="0.3">
      <c r="A24" s="1">
        <v>2</v>
      </c>
      <c r="B24" s="36" t="s">
        <v>2</v>
      </c>
      <c r="C24" s="44">
        <f t="shared" ref="C24:O24" si="4">C5/$D$17</f>
        <v>9.1836734693877546E-4</v>
      </c>
      <c r="D24" s="41">
        <f t="shared" si="4"/>
        <v>9.1836734693877546E-4</v>
      </c>
      <c r="E24" s="41">
        <f t="shared" si="4"/>
        <v>7.3469387755102037E-3</v>
      </c>
      <c r="F24" s="41">
        <f t="shared" si="4"/>
        <v>9.1836734693877546E-4</v>
      </c>
      <c r="G24" s="41">
        <f t="shared" si="4"/>
        <v>9.1836734693877546E-4</v>
      </c>
      <c r="H24" s="41">
        <f t="shared" si="4"/>
        <v>9.1836734693877546E-4</v>
      </c>
      <c r="I24" s="41">
        <f t="shared" si="4"/>
        <v>9.1836734693877546E-4</v>
      </c>
      <c r="J24" s="41">
        <f t="shared" si="4"/>
        <v>9.1836734693877546E-4</v>
      </c>
      <c r="K24" s="41">
        <f t="shared" si="4"/>
        <v>9.1836734693877546E-4</v>
      </c>
      <c r="L24" s="41">
        <f t="shared" si="4"/>
        <v>9.1836734693877546E-4</v>
      </c>
      <c r="M24" s="41">
        <f t="shared" si="4"/>
        <v>9.1836734693877546E-4</v>
      </c>
      <c r="N24" s="41">
        <f t="shared" si="4"/>
        <v>9.1836734693877546E-4</v>
      </c>
      <c r="O24" s="45">
        <f t="shared" si="4"/>
        <v>9.1836734693877546E-4</v>
      </c>
    </row>
    <row r="25" spans="1:15" x14ac:dyDescent="0.3">
      <c r="A25" s="1">
        <v>3</v>
      </c>
      <c r="B25" s="36" t="s">
        <v>3</v>
      </c>
      <c r="C25" s="44">
        <f t="shared" ref="C25:O25" si="5">C6/$D$17</f>
        <v>9.1836734693877546E-4</v>
      </c>
      <c r="D25" s="41">
        <f t="shared" si="5"/>
        <v>9.1836734693877546E-4</v>
      </c>
      <c r="E25" s="41">
        <f t="shared" si="5"/>
        <v>9.1836734693877546E-4</v>
      </c>
      <c r="F25" s="41">
        <f t="shared" si="5"/>
        <v>7.3469387755102037E-3</v>
      </c>
      <c r="G25" s="41">
        <f t="shared" si="5"/>
        <v>9.1836734693877546E-4</v>
      </c>
      <c r="H25" s="41">
        <f t="shared" si="5"/>
        <v>9.1836734693877546E-4</v>
      </c>
      <c r="I25" s="41">
        <f t="shared" si="5"/>
        <v>9.1836734693877546E-4</v>
      </c>
      <c r="J25" s="41">
        <f t="shared" si="5"/>
        <v>9.1836734693877546E-4</v>
      </c>
      <c r="K25" s="41">
        <f t="shared" si="5"/>
        <v>9.1836734693877546E-4</v>
      </c>
      <c r="L25" s="41">
        <f t="shared" si="5"/>
        <v>9.1836734693877546E-4</v>
      </c>
      <c r="M25" s="41">
        <f t="shared" si="5"/>
        <v>9.1836734693877546E-4</v>
      </c>
      <c r="N25" s="41">
        <f t="shared" si="5"/>
        <v>9.1836734693877546E-4</v>
      </c>
      <c r="O25" s="45">
        <f t="shared" si="5"/>
        <v>9.1836734693877546E-4</v>
      </c>
    </row>
    <row r="26" spans="1:15" x14ac:dyDescent="0.3">
      <c r="A26" s="1">
        <v>4</v>
      </c>
      <c r="B26" s="36" t="s">
        <v>4</v>
      </c>
      <c r="C26" s="44">
        <f t="shared" ref="C26:O26" si="6">C7/$D$17</f>
        <v>9.1836734693877546E-4</v>
      </c>
      <c r="D26" s="41">
        <f t="shared" si="6"/>
        <v>9.1836734693877546E-4</v>
      </c>
      <c r="E26" s="41">
        <f t="shared" si="6"/>
        <v>9.1836734693877546E-4</v>
      </c>
      <c r="F26" s="41">
        <f t="shared" si="6"/>
        <v>9.1836734693877546E-4</v>
      </c>
      <c r="G26" s="41">
        <f t="shared" si="6"/>
        <v>7.3469387755102037E-3</v>
      </c>
      <c r="H26" s="41">
        <f t="shared" si="6"/>
        <v>9.1836734693877546E-4</v>
      </c>
      <c r="I26" s="41">
        <f t="shared" si="6"/>
        <v>9.1836734693877546E-4</v>
      </c>
      <c r="J26" s="41">
        <f t="shared" si="6"/>
        <v>9.1836734693877546E-4</v>
      </c>
      <c r="K26" s="41">
        <f t="shared" si="6"/>
        <v>9.1836734693877546E-4</v>
      </c>
      <c r="L26" s="41">
        <f t="shared" si="6"/>
        <v>9.1836734693877546E-4</v>
      </c>
      <c r="M26" s="41">
        <f t="shared" si="6"/>
        <v>9.1836734693877546E-4</v>
      </c>
      <c r="N26" s="41">
        <f t="shared" si="6"/>
        <v>9.1836734693877546E-4</v>
      </c>
      <c r="O26" s="45">
        <f t="shared" si="6"/>
        <v>9.1836734693877546E-4</v>
      </c>
    </row>
    <row r="27" spans="1:15" x14ac:dyDescent="0.3">
      <c r="A27" s="1">
        <v>5</v>
      </c>
      <c r="B27" s="36">
        <v>9</v>
      </c>
      <c r="C27" s="44">
        <f t="shared" ref="C27:O27" si="7">C8/$D$17</f>
        <v>9.1836734693877546E-4</v>
      </c>
      <c r="D27" s="41">
        <f t="shared" si="7"/>
        <v>9.1836734693877546E-4</v>
      </c>
      <c r="E27" s="41">
        <f t="shared" si="7"/>
        <v>9.1836734693877546E-4</v>
      </c>
      <c r="F27" s="41">
        <f t="shared" si="7"/>
        <v>9.1836734693877546E-4</v>
      </c>
      <c r="G27" s="41">
        <f t="shared" si="7"/>
        <v>9.1836734693877546E-4</v>
      </c>
      <c r="H27" s="41">
        <f t="shared" si="7"/>
        <v>7.3469387755102037E-3</v>
      </c>
      <c r="I27" s="41">
        <f t="shared" si="7"/>
        <v>9.1836734693877546E-4</v>
      </c>
      <c r="J27" s="41">
        <f t="shared" si="7"/>
        <v>9.1836734693877546E-4</v>
      </c>
      <c r="K27" s="41">
        <f t="shared" si="7"/>
        <v>9.1836734693877546E-4</v>
      </c>
      <c r="L27" s="41">
        <f t="shared" si="7"/>
        <v>9.1836734693877546E-4</v>
      </c>
      <c r="M27" s="41">
        <f t="shared" si="7"/>
        <v>9.1836734693877546E-4</v>
      </c>
      <c r="N27" s="41">
        <f t="shared" si="7"/>
        <v>9.1836734693877546E-4</v>
      </c>
      <c r="O27" s="45">
        <f t="shared" si="7"/>
        <v>9.1836734693877546E-4</v>
      </c>
    </row>
    <row r="28" spans="1:15" x14ac:dyDescent="0.3">
      <c r="A28" s="1">
        <v>6</v>
      </c>
      <c r="B28" s="36">
        <v>8</v>
      </c>
      <c r="C28" s="44">
        <f t="shared" ref="C28:O28" si="8">C9/$D$17</f>
        <v>9.1836734693877546E-4</v>
      </c>
      <c r="D28" s="41">
        <f t="shared" si="8"/>
        <v>9.1836734693877546E-4</v>
      </c>
      <c r="E28" s="41">
        <f t="shared" si="8"/>
        <v>9.1836734693877546E-4</v>
      </c>
      <c r="F28" s="41">
        <f t="shared" si="8"/>
        <v>9.1836734693877546E-4</v>
      </c>
      <c r="G28" s="41">
        <f t="shared" si="8"/>
        <v>9.1836734693877546E-4</v>
      </c>
      <c r="H28" s="41">
        <f t="shared" si="8"/>
        <v>9.1836734693877546E-4</v>
      </c>
      <c r="I28" s="41">
        <f t="shared" si="8"/>
        <v>7.3469387755102037E-3</v>
      </c>
      <c r="J28" s="41">
        <f t="shared" si="8"/>
        <v>9.1836734693877546E-4</v>
      </c>
      <c r="K28" s="41">
        <f t="shared" si="8"/>
        <v>9.1836734693877546E-4</v>
      </c>
      <c r="L28" s="41">
        <f t="shared" si="8"/>
        <v>9.1836734693877546E-4</v>
      </c>
      <c r="M28" s="41">
        <f t="shared" si="8"/>
        <v>9.1836734693877546E-4</v>
      </c>
      <c r="N28" s="41">
        <f t="shared" si="8"/>
        <v>9.1836734693877546E-4</v>
      </c>
      <c r="O28" s="45">
        <f t="shared" si="8"/>
        <v>9.1836734693877546E-4</v>
      </c>
    </row>
    <row r="29" spans="1:15" x14ac:dyDescent="0.3">
      <c r="A29" s="1">
        <v>7</v>
      </c>
      <c r="B29" s="36">
        <v>7</v>
      </c>
      <c r="C29" s="44">
        <f t="shared" ref="C29:O29" si="9">C10/$D$17</f>
        <v>9.1836734693877546E-4</v>
      </c>
      <c r="D29" s="41">
        <f t="shared" si="9"/>
        <v>9.1836734693877546E-4</v>
      </c>
      <c r="E29" s="41">
        <f t="shared" si="9"/>
        <v>9.1836734693877546E-4</v>
      </c>
      <c r="F29" s="41">
        <f t="shared" si="9"/>
        <v>9.1836734693877546E-4</v>
      </c>
      <c r="G29" s="41">
        <f t="shared" si="9"/>
        <v>9.1836734693877546E-4</v>
      </c>
      <c r="H29" s="41">
        <f t="shared" si="9"/>
        <v>9.1836734693877546E-4</v>
      </c>
      <c r="I29" s="41">
        <f t="shared" si="9"/>
        <v>9.1836734693877546E-4</v>
      </c>
      <c r="J29" s="41">
        <f t="shared" si="9"/>
        <v>7.3469387755102037E-3</v>
      </c>
      <c r="K29" s="41">
        <f t="shared" si="9"/>
        <v>9.1836734693877546E-4</v>
      </c>
      <c r="L29" s="41">
        <f t="shared" si="9"/>
        <v>9.1836734693877546E-4</v>
      </c>
      <c r="M29" s="41">
        <f t="shared" si="9"/>
        <v>9.1836734693877546E-4</v>
      </c>
      <c r="N29" s="41">
        <f t="shared" si="9"/>
        <v>9.1836734693877546E-4</v>
      </c>
      <c r="O29" s="45">
        <f t="shared" si="9"/>
        <v>9.1836734693877546E-4</v>
      </c>
    </row>
    <row r="30" spans="1:15" x14ac:dyDescent="0.3">
      <c r="A30" s="1">
        <v>8</v>
      </c>
      <c r="B30" s="36">
        <v>6</v>
      </c>
      <c r="C30" s="44">
        <f t="shared" ref="C30:O30" si="10">C11/$D$17</f>
        <v>9.1836734693877546E-4</v>
      </c>
      <c r="D30" s="41">
        <f t="shared" si="10"/>
        <v>9.1836734693877546E-4</v>
      </c>
      <c r="E30" s="41">
        <f t="shared" si="10"/>
        <v>9.1836734693877546E-4</v>
      </c>
      <c r="F30" s="41">
        <f t="shared" si="10"/>
        <v>9.1836734693877546E-4</v>
      </c>
      <c r="G30" s="41">
        <f t="shared" si="10"/>
        <v>9.1836734693877546E-4</v>
      </c>
      <c r="H30" s="41">
        <f t="shared" si="10"/>
        <v>9.1836734693877546E-4</v>
      </c>
      <c r="I30" s="41">
        <f t="shared" si="10"/>
        <v>9.1836734693877546E-4</v>
      </c>
      <c r="J30" s="41">
        <f t="shared" si="10"/>
        <v>9.1836734693877546E-4</v>
      </c>
      <c r="K30" s="41">
        <f t="shared" si="10"/>
        <v>7.3469387755102037E-3</v>
      </c>
      <c r="L30" s="41">
        <f t="shared" si="10"/>
        <v>9.1836734693877546E-4</v>
      </c>
      <c r="M30" s="41">
        <f t="shared" si="10"/>
        <v>9.1836734693877546E-4</v>
      </c>
      <c r="N30" s="41">
        <f t="shared" si="10"/>
        <v>9.1836734693877546E-4</v>
      </c>
      <c r="O30" s="45">
        <f t="shared" si="10"/>
        <v>9.1836734693877546E-4</v>
      </c>
    </row>
    <row r="31" spans="1:15" x14ac:dyDescent="0.3">
      <c r="A31" s="1">
        <v>9</v>
      </c>
      <c r="B31" s="36">
        <v>5</v>
      </c>
      <c r="C31" s="44">
        <f t="shared" ref="C31:O31" si="11">C12/$D$17</f>
        <v>9.1836734693877546E-4</v>
      </c>
      <c r="D31" s="41">
        <f t="shared" si="11"/>
        <v>9.1836734693877546E-4</v>
      </c>
      <c r="E31" s="41">
        <f t="shared" si="11"/>
        <v>9.1836734693877546E-4</v>
      </c>
      <c r="F31" s="41">
        <f t="shared" si="11"/>
        <v>9.1836734693877546E-4</v>
      </c>
      <c r="G31" s="41">
        <f t="shared" si="11"/>
        <v>9.1836734693877546E-4</v>
      </c>
      <c r="H31" s="41">
        <f t="shared" si="11"/>
        <v>9.1836734693877546E-4</v>
      </c>
      <c r="I31" s="41">
        <f t="shared" si="11"/>
        <v>9.1836734693877546E-4</v>
      </c>
      <c r="J31" s="41">
        <f t="shared" si="11"/>
        <v>9.1836734693877546E-4</v>
      </c>
      <c r="K31" s="41">
        <f t="shared" si="11"/>
        <v>9.1836734693877546E-4</v>
      </c>
      <c r="L31" s="41">
        <f t="shared" si="11"/>
        <v>7.3469387755102037E-3</v>
      </c>
      <c r="M31" s="41">
        <f t="shared" si="11"/>
        <v>9.1836734693877546E-4</v>
      </c>
      <c r="N31" s="41">
        <f t="shared" si="11"/>
        <v>9.1836734693877546E-4</v>
      </c>
      <c r="O31" s="45">
        <f t="shared" si="11"/>
        <v>9.1836734693877546E-4</v>
      </c>
    </row>
    <row r="32" spans="1:15" x14ac:dyDescent="0.3">
      <c r="A32" s="1">
        <v>10</v>
      </c>
      <c r="B32" s="36">
        <v>4</v>
      </c>
      <c r="C32" s="44">
        <f t="shared" ref="C32:O32" si="12">C13/$D$17</f>
        <v>9.1836734693877546E-4</v>
      </c>
      <c r="D32" s="41">
        <f t="shared" si="12"/>
        <v>9.1836734693877546E-4</v>
      </c>
      <c r="E32" s="41">
        <f t="shared" si="12"/>
        <v>9.1836734693877546E-4</v>
      </c>
      <c r="F32" s="41">
        <f t="shared" si="12"/>
        <v>9.1836734693877546E-4</v>
      </c>
      <c r="G32" s="41">
        <f t="shared" si="12"/>
        <v>9.1836734693877546E-4</v>
      </c>
      <c r="H32" s="41">
        <f t="shared" si="12"/>
        <v>9.1836734693877546E-4</v>
      </c>
      <c r="I32" s="41">
        <f t="shared" si="12"/>
        <v>9.1836734693877546E-4</v>
      </c>
      <c r="J32" s="41">
        <f t="shared" si="12"/>
        <v>9.1836734693877546E-4</v>
      </c>
      <c r="K32" s="41">
        <f t="shared" si="12"/>
        <v>9.1836734693877546E-4</v>
      </c>
      <c r="L32" s="41">
        <f t="shared" si="12"/>
        <v>9.1836734693877546E-4</v>
      </c>
      <c r="M32" s="41">
        <f t="shared" si="12"/>
        <v>7.3469387755102037E-3</v>
      </c>
      <c r="N32" s="41">
        <f t="shared" si="12"/>
        <v>9.1836734693877546E-4</v>
      </c>
      <c r="O32" s="45">
        <f t="shared" si="12"/>
        <v>9.1836734693877546E-4</v>
      </c>
    </row>
    <row r="33" spans="1:15" x14ac:dyDescent="0.3">
      <c r="A33" s="1">
        <v>11</v>
      </c>
      <c r="B33" s="36">
        <v>3</v>
      </c>
      <c r="C33" s="44">
        <f t="shared" ref="C33:O33" si="13">C14/$D$17</f>
        <v>9.1836734693877546E-4</v>
      </c>
      <c r="D33" s="41">
        <f t="shared" si="13"/>
        <v>9.1836734693877546E-4</v>
      </c>
      <c r="E33" s="41">
        <f t="shared" si="13"/>
        <v>9.1836734693877546E-4</v>
      </c>
      <c r="F33" s="41">
        <f t="shared" si="13"/>
        <v>9.1836734693877546E-4</v>
      </c>
      <c r="G33" s="41">
        <f t="shared" si="13"/>
        <v>9.1836734693877546E-4</v>
      </c>
      <c r="H33" s="41">
        <f t="shared" si="13"/>
        <v>9.1836734693877546E-4</v>
      </c>
      <c r="I33" s="41">
        <f t="shared" si="13"/>
        <v>9.1836734693877546E-4</v>
      </c>
      <c r="J33" s="41">
        <f t="shared" si="13"/>
        <v>9.1836734693877546E-4</v>
      </c>
      <c r="K33" s="41">
        <f t="shared" si="13"/>
        <v>9.1836734693877546E-4</v>
      </c>
      <c r="L33" s="41">
        <f t="shared" si="13"/>
        <v>9.1836734693877546E-4</v>
      </c>
      <c r="M33" s="41">
        <f t="shared" si="13"/>
        <v>9.1836734693877546E-4</v>
      </c>
      <c r="N33" s="41">
        <f t="shared" si="13"/>
        <v>7.3469387755102037E-3</v>
      </c>
      <c r="O33" s="45">
        <f t="shared" si="13"/>
        <v>9.1836734693877546E-4</v>
      </c>
    </row>
    <row r="34" spans="1:15" ht="17.25" thickBot="1" x14ac:dyDescent="0.35">
      <c r="A34" s="1">
        <v>12</v>
      </c>
      <c r="B34" s="37">
        <v>2</v>
      </c>
      <c r="C34" s="46">
        <f t="shared" ref="C34:O34" si="14">C15/$D$17</f>
        <v>9.1836734693877546E-4</v>
      </c>
      <c r="D34" s="47">
        <f t="shared" si="14"/>
        <v>9.1836734693877546E-4</v>
      </c>
      <c r="E34" s="47">
        <f t="shared" si="14"/>
        <v>9.1836734693877546E-4</v>
      </c>
      <c r="F34" s="47">
        <f t="shared" si="14"/>
        <v>9.1836734693877546E-4</v>
      </c>
      <c r="G34" s="47">
        <f t="shared" si="14"/>
        <v>9.1836734693877546E-4</v>
      </c>
      <c r="H34" s="47">
        <f t="shared" si="14"/>
        <v>9.1836734693877546E-4</v>
      </c>
      <c r="I34" s="47">
        <f t="shared" si="14"/>
        <v>9.1836734693877546E-4</v>
      </c>
      <c r="J34" s="47">
        <f t="shared" si="14"/>
        <v>9.1836734693877546E-4</v>
      </c>
      <c r="K34" s="47">
        <f t="shared" si="14"/>
        <v>9.1836734693877546E-4</v>
      </c>
      <c r="L34" s="47">
        <f t="shared" si="14"/>
        <v>9.1836734693877546E-4</v>
      </c>
      <c r="M34" s="47">
        <f t="shared" si="14"/>
        <v>9.1836734693877546E-4</v>
      </c>
      <c r="N34" s="47">
        <f t="shared" si="14"/>
        <v>9.1836734693877546E-4</v>
      </c>
      <c r="O34" s="48">
        <f t="shared" si="14"/>
        <v>7.3469387755102037E-3</v>
      </c>
    </row>
  </sheetData>
  <mergeCells count="4">
    <mergeCell ref="B17:C18"/>
    <mergeCell ref="D17:E18"/>
    <mergeCell ref="L17:M18"/>
    <mergeCell ref="N17:O1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D35B4-5828-4BFF-AED7-D2C2D72078B0}">
  <dimension ref="A1:R34"/>
  <sheetViews>
    <sheetView workbookViewId="0">
      <selection activeCell="H5" sqref="H5"/>
    </sheetView>
  </sheetViews>
  <sheetFormatPr defaultRowHeight="16.5" x14ac:dyDescent="0.3"/>
  <cols>
    <col min="1" max="1" width="3.5" bestFit="1" customWidth="1"/>
    <col min="4" max="4" width="9" customWidth="1"/>
    <col min="17" max="17" width="9.75" bestFit="1" customWidth="1"/>
  </cols>
  <sheetData>
    <row r="1" spans="1:18" ht="17.25" thickBot="1" x14ac:dyDescent="0.35">
      <c r="A1" s="1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R1" t="s">
        <v>19</v>
      </c>
    </row>
    <row r="2" spans="1:18" ht="17.25" thickBot="1" x14ac:dyDescent="0.35">
      <c r="A2" s="1"/>
      <c r="B2" s="21"/>
      <c r="C2" s="22" t="s">
        <v>0</v>
      </c>
      <c r="D2" s="12" t="s">
        <v>1</v>
      </c>
      <c r="E2" s="12" t="s">
        <v>2</v>
      </c>
      <c r="F2" s="12" t="s">
        <v>3</v>
      </c>
      <c r="G2" s="12" t="s">
        <v>4</v>
      </c>
      <c r="H2" s="12">
        <v>9</v>
      </c>
      <c r="I2" s="12">
        <v>8</v>
      </c>
      <c r="J2" s="12">
        <v>7</v>
      </c>
      <c r="K2" s="12">
        <v>6</v>
      </c>
      <c r="L2" s="12">
        <v>5</v>
      </c>
      <c r="M2" s="12">
        <v>4</v>
      </c>
      <c r="N2" s="12">
        <v>3</v>
      </c>
      <c r="O2" s="23">
        <v>2</v>
      </c>
      <c r="Q2" t="s">
        <v>16</v>
      </c>
      <c r="R2" s="1">
        <f>(11*10*9)/(3*2)</f>
        <v>165</v>
      </c>
    </row>
    <row r="3" spans="1:18" x14ac:dyDescent="0.3">
      <c r="A3" s="1">
        <v>0</v>
      </c>
      <c r="B3" s="17" t="s">
        <v>0</v>
      </c>
      <c r="C3" s="2">
        <f>$R$4</f>
        <v>0</v>
      </c>
      <c r="D3" s="3">
        <f>$R$2</f>
        <v>165</v>
      </c>
      <c r="E3" s="3">
        <f t="shared" ref="E3:O14" si="0">$R$2</f>
        <v>165</v>
      </c>
      <c r="F3" s="3">
        <f t="shared" si="0"/>
        <v>165</v>
      </c>
      <c r="G3" s="3">
        <f t="shared" si="0"/>
        <v>165</v>
      </c>
      <c r="H3" s="3">
        <f t="shared" si="0"/>
        <v>165</v>
      </c>
      <c r="I3" s="3">
        <f t="shared" si="0"/>
        <v>165</v>
      </c>
      <c r="J3" s="3">
        <f t="shared" si="0"/>
        <v>165</v>
      </c>
      <c r="K3" s="3">
        <f t="shared" si="0"/>
        <v>165</v>
      </c>
      <c r="L3" s="3">
        <f t="shared" si="0"/>
        <v>165</v>
      </c>
      <c r="M3" s="3">
        <f t="shared" si="0"/>
        <v>165</v>
      </c>
      <c r="N3" s="3">
        <f t="shared" si="0"/>
        <v>165</v>
      </c>
      <c r="O3" s="4">
        <f t="shared" si="0"/>
        <v>165</v>
      </c>
      <c r="Q3" t="s">
        <v>17</v>
      </c>
      <c r="R3" s="1">
        <v>0</v>
      </c>
    </row>
    <row r="4" spans="1:18" x14ac:dyDescent="0.3">
      <c r="A4" s="1">
        <v>1</v>
      </c>
      <c r="B4" s="15" t="s">
        <v>1</v>
      </c>
      <c r="C4" s="5">
        <f>$R$3</f>
        <v>0</v>
      </c>
      <c r="D4" s="6">
        <f>$R$4</f>
        <v>0</v>
      </c>
      <c r="E4" s="19">
        <f t="shared" si="0"/>
        <v>165</v>
      </c>
      <c r="F4" s="19">
        <f t="shared" si="0"/>
        <v>165</v>
      </c>
      <c r="G4" s="19">
        <f t="shared" si="0"/>
        <v>165</v>
      </c>
      <c r="H4" s="19">
        <f t="shared" si="0"/>
        <v>165</v>
      </c>
      <c r="I4" s="19">
        <f t="shared" si="0"/>
        <v>165</v>
      </c>
      <c r="J4" s="19">
        <f t="shared" si="0"/>
        <v>165</v>
      </c>
      <c r="K4" s="19">
        <f t="shared" si="0"/>
        <v>165</v>
      </c>
      <c r="L4" s="19">
        <f t="shared" si="0"/>
        <v>165</v>
      </c>
      <c r="M4" s="19">
        <f t="shared" si="0"/>
        <v>165</v>
      </c>
      <c r="N4" s="19">
        <f t="shared" si="0"/>
        <v>165</v>
      </c>
      <c r="O4" s="20">
        <f t="shared" si="0"/>
        <v>165</v>
      </c>
      <c r="Q4" t="s">
        <v>18</v>
      </c>
      <c r="R4" s="1">
        <v>0</v>
      </c>
    </row>
    <row r="5" spans="1:18" x14ac:dyDescent="0.3">
      <c r="A5" s="1">
        <v>2</v>
      </c>
      <c r="B5" s="15" t="s">
        <v>2</v>
      </c>
      <c r="C5" s="5">
        <f t="shared" ref="C5:N15" si="1">$R$3</f>
        <v>0</v>
      </c>
      <c r="D5" s="13">
        <f t="shared" si="1"/>
        <v>0</v>
      </c>
      <c r="E5" s="6">
        <f>$R$4</f>
        <v>0</v>
      </c>
      <c r="F5" s="19">
        <f t="shared" si="0"/>
        <v>165</v>
      </c>
      <c r="G5" s="19">
        <f t="shared" si="0"/>
        <v>165</v>
      </c>
      <c r="H5" s="19">
        <f t="shared" si="0"/>
        <v>165</v>
      </c>
      <c r="I5" s="19">
        <f t="shared" si="0"/>
        <v>165</v>
      </c>
      <c r="J5" s="19">
        <f t="shared" si="0"/>
        <v>165</v>
      </c>
      <c r="K5" s="19">
        <f t="shared" si="0"/>
        <v>165</v>
      </c>
      <c r="L5" s="19">
        <f t="shared" si="0"/>
        <v>165</v>
      </c>
      <c r="M5" s="19">
        <f t="shared" si="0"/>
        <v>165</v>
      </c>
      <c r="N5" s="19">
        <f t="shared" si="0"/>
        <v>165</v>
      </c>
      <c r="O5" s="20">
        <f t="shared" si="0"/>
        <v>165</v>
      </c>
    </row>
    <row r="6" spans="1:18" x14ac:dyDescent="0.3">
      <c r="A6" s="1">
        <v>3</v>
      </c>
      <c r="B6" s="15" t="s">
        <v>3</v>
      </c>
      <c r="C6" s="5">
        <f t="shared" si="1"/>
        <v>0</v>
      </c>
      <c r="D6" s="13">
        <f t="shared" si="1"/>
        <v>0</v>
      </c>
      <c r="E6" s="13">
        <f t="shared" si="1"/>
        <v>0</v>
      </c>
      <c r="F6" s="6">
        <f>$R$4</f>
        <v>0</v>
      </c>
      <c r="G6" s="19">
        <f t="shared" si="0"/>
        <v>165</v>
      </c>
      <c r="H6" s="19">
        <f t="shared" si="0"/>
        <v>165</v>
      </c>
      <c r="I6" s="19">
        <f t="shared" si="0"/>
        <v>165</v>
      </c>
      <c r="J6" s="19">
        <f t="shared" si="0"/>
        <v>165</v>
      </c>
      <c r="K6" s="19">
        <f t="shared" si="0"/>
        <v>165</v>
      </c>
      <c r="L6" s="19">
        <f t="shared" si="0"/>
        <v>165</v>
      </c>
      <c r="M6" s="19">
        <f t="shared" si="0"/>
        <v>165</v>
      </c>
      <c r="N6" s="19">
        <f t="shared" si="0"/>
        <v>165</v>
      </c>
      <c r="O6" s="20">
        <f t="shared" si="0"/>
        <v>165</v>
      </c>
    </row>
    <row r="7" spans="1:18" x14ac:dyDescent="0.3">
      <c r="A7" s="1">
        <v>4</v>
      </c>
      <c r="B7" s="15" t="s">
        <v>4</v>
      </c>
      <c r="C7" s="5">
        <f t="shared" si="1"/>
        <v>0</v>
      </c>
      <c r="D7" s="13">
        <f t="shared" si="1"/>
        <v>0</v>
      </c>
      <c r="E7" s="13">
        <f t="shared" si="1"/>
        <v>0</v>
      </c>
      <c r="F7" s="13">
        <f t="shared" si="1"/>
        <v>0</v>
      </c>
      <c r="G7" s="6">
        <f>$R$4</f>
        <v>0</v>
      </c>
      <c r="H7" s="19">
        <f t="shared" si="0"/>
        <v>165</v>
      </c>
      <c r="I7" s="19">
        <f t="shared" si="0"/>
        <v>165</v>
      </c>
      <c r="J7" s="19">
        <f t="shared" si="0"/>
        <v>165</v>
      </c>
      <c r="K7" s="19">
        <f t="shared" si="0"/>
        <v>165</v>
      </c>
      <c r="L7" s="19">
        <f t="shared" si="0"/>
        <v>165</v>
      </c>
      <c r="M7" s="19">
        <f t="shared" si="0"/>
        <v>165</v>
      </c>
      <c r="N7" s="19">
        <f t="shared" si="0"/>
        <v>165</v>
      </c>
      <c r="O7" s="20">
        <f t="shared" si="0"/>
        <v>165</v>
      </c>
    </row>
    <row r="8" spans="1:18" x14ac:dyDescent="0.3">
      <c r="A8" s="1">
        <v>5</v>
      </c>
      <c r="B8" s="15">
        <v>9</v>
      </c>
      <c r="C8" s="5">
        <f t="shared" si="1"/>
        <v>0</v>
      </c>
      <c r="D8" s="13">
        <f t="shared" si="1"/>
        <v>0</v>
      </c>
      <c r="E8" s="13">
        <f t="shared" si="1"/>
        <v>0</v>
      </c>
      <c r="F8" s="13">
        <f t="shared" si="1"/>
        <v>0</v>
      </c>
      <c r="G8" s="13">
        <f t="shared" si="1"/>
        <v>0</v>
      </c>
      <c r="H8" s="6">
        <f>$R$4</f>
        <v>0</v>
      </c>
      <c r="I8" s="19">
        <f t="shared" si="0"/>
        <v>165</v>
      </c>
      <c r="J8" s="19">
        <f t="shared" si="0"/>
        <v>165</v>
      </c>
      <c r="K8" s="19">
        <f t="shared" si="0"/>
        <v>165</v>
      </c>
      <c r="L8" s="19">
        <f t="shared" si="0"/>
        <v>165</v>
      </c>
      <c r="M8" s="19">
        <f t="shared" si="0"/>
        <v>165</v>
      </c>
      <c r="N8" s="19">
        <f t="shared" si="0"/>
        <v>165</v>
      </c>
      <c r="O8" s="20">
        <f t="shared" si="0"/>
        <v>165</v>
      </c>
    </row>
    <row r="9" spans="1:18" x14ac:dyDescent="0.3">
      <c r="A9" s="1">
        <v>6</v>
      </c>
      <c r="B9" s="15">
        <v>8</v>
      </c>
      <c r="C9" s="5">
        <f t="shared" si="1"/>
        <v>0</v>
      </c>
      <c r="D9" s="13">
        <f t="shared" si="1"/>
        <v>0</v>
      </c>
      <c r="E9" s="13">
        <f t="shared" si="1"/>
        <v>0</v>
      </c>
      <c r="F9" s="13">
        <f t="shared" si="1"/>
        <v>0</v>
      </c>
      <c r="G9" s="13">
        <f t="shared" si="1"/>
        <v>0</v>
      </c>
      <c r="H9" s="13">
        <f t="shared" si="1"/>
        <v>0</v>
      </c>
      <c r="I9" s="6">
        <f>$R$4</f>
        <v>0</v>
      </c>
      <c r="J9" s="19">
        <f t="shared" si="0"/>
        <v>165</v>
      </c>
      <c r="K9" s="19">
        <f t="shared" si="0"/>
        <v>165</v>
      </c>
      <c r="L9" s="19">
        <f t="shared" si="0"/>
        <v>165</v>
      </c>
      <c r="M9" s="19">
        <f t="shared" si="0"/>
        <v>165</v>
      </c>
      <c r="N9" s="19">
        <f t="shared" si="0"/>
        <v>165</v>
      </c>
      <c r="O9" s="20">
        <f t="shared" si="0"/>
        <v>165</v>
      </c>
    </row>
    <row r="10" spans="1:18" x14ac:dyDescent="0.3">
      <c r="A10" s="1">
        <v>7</v>
      </c>
      <c r="B10" s="15">
        <v>7</v>
      </c>
      <c r="C10" s="5">
        <f t="shared" si="1"/>
        <v>0</v>
      </c>
      <c r="D10" s="13">
        <f t="shared" si="1"/>
        <v>0</v>
      </c>
      <c r="E10" s="13">
        <f t="shared" si="1"/>
        <v>0</v>
      </c>
      <c r="F10" s="13">
        <f t="shared" si="1"/>
        <v>0</v>
      </c>
      <c r="G10" s="13">
        <f t="shared" si="1"/>
        <v>0</v>
      </c>
      <c r="H10" s="13">
        <f t="shared" si="1"/>
        <v>0</v>
      </c>
      <c r="I10" s="13">
        <f t="shared" si="1"/>
        <v>0</v>
      </c>
      <c r="J10" s="6">
        <f>$R$4</f>
        <v>0</v>
      </c>
      <c r="K10" s="19">
        <f t="shared" si="0"/>
        <v>165</v>
      </c>
      <c r="L10" s="19">
        <f t="shared" si="0"/>
        <v>165</v>
      </c>
      <c r="M10" s="19">
        <f t="shared" si="0"/>
        <v>165</v>
      </c>
      <c r="N10" s="19">
        <f t="shared" si="0"/>
        <v>165</v>
      </c>
      <c r="O10" s="20">
        <f t="shared" si="0"/>
        <v>165</v>
      </c>
    </row>
    <row r="11" spans="1:18" x14ac:dyDescent="0.3">
      <c r="A11" s="1">
        <v>8</v>
      </c>
      <c r="B11" s="15">
        <v>6</v>
      </c>
      <c r="C11" s="5">
        <f t="shared" si="1"/>
        <v>0</v>
      </c>
      <c r="D11" s="13">
        <f t="shared" si="1"/>
        <v>0</v>
      </c>
      <c r="E11" s="13">
        <f t="shared" si="1"/>
        <v>0</v>
      </c>
      <c r="F11" s="13">
        <f t="shared" si="1"/>
        <v>0</v>
      </c>
      <c r="G11" s="13">
        <f t="shared" si="1"/>
        <v>0</v>
      </c>
      <c r="H11" s="13">
        <f t="shared" si="1"/>
        <v>0</v>
      </c>
      <c r="I11" s="13">
        <f t="shared" si="1"/>
        <v>0</v>
      </c>
      <c r="J11" s="13">
        <f t="shared" si="1"/>
        <v>0</v>
      </c>
      <c r="K11" s="6">
        <f>$R$4</f>
        <v>0</v>
      </c>
      <c r="L11" s="19">
        <f t="shared" si="0"/>
        <v>165</v>
      </c>
      <c r="M11" s="19">
        <f t="shared" si="0"/>
        <v>165</v>
      </c>
      <c r="N11" s="19">
        <f t="shared" si="0"/>
        <v>165</v>
      </c>
      <c r="O11" s="20">
        <f t="shared" si="0"/>
        <v>165</v>
      </c>
    </row>
    <row r="12" spans="1:18" x14ac:dyDescent="0.3">
      <c r="A12" s="1">
        <v>9</v>
      </c>
      <c r="B12" s="15">
        <v>5</v>
      </c>
      <c r="C12" s="5">
        <f t="shared" si="1"/>
        <v>0</v>
      </c>
      <c r="D12" s="13">
        <f t="shared" si="1"/>
        <v>0</v>
      </c>
      <c r="E12" s="13">
        <f t="shared" si="1"/>
        <v>0</v>
      </c>
      <c r="F12" s="13">
        <f t="shared" si="1"/>
        <v>0</v>
      </c>
      <c r="G12" s="13">
        <f t="shared" si="1"/>
        <v>0</v>
      </c>
      <c r="H12" s="13">
        <f t="shared" si="1"/>
        <v>0</v>
      </c>
      <c r="I12" s="13">
        <f t="shared" si="1"/>
        <v>0</v>
      </c>
      <c r="J12" s="13">
        <f t="shared" si="1"/>
        <v>0</v>
      </c>
      <c r="K12" s="13">
        <f t="shared" si="1"/>
        <v>0</v>
      </c>
      <c r="L12" s="6">
        <f>$R$4</f>
        <v>0</v>
      </c>
      <c r="M12" s="19">
        <f t="shared" si="0"/>
        <v>165</v>
      </c>
      <c r="N12" s="19">
        <f t="shared" si="0"/>
        <v>165</v>
      </c>
      <c r="O12" s="20">
        <f t="shared" si="0"/>
        <v>165</v>
      </c>
    </row>
    <row r="13" spans="1:18" x14ac:dyDescent="0.3">
      <c r="A13" s="1">
        <v>10</v>
      </c>
      <c r="B13" s="15">
        <v>4</v>
      </c>
      <c r="C13" s="5">
        <f t="shared" si="1"/>
        <v>0</v>
      </c>
      <c r="D13" s="13">
        <f t="shared" si="1"/>
        <v>0</v>
      </c>
      <c r="E13" s="13">
        <f t="shared" si="1"/>
        <v>0</v>
      </c>
      <c r="F13" s="13">
        <f t="shared" si="1"/>
        <v>0</v>
      </c>
      <c r="G13" s="13">
        <f t="shared" si="1"/>
        <v>0</v>
      </c>
      <c r="H13" s="13">
        <f t="shared" si="1"/>
        <v>0</v>
      </c>
      <c r="I13" s="13">
        <f t="shared" si="1"/>
        <v>0</v>
      </c>
      <c r="J13" s="13">
        <f t="shared" si="1"/>
        <v>0</v>
      </c>
      <c r="K13" s="13">
        <f t="shared" si="1"/>
        <v>0</v>
      </c>
      <c r="L13" s="13">
        <f t="shared" si="1"/>
        <v>0</v>
      </c>
      <c r="M13" s="6">
        <f>$R$4</f>
        <v>0</v>
      </c>
      <c r="N13" s="19">
        <f t="shared" si="0"/>
        <v>165</v>
      </c>
      <c r="O13" s="20">
        <f t="shared" si="0"/>
        <v>165</v>
      </c>
    </row>
    <row r="14" spans="1:18" x14ac:dyDescent="0.3">
      <c r="A14" s="1">
        <v>11</v>
      </c>
      <c r="B14" s="15">
        <v>3</v>
      </c>
      <c r="C14" s="5">
        <f t="shared" si="1"/>
        <v>0</v>
      </c>
      <c r="D14" s="13">
        <f t="shared" si="1"/>
        <v>0</v>
      </c>
      <c r="E14" s="13">
        <f t="shared" si="1"/>
        <v>0</v>
      </c>
      <c r="F14" s="13">
        <f t="shared" si="1"/>
        <v>0</v>
      </c>
      <c r="G14" s="13">
        <f t="shared" si="1"/>
        <v>0</v>
      </c>
      <c r="H14" s="13">
        <f t="shared" si="1"/>
        <v>0</v>
      </c>
      <c r="I14" s="13">
        <f t="shared" si="1"/>
        <v>0</v>
      </c>
      <c r="J14" s="13">
        <f t="shared" si="1"/>
        <v>0</v>
      </c>
      <c r="K14" s="13">
        <f t="shared" si="1"/>
        <v>0</v>
      </c>
      <c r="L14" s="13">
        <f t="shared" si="1"/>
        <v>0</v>
      </c>
      <c r="M14" s="13">
        <f t="shared" si="1"/>
        <v>0</v>
      </c>
      <c r="N14" s="6">
        <f>$R$4</f>
        <v>0</v>
      </c>
      <c r="O14" s="20">
        <f t="shared" si="0"/>
        <v>165</v>
      </c>
    </row>
    <row r="15" spans="1:18" ht="17.25" thickBot="1" x14ac:dyDescent="0.35">
      <c r="A15" s="1">
        <v>12</v>
      </c>
      <c r="B15" s="16">
        <v>2</v>
      </c>
      <c r="C15" s="8">
        <f t="shared" si="1"/>
        <v>0</v>
      </c>
      <c r="D15" s="14">
        <f t="shared" si="1"/>
        <v>0</v>
      </c>
      <c r="E15" s="14">
        <f t="shared" si="1"/>
        <v>0</v>
      </c>
      <c r="F15" s="14">
        <f t="shared" si="1"/>
        <v>0</v>
      </c>
      <c r="G15" s="14">
        <f t="shared" si="1"/>
        <v>0</v>
      </c>
      <c r="H15" s="14">
        <f t="shared" si="1"/>
        <v>0</v>
      </c>
      <c r="I15" s="14">
        <f t="shared" si="1"/>
        <v>0</v>
      </c>
      <c r="J15" s="14">
        <f t="shared" si="1"/>
        <v>0</v>
      </c>
      <c r="K15" s="14">
        <f t="shared" si="1"/>
        <v>0</v>
      </c>
      <c r="L15" s="14">
        <f t="shared" si="1"/>
        <v>0</v>
      </c>
      <c r="M15" s="14">
        <f t="shared" si="1"/>
        <v>0</v>
      </c>
      <c r="N15" s="14">
        <f t="shared" si="1"/>
        <v>0</v>
      </c>
      <c r="O15" s="10">
        <f>$R$4</f>
        <v>0</v>
      </c>
    </row>
    <row r="16" spans="1:18" ht="17.25" thickBot="1" x14ac:dyDescent="0.35">
      <c r="A16" s="1"/>
    </row>
    <row r="17" spans="1:15" x14ac:dyDescent="0.3">
      <c r="A17" s="1"/>
      <c r="B17" s="51" t="s">
        <v>15</v>
      </c>
      <c r="C17" s="52"/>
      <c r="D17" s="55">
        <f>19600</f>
        <v>19600</v>
      </c>
      <c r="E17" s="56"/>
      <c r="L17" s="59" t="s">
        <v>20</v>
      </c>
      <c r="M17" s="52"/>
      <c r="N17" s="60"/>
      <c r="O17" s="52"/>
    </row>
    <row r="18" spans="1:15" ht="17.25" thickBot="1" x14ac:dyDescent="0.35">
      <c r="B18" s="53"/>
      <c r="C18" s="54"/>
      <c r="D18" s="57"/>
      <c r="E18" s="58"/>
      <c r="L18" s="53"/>
      <c r="M18" s="54"/>
      <c r="N18" s="53"/>
      <c r="O18" s="54"/>
    </row>
    <row r="20" spans="1:15" ht="17.25" thickBot="1" x14ac:dyDescent="0.35">
      <c r="A20" s="1"/>
      <c r="C20" s="1">
        <v>0</v>
      </c>
      <c r="D20" s="1">
        <v>1</v>
      </c>
      <c r="E20" s="1">
        <v>2</v>
      </c>
      <c r="F20" s="1">
        <v>3</v>
      </c>
      <c r="G20" s="1">
        <v>4</v>
      </c>
      <c r="H20" s="1">
        <v>5</v>
      </c>
      <c r="I20" s="1">
        <v>6</v>
      </c>
      <c r="J20" s="1">
        <v>7</v>
      </c>
      <c r="K20" s="1">
        <v>8</v>
      </c>
      <c r="L20" s="1">
        <v>9</v>
      </c>
      <c r="M20" s="1">
        <v>10</v>
      </c>
      <c r="N20" s="1">
        <v>11</v>
      </c>
      <c r="O20" s="1">
        <v>12</v>
      </c>
    </row>
    <row r="21" spans="1:15" ht="17.25" thickBot="1" x14ac:dyDescent="0.35">
      <c r="A21" s="1"/>
      <c r="B21" s="21" t="s">
        <v>6</v>
      </c>
      <c r="C21" s="38" t="s">
        <v>0</v>
      </c>
      <c r="D21" s="39" t="s">
        <v>1</v>
      </c>
      <c r="E21" s="39" t="s">
        <v>2</v>
      </c>
      <c r="F21" s="39" t="s">
        <v>3</v>
      </c>
      <c r="G21" s="39" t="s">
        <v>4</v>
      </c>
      <c r="H21" s="39">
        <v>9</v>
      </c>
      <c r="I21" s="39">
        <v>8</v>
      </c>
      <c r="J21" s="39">
        <v>7</v>
      </c>
      <c r="K21" s="39">
        <v>6</v>
      </c>
      <c r="L21" s="39">
        <v>5</v>
      </c>
      <c r="M21" s="39">
        <v>4</v>
      </c>
      <c r="N21" s="39">
        <v>3</v>
      </c>
      <c r="O21" s="40">
        <v>2</v>
      </c>
    </row>
    <row r="22" spans="1:15" x14ac:dyDescent="0.3">
      <c r="A22" s="1">
        <v>0</v>
      </c>
      <c r="B22" s="35" t="s">
        <v>0</v>
      </c>
      <c r="C22" s="34">
        <f>C3/$D$17</f>
        <v>0</v>
      </c>
      <c r="D22" s="42">
        <f t="shared" ref="D22:O22" si="2">D3/$D$17</f>
        <v>8.4183673469387758E-3</v>
      </c>
      <c r="E22" s="42">
        <f t="shared" si="2"/>
        <v>8.4183673469387758E-3</v>
      </c>
      <c r="F22" s="42">
        <f t="shared" si="2"/>
        <v>8.4183673469387758E-3</v>
      </c>
      <c r="G22" s="42">
        <f t="shared" si="2"/>
        <v>8.4183673469387758E-3</v>
      </c>
      <c r="H22" s="42">
        <f t="shared" si="2"/>
        <v>8.4183673469387758E-3</v>
      </c>
      <c r="I22" s="42">
        <f t="shared" si="2"/>
        <v>8.4183673469387758E-3</v>
      </c>
      <c r="J22" s="42">
        <f t="shared" si="2"/>
        <v>8.4183673469387758E-3</v>
      </c>
      <c r="K22" s="42">
        <f t="shared" si="2"/>
        <v>8.4183673469387758E-3</v>
      </c>
      <c r="L22" s="42">
        <f t="shared" si="2"/>
        <v>8.4183673469387758E-3</v>
      </c>
      <c r="M22" s="42">
        <f t="shared" si="2"/>
        <v>8.4183673469387758E-3</v>
      </c>
      <c r="N22" s="42">
        <f t="shared" si="2"/>
        <v>8.4183673469387758E-3</v>
      </c>
      <c r="O22" s="43">
        <f t="shared" si="2"/>
        <v>8.4183673469387758E-3</v>
      </c>
    </row>
    <row r="23" spans="1:15" x14ac:dyDescent="0.3">
      <c r="A23" s="1">
        <v>1</v>
      </c>
      <c r="B23" s="36" t="s">
        <v>1</v>
      </c>
      <c r="C23" s="44">
        <f t="shared" ref="C23:O34" si="3">C4/$D$17</f>
        <v>0</v>
      </c>
      <c r="D23" s="41">
        <f t="shared" si="3"/>
        <v>0</v>
      </c>
      <c r="E23" s="41">
        <f t="shared" si="3"/>
        <v>8.4183673469387758E-3</v>
      </c>
      <c r="F23" s="41">
        <f t="shared" si="3"/>
        <v>8.4183673469387758E-3</v>
      </c>
      <c r="G23" s="41">
        <f t="shared" si="3"/>
        <v>8.4183673469387758E-3</v>
      </c>
      <c r="H23" s="41">
        <f t="shared" si="3"/>
        <v>8.4183673469387758E-3</v>
      </c>
      <c r="I23" s="41">
        <f t="shared" si="3"/>
        <v>8.4183673469387758E-3</v>
      </c>
      <c r="J23" s="41">
        <f t="shared" si="3"/>
        <v>8.4183673469387758E-3</v>
      </c>
      <c r="K23" s="41">
        <f t="shared" si="3"/>
        <v>8.4183673469387758E-3</v>
      </c>
      <c r="L23" s="41">
        <f t="shared" si="3"/>
        <v>8.4183673469387758E-3</v>
      </c>
      <c r="M23" s="41">
        <f t="shared" si="3"/>
        <v>8.4183673469387758E-3</v>
      </c>
      <c r="N23" s="41">
        <f t="shared" si="3"/>
        <v>8.4183673469387758E-3</v>
      </c>
      <c r="O23" s="45">
        <f t="shared" si="3"/>
        <v>8.4183673469387758E-3</v>
      </c>
    </row>
    <row r="24" spans="1:15" x14ac:dyDescent="0.3">
      <c r="A24" s="1">
        <v>2</v>
      </c>
      <c r="B24" s="36" t="s">
        <v>2</v>
      </c>
      <c r="C24" s="44">
        <f t="shared" si="3"/>
        <v>0</v>
      </c>
      <c r="D24" s="41">
        <f t="shared" si="3"/>
        <v>0</v>
      </c>
      <c r="E24" s="41">
        <f t="shared" si="3"/>
        <v>0</v>
      </c>
      <c r="F24" s="41">
        <f t="shared" si="3"/>
        <v>8.4183673469387758E-3</v>
      </c>
      <c r="G24" s="41">
        <f t="shared" si="3"/>
        <v>8.4183673469387758E-3</v>
      </c>
      <c r="H24" s="41">
        <f t="shared" si="3"/>
        <v>8.4183673469387758E-3</v>
      </c>
      <c r="I24" s="41">
        <f t="shared" si="3"/>
        <v>8.4183673469387758E-3</v>
      </c>
      <c r="J24" s="41">
        <f t="shared" si="3"/>
        <v>8.4183673469387758E-3</v>
      </c>
      <c r="K24" s="41">
        <f t="shared" si="3"/>
        <v>8.4183673469387758E-3</v>
      </c>
      <c r="L24" s="41">
        <f t="shared" si="3"/>
        <v>8.4183673469387758E-3</v>
      </c>
      <c r="M24" s="41">
        <f t="shared" si="3"/>
        <v>8.4183673469387758E-3</v>
      </c>
      <c r="N24" s="41">
        <f t="shared" si="3"/>
        <v>8.4183673469387758E-3</v>
      </c>
      <c r="O24" s="45">
        <f t="shared" si="3"/>
        <v>8.4183673469387758E-3</v>
      </c>
    </row>
    <row r="25" spans="1:15" x14ac:dyDescent="0.3">
      <c r="A25" s="1">
        <v>3</v>
      </c>
      <c r="B25" s="36" t="s">
        <v>3</v>
      </c>
      <c r="C25" s="44">
        <f t="shared" si="3"/>
        <v>0</v>
      </c>
      <c r="D25" s="41">
        <f t="shared" si="3"/>
        <v>0</v>
      </c>
      <c r="E25" s="41">
        <f t="shared" si="3"/>
        <v>0</v>
      </c>
      <c r="F25" s="41">
        <f t="shared" si="3"/>
        <v>0</v>
      </c>
      <c r="G25" s="41">
        <f t="shared" si="3"/>
        <v>8.4183673469387758E-3</v>
      </c>
      <c r="H25" s="41">
        <f t="shared" si="3"/>
        <v>8.4183673469387758E-3</v>
      </c>
      <c r="I25" s="41">
        <f t="shared" si="3"/>
        <v>8.4183673469387758E-3</v>
      </c>
      <c r="J25" s="41">
        <f t="shared" si="3"/>
        <v>8.4183673469387758E-3</v>
      </c>
      <c r="K25" s="41">
        <f t="shared" si="3"/>
        <v>8.4183673469387758E-3</v>
      </c>
      <c r="L25" s="41">
        <f t="shared" si="3"/>
        <v>8.4183673469387758E-3</v>
      </c>
      <c r="M25" s="41">
        <f t="shared" si="3"/>
        <v>8.4183673469387758E-3</v>
      </c>
      <c r="N25" s="41">
        <f t="shared" si="3"/>
        <v>8.4183673469387758E-3</v>
      </c>
      <c r="O25" s="45">
        <f t="shared" si="3"/>
        <v>8.4183673469387758E-3</v>
      </c>
    </row>
    <row r="26" spans="1:15" x14ac:dyDescent="0.3">
      <c r="A26" s="1">
        <v>4</v>
      </c>
      <c r="B26" s="36" t="s">
        <v>4</v>
      </c>
      <c r="C26" s="44">
        <f t="shared" si="3"/>
        <v>0</v>
      </c>
      <c r="D26" s="41">
        <f t="shared" si="3"/>
        <v>0</v>
      </c>
      <c r="E26" s="41">
        <f t="shared" si="3"/>
        <v>0</v>
      </c>
      <c r="F26" s="41">
        <f t="shared" si="3"/>
        <v>0</v>
      </c>
      <c r="G26" s="41">
        <f t="shared" si="3"/>
        <v>0</v>
      </c>
      <c r="H26" s="41">
        <f t="shared" si="3"/>
        <v>8.4183673469387758E-3</v>
      </c>
      <c r="I26" s="41">
        <f t="shared" si="3"/>
        <v>8.4183673469387758E-3</v>
      </c>
      <c r="J26" s="41">
        <f t="shared" si="3"/>
        <v>8.4183673469387758E-3</v>
      </c>
      <c r="K26" s="41">
        <f t="shared" si="3"/>
        <v>8.4183673469387758E-3</v>
      </c>
      <c r="L26" s="41">
        <f t="shared" si="3"/>
        <v>8.4183673469387758E-3</v>
      </c>
      <c r="M26" s="41">
        <f t="shared" si="3"/>
        <v>8.4183673469387758E-3</v>
      </c>
      <c r="N26" s="41">
        <f t="shared" si="3"/>
        <v>8.4183673469387758E-3</v>
      </c>
      <c r="O26" s="45">
        <f t="shared" si="3"/>
        <v>8.4183673469387758E-3</v>
      </c>
    </row>
    <row r="27" spans="1:15" x14ac:dyDescent="0.3">
      <c r="A27" s="1">
        <v>5</v>
      </c>
      <c r="B27" s="36">
        <v>9</v>
      </c>
      <c r="C27" s="44">
        <f t="shared" si="3"/>
        <v>0</v>
      </c>
      <c r="D27" s="41">
        <f t="shared" si="3"/>
        <v>0</v>
      </c>
      <c r="E27" s="41">
        <f t="shared" si="3"/>
        <v>0</v>
      </c>
      <c r="F27" s="41">
        <f t="shared" si="3"/>
        <v>0</v>
      </c>
      <c r="G27" s="41">
        <f t="shared" si="3"/>
        <v>0</v>
      </c>
      <c r="H27" s="41">
        <f t="shared" si="3"/>
        <v>0</v>
      </c>
      <c r="I27" s="41">
        <f t="shared" si="3"/>
        <v>8.4183673469387758E-3</v>
      </c>
      <c r="J27" s="41">
        <f t="shared" si="3"/>
        <v>8.4183673469387758E-3</v>
      </c>
      <c r="K27" s="41">
        <f t="shared" si="3"/>
        <v>8.4183673469387758E-3</v>
      </c>
      <c r="L27" s="41">
        <f t="shared" si="3"/>
        <v>8.4183673469387758E-3</v>
      </c>
      <c r="M27" s="41">
        <f t="shared" si="3"/>
        <v>8.4183673469387758E-3</v>
      </c>
      <c r="N27" s="41">
        <f t="shared" si="3"/>
        <v>8.4183673469387758E-3</v>
      </c>
      <c r="O27" s="45">
        <f t="shared" si="3"/>
        <v>8.4183673469387758E-3</v>
      </c>
    </row>
    <row r="28" spans="1:15" x14ac:dyDescent="0.3">
      <c r="A28" s="1">
        <v>6</v>
      </c>
      <c r="B28" s="36">
        <v>8</v>
      </c>
      <c r="C28" s="44">
        <f t="shared" si="3"/>
        <v>0</v>
      </c>
      <c r="D28" s="41">
        <f t="shared" si="3"/>
        <v>0</v>
      </c>
      <c r="E28" s="41">
        <f t="shared" si="3"/>
        <v>0</v>
      </c>
      <c r="F28" s="41">
        <f t="shared" si="3"/>
        <v>0</v>
      </c>
      <c r="G28" s="41">
        <f t="shared" si="3"/>
        <v>0</v>
      </c>
      <c r="H28" s="41">
        <f t="shared" si="3"/>
        <v>0</v>
      </c>
      <c r="I28" s="41">
        <f t="shared" si="3"/>
        <v>0</v>
      </c>
      <c r="J28" s="41">
        <f t="shared" si="3"/>
        <v>8.4183673469387758E-3</v>
      </c>
      <c r="K28" s="41">
        <f t="shared" si="3"/>
        <v>8.4183673469387758E-3</v>
      </c>
      <c r="L28" s="41">
        <f t="shared" si="3"/>
        <v>8.4183673469387758E-3</v>
      </c>
      <c r="M28" s="41">
        <f t="shared" si="3"/>
        <v>8.4183673469387758E-3</v>
      </c>
      <c r="N28" s="41">
        <f t="shared" si="3"/>
        <v>8.4183673469387758E-3</v>
      </c>
      <c r="O28" s="45">
        <f t="shared" si="3"/>
        <v>8.4183673469387758E-3</v>
      </c>
    </row>
    <row r="29" spans="1:15" x14ac:dyDescent="0.3">
      <c r="A29" s="1">
        <v>7</v>
      </c>
      <c r="B29" s="36">
        <v>7</v>
      </c>
      <c r="C29" s="44">
        <f t="shared" si="3"/>
        <v>0</v>
      </c>
      <c r="D29" s="41">
        <f t="shared" si="3"/>
        <v>0</v>
      </c>
      <c r="E29" s="41">
        <f t="shared" si="3"/>
        <v>0</v>
      </c>
      <c r="F29" s="41">
        <f t="shared" si="3"/>
        <v>0</v>
      </c>
      <c r="G29" s="41">
        <f t="shared" si="3"/>
        <v>0</v>
      </c>
      <c r="H29" s="41">
        <f t="shared" si="3"/>
        <v>0</v>
      </c>
      <c r="I29" s="41">
        <f t="shared" si="3"/>
        <v>0</v>
      </c>
      <c r="J29" s="41">
        <f t="shared" si="3"/>
        <v>0</v>
      </c>
      <c r="K29" s="41">
        <f t="shared" si="3"/>
        <v>8.4183673469387758E-3</v>
      </c>
      <c r="L29" s="41">
        <f t="shared" si="3"/>
        <v>8.4183673469387758E-3</v>
      </c>
      <c r="M29" s="41">
        <f t="shared" si="3"/>
        <v>8.4183673469387758E-3</v>
      </c>
      <c r="N29" s="41">
        <f t="shared" si="3"/>
        <v>8.4183673469387758E-3</v>
      </c>
      <c r="O29" s="45">
        <f t="shared" si="3"/>
        <v>8.4183673469387758E-3</v>
      </c>
    </row>
    <row r="30" spans="1:15" x14ac:dyDescent="0.3">
      <c r="A30" s="1">
        <v>8</v>
      </c>
      <c r="B30" s="36">
        <v>6</v>
      </c>
      <c r="C30" s="44">
        <f t="shared" si="3"/>
        <v>0</v>
      </c>
      <c r="D30" s="41">
        <f t="shared" si="3"/>
        <v>0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</v>
      </c>
      <c r="L30" s="41">
        <f t="shared" si="3"/>
        <v>8.4183673469387758E-3</v>
      </c>
      <c r="M30" s="41">
        <f t="shared" si="3"/>
        <v>8.4183673469387758E-3</v>
      </c>
      <c r="N30" s="41">
        <f t="shared" si="3"/>
        <v>8.4183673469387758E-3</v>
      </c>
      <c r="O30" s="45">
        <f t="shared" si="3"/>
        <v>8.4183673469387758E-3</v>
      </c>
    </row>
    <row r="31" spans="1:15" x14ac:dyDescent="0.3">
      <c r="A31" s="1">
        <v>9</v>
      </c>
      <c r="B31" s="36">
        <v>5</v>
      </c>
      <c r="C31" s="44">
        <f t="shared" si="3"/>
        <v>0</v>
      </c>
      <c r="D31" s="41">
        <f t="shared" si="3"/>
        <v>0</v>
      </c>
      <c r="E31" s="41">
        <f t="shared" si="3"/>
        <v>0</v>
      </c>
      <c r="F31" s="41">
        <f t="shared" si="3"/>
        <v>0</v>
      </c>
      <c r="G31" s="41">
        <f t="shared" si="3"/>
        <v>0</v>
      </c>
      <c r="H31" s="41">
        <f t="shared" si="3"/>
        <v>0</v>
      </c>
      <c r="I31" s="41">
        <f t="shared" si="3"/>
        <v>0</v>
      </c>
      <c r="J31" s="41">
        <f t="shared" si="3"/>
        <v>0</v>
      </c>
      <c r="K31" s="41">
        <f t="shared" si="3"/>
        <v>0</v>
      </c>
      <c r="L31" s="41">
        <f t="shared" si="3"/>
        <v>0</v>
      </c>
      <c r="M31" s="41">
        <f t="shared" si="3"/>
        <v>8.4183673469387758E-3</v>
      </c>
      <c r="N31" s="41">
        <f t="shared" si="3"/>
        <v>8.4183673469387758E-3</v>
      </c>
      <c r="O31" s="45">
        <f t="shared" si="3"/>
        <v>8.4183673469387758E-3</v>
      </c>
    </row>
    <row r="32" spans="1:15" x14ac:dyDescent="0.3">
      <c r="A32" s="1">
        <v>10</v>
      </c>
      <c r="B32" s="36">
        <v>4</v>
      </c>
      <c r="C32" s="44">
        <f t="shared" si="3"/>
        <v>0</v>
      </c>
      <c r="D32" s="41">
        <f t="shared" si="3"/>
        <v>0</v>
      </c>
      <c r="E32" s="41">
        <f t="shared" si="3"/>
        <v>0</v>
      </c>
      <c r="F32" s="41">
        <f t="shared" si="3"/>
        <v>0</v>
      </c>
      <c r="G32" s="41">
        <f t="shared" si="3"/>
        <v>0</v>
      </c>
      <c r="H32" s="41">
        <f t="shared" si="3"/>
        <v>0</v>
      </c>
      <c r="I32" s="41">
        <f t="shared" si="3"/>
        <v>0</v>
      </c>
      <c r="J32" s="41">
        <f t="shared" si="3"/>
        <v>0</v>
      </c>
      <c r="K32" s="41">
        <f t="shared" si="3"/>
        <v>0</v>
      </c>
      <c r="L32" s="41">
        <f t="shared" si="3"/>
        <v>0</v>
      </c>
      <c r="M32" s="41">
        <f t="shared" si="3"/>
        <v>0</v>
      </c>
      <c r="N32" s="41">
        <f t="shared" si="3"/>
        <v>8.4183673469387758E-3</v>
      </c>
      <c r="O32" s="45">
        <f t="shared" si="3"/>
        <v>8.4183673469387758E-3</v>
      </c>
    </row>
    <row r="33" spans="1:15" x14ac:dyDescent="0.3">
      <c r="A33" s="1">
        <v>11</v>
      </c>
      <c r="B33" s="36">
        <v>3</v>
      </c>
      <c r="C33" s="44">
        <f t="shared" si="3"/>
        <v>0</v>
      </c>
      <c r="D33" s="41">
        <f t="shared" si="3"/>
        <v>0</v>
      </c>
      <c r="E33" s="41">
        <f t="shared" si="3"/>
        <v>0</v>
      </c>
      <c r="F33" s="41">
        <f t="shared" si="3"/>
        <v>0</v>
      </c>
      <c r="G33" s="41">
        <f t="shared" si="3"/>
        <v>0</v>
      </c>
      <c r="H33" s="41">
        <f t="shared" si="3"/>
        <v>0</v>
      </c>
      <c r="I33" s="41">
        <f t="shared" si="3"/>
        <v>0</v>
      </c>
      <c r="J33" s="41">
        <f t="shared" si="3"/>
        <v>0</v>
      </c>
      <c r="K33" s="41">
        <f t="shared" si="3"/>
        <v>0</v>
      </c>
      <c r="L33" s="41">
        <f t="shared" si="3"/>
        <v>0</v>
      </c>
      <c r="M33" s="41">
        <f t="shared" si="3"/>
        <v>0</v>
      </c>
      <c r="N33" s="41">
        <f t="shared" si="3"/>
        <v>0</v>
      </c>
      <c r="O33" s="45">
        <f t="shared" si="3"/>
        <v>8.4183673469387758E-3</v>
      </c>
    </row>
    <row r="34" spans="1:15" ht="17.25" thickBot="1" x14ac:dyDescent="0.35">
      <c r="A34" s="1">
        <v>12</v>
      </c>
      <c r="B34" s="37">
        <v>2</v>
      </c>
      <c r="C34" s="46">
        <f t="shared" si="3"/>
        <v>0</v>
      </c>
      <c r="D34" s="47">
        <f t="shared" si="3"/>
        <v>0</v>
      </c>
      <c r="E34" s="47">
        <f t="shared" si="3"/>
        <v>0</v>
      </c>
      <c r="F34" s="47">
        <f t="shared" si="3"/>
        <v>0</v>
      </c>
      <c r="G34" s="47">
        <f t="shared" si="3"/>
        <v>0</v>
      </c>
      <c r="H34" s="47">
        <f t="shared" si="3"/>
        <v>0</v>
      </c>
      <c r="I34" s="47">
        <f t="shared" si="3"/>
        <v>0</v>
      </c>
      <c r="J34" s="47">
        <f t="shared" si="3"/>
        <v>0</v>
      </c>
      <c r="K34" s="47">
        <f t="shared" si="3"/>
        <v>0</v>
      </c>
      <c r="L34" s="47">
        <f t="shared" si="3"/>
        <v>0</v>
      </c>
      <c r="M34" s="47">
        <f t="shared" si="3"/>
        <v>0</v>
      </c>
      <c r="N34" s="47">
        <f t="shared" si="3"/>
        <v>0</v>
      </c>
      <c r="O34" s="48">
        <f t="shared" si="3"/>
        <v>0</v>
      </c>
    </row>
  </sheetData>
  <mergeCells count="4">
    <mergeCell ref="B17:C18"/>
    <mergeCell ref="D17:E18"/>
    <mergeCell ref="L17:M18"/>
    <mergeCell ref="N17:O1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3A981-B583-4675-B983-95CF0E6D1333}">
  <dimension ref="A1:R34"/>
  <sheetViews>
    <sheetView workbookViewId="0">
      <selection activeCell="E4" sqref="E4"/>
    </sheetView>
  </sheetViews>
  <sheetFormatPr defaultRowHeight="16.5" x14ac:dyDescent="0.3"/>
  <cols>
    <col min="1" max="1" width="3.5" bestFit="1" customWidth="1"/>
    <col min="4" max="4" width="9" customWidth="1"/>
    <col min="17" max="17" width="22.25" bestFit="1" customWidth="1"/>
  </cols>
  <sheetData>
    <row r="1" spans="1:18" ht="17.25" thickBot="1" x14ac:dyDescent="0.35">
      <c r="A1" s="1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R1" t="s">
        <v>19</v>
      </c>
    </row>
    <row r="2" spans="1:18" ht="17.25" thickBot="1" x14ac:dyDescent="0.35">
      <c r="A2" s="1"/>
      <c r="B2" s="21"/>
      <c r="C2" s="22" t="s">
        <v>0</v>
      </c>
      <c r="D2" s="12" t="s">
        <v>1</v>
      </c>
      <c r="E2" s="12" t="s">
        <v>2</v>
      </c>
      <c r="F2" s="12" t="s">
        <v>3</v>
      </c>
      <c r="G2" s="12" t="s">
        <v>4</v>
      </c>
      <c r="H2" s="12">
        <v>9</v>
      </c>
      <c r="I2" s="12">
        <v>8</v>
      </c>
      <c r="J2" s="12">
        <v>7</v>
      </c>
      <c r="K2" s="12">
        <v>6</v>
      </c>
      <c r="L2" s="12">
        <v>5</v>
      </c>
      <c r="M2" s="12">
        <v>4</v>
      </c>
      <c r="N2" s="12">
        <v>3</v>
      </c>
      <c r="O2" s="23">
        <v>2</v>
      </c>
      <c r="Q2" t="s">
        <v>16</v>
      </c>
      <c r="R2" s="1" t="s">
        <v>21</v>
      </c>
    </row>
    <row r="3" spans="1:18" x14ac:dyDescent="0.3">
      <c r="A3" s="1">
        <v>0</v>
      </c>
      <c r="B3" s="17" t="s">
        <v>0</v>
      </c>
      <c r="C3" s="2">
        <f>$R$4</f>
        <v>0</v>
      </c>
      <c r="D3" s="3">
        <v>64</v>
      </c>
      <c r="E3" s="3">
        <v>64</v>
      </c>
      <c r="F3" s="3">
        <v>64</v>
      </c>
      <c r="G3" s="3">
        <v>64</v>
      </c>
      <c r="H3" s="3">
        <v>0</v>
      </c>
      <c r="I3" s="3">
        <v>0</v>
      </c>
      <c r="J3" s="3">
        <v>0</v>
      </c>
      <c r="K3" s="3">
        <v>0</v>
      </c>
      <c r="L3" s="3">
        <v>64</v>
      </c>
      <c r="M3" s="3">
        <v>64</v>
      </c>
      <c r="N3" s="3">
        <v>64</v>
      </c>
      <c r="O3" s="4">
        <v>64</v>
      </c>
      <c r="Q3" t="s">
        <v>17</v>
      </c>
      <c r="R3" s="1" t="s">
        <v>21</v>
      </c>
    </row>
    <row r="4" spans="1:18" x14ac:dyDescent="0.3">
      <c r="A4" s="1">
        <v>1</v>
      </c>
      <c r="B4" s="15" t="s">
        <v>1</v>
      </c>
      <c r="C4" s="5">
        <v>64</v>
      </c>
      <c r="D4" s="6">
        <f>$R$4</f>
        <v>0</v>
      </c>
      <c r="E4" s="19">
        <f>64*2</f>
        <v>128</v>
      </c>
      <c r="F4" s="19">
        <f>64*2</f>
        <v>128</v>
      </c>
      <c r="G4" s="19">
        <f>64*2</f>
        <v>128</v>
      </c>
      <c r="H4" s="19">
        <v>64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20">
        <v>0</v>
      </c>
      <c r="Q4" t="s">
        <v>18</v>
      </c>
      <c r="R4" s="1">
        <v>0</v>
      </c>
    </row>
    <row r="5" spans="1:18" x14ac:dyDescent="0.3">
      <c r="A5" s="1">
        <v>2</v>
      </c>
      <c r="B5" s="15" t="s">
        <v>2</v>
      </c>
      <c r="C5" s="5">
        <v>64</v>
      </c>
      <c r="D5" s="13">
        <f>64*2</f>
        <v>128</v>
      </c>
      <c r="E5" s="6">
        <f>$R$4</f>
        <v>0</v>
      </c>
      <c r="F5" s="19">
        <f>64*3</f>
        <v>192</v>
      </c>
      <c r="G5" s="19">
        <f>64*3</f>
        <v>192</v>
      </c>
      <c r="H5" s="19">
        <f>64*2</f>
        <v>128</v>
      </c>
      <c r="I5" s="19">
        <v>64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20">
        <v>0</v>
      </c>
      <c r="Q5" t="s">
        <v>22</v>
      </c>
      <c r="R5">
        <v>256</v>
      </c>
    </row>
    <row r="6" spans="1:18" x14ac:dyDescent="0.3">
      <c r="A6" s="1">
        <v>3</v>
      </c>
      <c r="B6" s="15" t="s">
        <v>3</v>
      </c>
      <c r="C6" s="5">
        <v>64</v>
      </c>
      <c r="D6" s="13">
        <f>64*2</f>
        <v>128</v>
      </c>
      <c r="E6" s="13">
        <f>64*3</f>
        <v>192</v>
      </c>
      <c r="F6" s="6">
        <f>$R$4</f>
        <v>0</v>
      </c>
      <c r="G6" s="19">
        <f>R5</f>
        <v>256</v>
      </c>
      <c r="H6" s="19">
        <f>64*3</f>
        <v>192</v>
      </c>
      <c r="I6" s="19">
        <v>128</v>
      </c>
      <c r="J6" s="19">
        <v>64</v>
      </c>
      <c r="K6" s="19">
        <v>0</v>
      </c>
      <c r="L6" s="19">
        <v>0</v>
      </c>
      <c r="M6" s="19">
        <v>0</v>
      </c>
      <c r="N6" s="19">
        <v>0</v>
      </c>
      <c r="O6" s="20">
        <v>0</v>
      </c>
      <c r="Q6" t="s">
        <v>23</v>
      </c>
    </row>
    <row r="7" spans="1:18" x14ac:dyDescent="0.3">
      <c r="A7" s="1">
        <v>4</v>
      </c>
      <c r="B7" s="15" t="s">
        <v>4</v>
      </c>
      <c r="C7" s="5">
        <v>64</v>
      </c>
      <c r="D7" s="13">
        <f>64*2</f>
        <v>128</v>
      </c>
      <c r="E7" s="13">
        <f>64*3</f>
        <v>192</v>
      </c>
      <c r="F7" s="13">
        <f>R5</f>
        <v>256</v>
      </c>
      <c r="G7" s="6">
        <f>$R$4</f>
        <v>0</v>
      </c>
      <c r="H7" s="19">
        <f>R5</f>
        <v>256</v>
      </c>
      <c r="I7" s="19">
        <v>192</v>
      </c>
      <c r="J7" s="19">
        <v>128</v>
      </c>
      <c r="K7" s="19">
        <v>64</v>
      </c>
      <c r="L7" s="19">
        <v>0</v>
      </c>
      <c r="M7" s="19">
        <v>0</v>
      </c>
      <c r="N7" s="19">
        <v>0</v>
      </c>
      <c r="O7" s="20">
        <v>0</v>
      </c>
    </row>
    <row r="8" spans="1:18" x14ac:dyDescent="0.3">
      <c r="A8" s="1">
        <v>5</v>
      </c>
      <c r="B8" s="15">
        <v>9</v>
      </c>
      <c r="C8" s="5">
        <v>0</v>
      </c>
      <c r="D8" s="13">
        <v>64</v>
      </c>
      <c r="E8" s="13">
        <v>128</v>
      </c>
      <c r="F8" s="13">
        <v>192</v>
      </c>
      <c r="G8" s="13">
        <f>R5</f>
        <v>256</v>
      </c>
      <c r="H8" s="6">
        <f>$R$4</f>
        <v>0</v>
      </c>
      <c r="I8" s="19">
        <f>R5</f>
        <v>256</v>
      </c>
      <c r="J8" s="19">
        <v>192</v>
      </c>
      <c r="K8" s="19">
        <v>128</v>
      </c>
      <c r="L8" s="19">
        <v>64</v>
      </c>
      <c r="M8" s="19">
        <v>0</v>
      </c>
      <c r="N8" s="19">
        <v>0</v>
      </c>
      <c r="O8" s="20">
        <v>0</v>
      </c>
    </row>
    <row r="9" spans="1:18" x14ac:dyDescent="0.3">
      <c r="A9" s="1">
        <v>6</v>
      </c>
      <c r="B9" s="15">
        <v>8</v>
      </c>
      <c r="C9" s="5">
        <v>0</v>
      </c>
      <c r="D9" s="13">
        <v>0</v>
      </c>
      <c r="E9" s="13">
        <v>64</v>
      </c>
      <c r="F9" s="13">
        <v>128</v>
      </c>
      <c r="G9" s="13">
        <v>192</v>
      </c>
      <c r="H9" s="13">
        <f>R5</f>
        <v>256</v>
      </c>
      <c r="I9" s="6">
        <f>$R$4</f>
        <v>0</v>
      </c>
      <c r="J9" s="19">
        <f>R5</f>
        <v>256</v>
      </c>
      <c r="K9" s="19">
        <v>192</v>
      </c>
      <c r="L9" s="19">
        <v>128</v>
      </c>
      <c r="M9" s="19">
        <v>64</v>
      </c>
      <c r="N9" s="19">
        <v>0</v>
      </c>
      <c r="O9" s="20">
        <v>0</v>
      </c>
    </row>
    <row r="10" spans="1:18" x14ac:dyDescent="0.3">
      <c r="A10" s="1">
        <v>7</v>
      </c>
      <c r="B10" s="15">
        <v>7</v>
      </c>
      <c r="C10" s="5">
        <v>0</v>
      </c>
      <c r="D10" s="13">
        <v>0</v>
      </c>
      <c r="E10" s="13">
        <v>0</v>
      </c>
      <c r="F10" s="13">
        <v>64</v>
      </c>
      <c r="G10" s="13">
        <v>128</v>
      </c>
      <c r="H10" s="13">
        <v>192</v>
      </c>
      <c r="I10" s="13">
        <f>R5</f>
        <v>256</v>
      </c>
      <c r="J10" s="6">
        <f>$R$4</f>
        <v>0</v>
      </c>
      <c r="K10" s="19">
        <f>R5</f>
        <v>256</v>
      </c>
      <c r="L10" s="19">
        <v>192</v>
      </c>
      <c r="M10" s="19">
        <v>128</v>
      </c>
      <c r="N10" s="19">
        <v>64</v>
      </c>
      <c r="O10" s="20">
        <v>0</v>
      </c>
    </row>
    <row r="11" spans="1:18" x14ac:dyDescent="0.3">
      <c r="A11" s="1">
        <v>8</v>
      </c>
      <c r="B11" s="15">
        <v>6</v>
      </c>
      <c r="C11" s="5">
        <v>0</v>
      </c>
      <c r="D11" s="13">
        <v>0</v>
      </c>
      <c r="E11" s="13">
        <v>0</v>
      </c>
      <c r="F11" s="13">
        <v>0</v>
      </c>
      <c r="G11" s="13">
        <v>64</v>
      </c>
      <c r="H11" s="13">
        <v>128</v>
      </c>
      <c r="I11" s="13">
        <v>192</v>
      </c>
      <c r="J11" s="13">
        <f>R5</f>
        <v>256</v>
      </c>
      <c r="K11" s="6">
        <f>$R$4</f>
        <v>0</v>
      </c>
      <c r="L11" s="19">
        <f>R5</f>
        <v>256</v>
      </c>
      <c r="M11" s="19">
        <v>192</v>
      </c>
      <c r="N11" s="19">
        <v>128</v>
      </c>
      <c r="O11" s="20">
        <v>64</v>
      </c>
    </row>
    <row r="12" spans="1:18" x14ac:dyDescent="0.3">
      <c r="A12" s="1">
        <v>9</v>
      </c>
      <c r="B12" s="15">
        <v>5</v>
      </c>
      <c r="C12" s="5">
        <v>64</v>
      </c>
      <c r="D12" s="13">
        <v>0</v>
      </c>
      <c r="E12" s="13">
        <v>0</v>
      </c>
      <c r="F12" s="13">
        <v>0</v>
      </c>
      <c r="G12" s="13">
        <v>0</v>
      </c>
      <c r="H12" s="13">
        <v>64</v>
      </c>
      <c r="I12" s="13">
        <v>128</v>
      </c>
      <c r="J12" s="13">
        <v>192</v>
      </c>
      <c r="K12" s="13">
        <f>R5</f>
        <v>256</v>
      </c>
      <c r="L12" s="6">
        <f>$R$4</f>
        <v>0</v>
      </c>
      <c r="M12" s="19">
        <f>R5</f>
        <v>256</v>
      </c>
      <c r="N12" s="19">
        <v>192</v>
      </c>
      <c r="O12" s="20">
        <v>128</v>
      </c>
    </row>
    <row r="13" spans="1:18" x14ac:dyDescent="0.3">
      <c r="A13" s="1">
        <v>10</v>
      </c>
      <c r="B13" s="15">
        <v>4</v>
      </c>
      <c r="C13" s="5">
        <v>64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64</v>
      </c>
      <c r="J13" s="13">
        <v>128</v>
      </c>
      <c r="K13" s="13">
        <v>192</v>
      </c>
      <c r="L13" s="13">
        <f>R5</f>
        <v>256</v>
      </c>
      <c r="M13" s="6">
        <f>$R$4</f>
        <v>0</v>
      </c>
      <c r="N13" s="19">
        <f>64*3</f>
        <v>192</v>
      </c>
      <c r="O13" s="20">
        <v>128</v>
      </c>
    </row>
    <row r="14" spans="1:18" x14ac:dyDescent="0.3">
      <c r="A14" s="1">
        <v>11</v>
      </c>
      <c r="B14" s="15">
        <v>3</v>
      </c>
      <c r="C14" s="5">
        <v>64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64</v>
      </c>
      <c r="K14" s="13">
        <v>128</v>
      </c>
      <c r="L14" s="13">
        <v>192</v>
      </c>
      <c r="M14" s="13">
        <f>64*3</f>
        <v>192</v>
      </c>
      <c r="N14" s="6">
        <f>$R$4</f>
        <v>0</v>
      </c>
      <c r="O14" s="20">
        <f>64*2</f>
        <v>128</v>
      </c>
    </row>
    <row r="15" spans="1:18" ht="17.25" thickBot="1" x14ac:dyDescent="0.35">
      <c r="A15" s="1">
        <v>12</v>
      </c>
      <c r="B15" s="16">
        <v>2</v>
      </c>
      <c r="C15" s="8">
        <v>64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64</v>
      </c>
      <c r="L15" s="14">
        <v>128</v>
      </c>
      <c r="M15" s="14">
        <v>128</v>
      </c>
      <c r="N15" s="14">
        <f>64*2</f>
        <v>128</v>
      </c>
      <c r="O15" s="10">
        <f>$R$4</f>
        <v>0</v>
      </c>
    </row>
    <row r="16" spans="1:18" ht="17.25" thickBot="1" x14ac:dyDescent="0.35">
      <c r="A16" s="1"/>
    </row>
    <row r="17" spans="1:15" x14ac:dyDescent="0.3">
      <c r="A17" s="1"/>
      <c r="B17" s="51" t="s">
        <v>15</v>
      </c>
      <c r="C17" s="52"/>
      <c r="D17" s="55">
        <f>19600</f>
        <v>19600</v>
      </c>
      <c r="E17" s="56"/>
      <c r="L17" s="59" t="s">
        <v>20</v>
      </c>
      <c r="M17" s="52"/>
      <c r="N17" s="60"/>
      <c r="O17" s="52"/>
    </row>
    <row r="18" spans="1:15" ht="17.25" thickBot="1" x14ac:dyDescent="0.35">
      <c r="B18" s="53"/>
      <c r="C18" s="54"/>
      <c r="D18" s="57"/>
      <c r="E18" s="58"/>
      <c r="L18" s="53"/>
      <c r="M18" s="54"/>
      <c r="N18" s="53"/>
      <c r="O18" s="54"/>
    </row>
    <row r="20" spans="1:15" ht="17.25" thickBot="1" x14ac:dyDescent="0.35">
      <c r="A20" s="1"/>
      <c r="C20" s="1">
        <v>0</v>
      </c>
      <c r="D20" s="1">
        <v>1</v>
      </c>
      <c r="E20" s="1">
        <v>2</v>
      </c>
      <c r="F20" s="1">
        <v>3</v>
      </c>
      <c r="G20" s="1">
        <v>4</v>
      </c>
      <c r="H20" s="1">
        <v>5</v>
      </c>
      <c r="I20" s="1">
        <v>6</v>
      </c>
      <c r="J20" s="1">
        <v>7</v>
      </c>
      <c r="K20" s="1">
        <v>8</v>
      </c>
      <c r="L20" s="1">
        <v>9</v>
      </c>
      <c r="M20" s="1">
        <v>10</v>
      </c>
      <c r="N20" s="1">
        <v>11</v>
      </c>
      <c r="O20" s="1">
        <v>12</v>
      </c>
    </row>
    <row r="21" spans="1:15" ht="17.25" thickBot="1" x14ac:dyDescent="0.35">
      <c r="A21" s="1"/>
      <c r="B21" s="21" t="s">
        <v>6</v>
      </c>
      <c r="C21" s="38" t="s">
        <v>0</v>
      </c>
      <c r="D21" s="39" t="s">
        <v>1</v>
      </c>
      <c r="E21" s="39" t="s">
        <v>2</v>
      </c>
      <c r="F21" s="39" t="s">
        <v>3</v>
      </c>
      <c r="G21" s="39" t="s">
        <v>4</v>
      </c>
      <c r="H21" s="39">
        <v>9</v>
      </c>
      <c r="I21" s="39">
        <v>8</v>
      </c>
      <c r="J21" s="39">
        <v>7</v>
      </c>
      <c r="K21" s="39">
        <v>6</v>
      </c>
      <c r="L21" s="39">
        <v>5</v>
      </c>
      <c r="M21" s="39">
        <v>4</v>
      </c>
      <c r="N21" s="39">
        <v>3</v>
      </c>
      <c r="O21" s="40">
        <v>2</v>
      </c>
    </row>
    <row r="22" spans="1:15" x14ac:dyDescent="0.3">
      <c r="A22" s="1">
        <v>0</v>
      </c>
      <c r="B22" s="35" t="s">
        <v>0</v>
      </c>
      <c r="C22" s="34">
        <f>C3/$D$17</f>
        <v>0</v>
      </c>
      <c r="D22" s="42">
        <f t="shared" ref="D22:O22" si="0">D3/$D$17</f>
        <v>3.2653061224489797E-3</v>
      </c>
      <c r="E22" s="42">
        <f t="shared" si="0"/>
        <v>3.2653061224489797E-3</v>
      </c>
      <c r="F22" s="42">
        <f t="shared" si="0"/>
        <v>3.2653061224489797E-3</v>
      </c>
      <c r="G22" s="42">
        <f t="shared" si="0"/>
        <v>3.2653061224489797E-3</v>
      </c>
      <c r="H22" s="42">
        <f t="shared" si="0"/>
        <v>0</v>
      </c>
      <c r="I22" s="42">
        <f t="shared" si="0"/>
        <v>0</v>
      </c>
      <c r="J22" s="42">
        <f t="shared" si="0"/>
        <v>0</v>
      </c>
      <c r="K22" s="42">
        <f t="shared" si="0"/>
        <v>0</v>
      </c>
      <c r="L22" s="42">
        <f t="shared" si="0"/>
        <v>3.2653061224489797E-3</v>
      </c>
      <c r="M22" s="42">
        <f t="shared" si="0"/>
        <v>3.2653061224489797E-3</v>
      </c>
      <c r="N22" s="42">
        <f t="shared" si="0"/>
        <v>3.2653061224489797E-3</v>
      </c>
      <c r="O22" s="43">
        <f t="shared" si="0"/>
        <v>3.2653061224489797E-3</v>
      </c>
    </row>
    <row r="23" spans="1:15" x14ac:dyDescent="0.3">
      <c r="A23" s="1">
        <v>1</v>
      </c>
      <c r="B23" s="36" t="s">
        <v>1</v>
      </c>
      <c r="C23" s="44">
        <f t="shared" ref="C23:O34" si="1">C4/$D$17</f>
        <v>3.2653061224489797E-3</v>
      </c>
      <c r="D23" s="41">
        <f t="shared" si="1"/>
        <v>0</v>
      </c>
      <c r="E23" s="41">
        <f t="shared" si="1"/>
        <v>6.5306122448979594E-3</v>
      </c>
      <c r="F23" s="41">
        <f t="shared" si="1"/>
        <v>6.5306122448979594E-3</v>
      </c>
      <c r="G23" s="41">
        <f t="shared" si="1"/>
        <v>6.5306122448979594E-3</v>
      </c>
      <c r="H23" s="41">
        <f t="shared" si="1"/>
        <v>3.2653061224489797E-3</v>
      </c>
      <c r="I23" s="41">
        <f t="shared" si="1"/>
        <v>0</v>
      </c>
      <c r="J23" s="41">
        <f t="shared" si="1"/>
        <v>0</v>
      </c>
      <c r="K23" s="41">
        <f t="shared" si="1"/>
        <v>0</v>
      </c>
      <c r="L23" s="41">
        <f t="shared" si="1"/>
        <v>0</v>
      </c>
      <c r="M23" s="41">
        <f t="shared" si="1"/>
        <v>0</v>
      </c>
      <c r="N23" s="41">
        <f t="shared" si="1"/>
        <v>0</v>
      </c>
      <c r="O23" s="45">
        <f t="shared" si="1"/>
        <v>0</v>
      </c>
    </row>
    <row r="24" spans="1:15" x14ac:dyDescent="0.3">
      <c r="A24" s="1">
        <v>2</v>
      </c>
      <c r="B24" s="36" t="s">
        <v>2</v>
      </c>
      <c r="C24" s="44">
        <f t="shared" si="1"/>
        <v>3.2653061224489797E-3</v>
      </c>
      <c r="D24" s="41">
        <f t="shared" si="1"/>
        <v>6.5306122448979594E-3</v>
      </c>
      <c r="E24" s="41">
        <f t="shared" si="1"/>
        <v>0</v>
      </c>
      <c r="F24" s="41">
        <f t="shared" si="1"/>
        <v>9.7959183673469383E-3</v>
      </c>
      <c r="G24" s="41">
        <f t="shared" si="1"/>
        <v>9.7959183673469383E-3</v>
      </c>
      <c r="H24" s="41">
        <f t="shared" si="1"/>
        <v>6.5306122448979594E-3</v>
      </c>
      <c r="I24" s="41">
        <f t="shared" si="1"/>
        <v>3.2653061224489797E-3</v>
      </c>
      <c r="J24" s="41">
        <f t="shared" si="1"/>
        <v>0</v>
      </c>
      <c r="K24" s="41">
        <f t="shared" si="1"/>
        <v>0</v>
      </c>
      <c r="L24" s="41">
        <f t="shared" si="1"/>
        <v>0</v>
      </c>
      <c r="M24" s="41">
        <f t="shared" si="1"/>
        <v>0</v>
      </c>
      <c r="N24" s="41">
        <f t="shared" si="1"/>
        <v>0</v>
      </c>
      <c r="O24" s="45">
        <f t="shared" si="1"/>
        <v>0</v>
      </c>
    </row>
    <row r="25" spans="1:15" x14ac:dyDescent="0.3">
      <c r="A25" s="1">
        <v>3</v>
      </c>
      <c r="B25" s="36" t="s">
        <v>3</v>
      </c>
      <c r="C25" s="44">
        <f t="shared" si="1"/>
        <v>3.2653061224489797E-3</v>
      </c>
      <c r="D25" s="41">
        <f t="shared" si="1"/>
        <v>6.5306122448979594E-3</v>
      </c>
      <c r="E25" s="41">
        <f t="shared" si="1"/>
        <v>9.7959183673469383E-3</v>
      </c>
      <c r="F25" s="41">
        <f t="shared" si="1"/>
        <v>0</v>
      </c>
      <c r="G25" s="41">
        <f t="shared" si="1"/>
        <v>1.3061224489795919E-2</v>
      </c>
      <c r="H25" s="41">
        <f t="shared" si="1"/>
        <v>9.7959183673469383E-3</v>
      </c>
      <c r="I25" s="41">
        <f t="shared" si="1"/>
        <v>6.5306122448979594E-3</v>
      </c>
      <c r="J25" s="41">
        <f t="shared" si="1"/>
        <v>3.2653061224489797E-3</v>
      </c>
      <c r="K25" s="41">
        <f t="shared" si="1"/>
        <v>0</v>
      </c>
      <c r="L25" s="41">
        <f t="shared" si="1"/>
        <v>0</v>
      </c>
      <c r="M25" s="41">
        <f t="shared" si="1"/>
        <v>0</v>
      </c>
      <c r="N25" s="41">
        <f t="shared" si="1"/>
        <v>0</v>
      </c>
      <c r="O25" s="45">
        <f t="shared" si="1"/>
        <v>0</v>
      </c>
    </row>
    <row r="26" spans="1:15" x14ac:dyDescent="0.3">
      <c r="A26" s="1">
        <v>4</v>
      </c>
      <c r="B26" s="36" t="s">
        <v>4</v>
      </c>
      <c r="C26" s="44">
        <f t="shared" si="1"/>
        <v>3.2653061224489797E-3</v>
      </c>
      <c r="D26" s="41">
        <f t="shared" si="1"/>
        <v>6.5306122448979594E-3</v>
      </c>
      <c r="E26" s="41">
        <f t="shared" si="1"/>
        <v>9.7959183673469383E-3</v>
      </c>
      <c r="F26" s="41">
        <f t="shared" si="1"/>
        <v>1.3061224489795919E-2</v>
      </c>
      <c r="G26" s="41">
        <f t="shared" si="1"/>
        <v>0</v>
      </c>
      <c r="H26" s="41">
        <f t="shared" si="1"/>
        <v>1.3061224489795919E-2</v>
      </c>
      <c r="I26" s="41">
        <f t="shared" si="1"/>
        <v>9.7959183673469383E-3</v>
      </c>
      <c r="J26" s="41">
        <f t="shared" si="1"/>
        <v>6.5306122448979594E-3</v>
      </c>
      <c r="K26" s="41">
        <f t="shared" si="1"/>
        <v>3.2653061224489797E-3</v>
      </c>
      <c r="L26" s="41">
        <f t="shared" si="1"/>
        <v>0</v>
      </c>
      <c r="M26" s="41">
        <f t="shared" si="1"/>
        <v>0</v>
      </c>
      <c r="N26" s="41">
        <f t="shared" si="1"/>
        <v>0</v>
      </c>
      <c r="O26" s="45">
        <f t="shared" si="1"/>
        <v>0</v>
      </c>
    </row>
    <row r="27" spans="1:15" x14ac:dyDescent="0.3">
      <c r="A27" s="1">
        <v>5</v>
      </c>
      <c r="B27" s="36">
        <v>9</v>
      </c>
      <c r="C27" s="44">
        <f t="shared" si="1"/>
        <v>0</v>
      </c>
      <c r="D27" s="41">
        <f t="shared" si="1"/>
        <v>3.2653061224489797E-3</v>
      </c>
      <c r="E27" s="41">
        <f t="shared" si="1"/>
        <v>6.5306122448979594E-3</v>
      </c>
      <c r="F27" s="41">
        <f t="shared" si="1"/>
        <v>9.7959183673469383E-3</v>
      </c>
      <c r="G27" s="41">
        <f t="shared" si="1"/>
        <v>1.3061224489795919E-2</v>
      </c>
      <c r="H27" s="41">
        <f t="shared" si="1"/>
        <v>0</v>
      </c>
      <c r="I27" s="41">
        <f t="shared" si="1"/>
        <v>1.3061224489795919E-2</v>
      </c>
      <c r="J27" s="41">
        <f t="shared" si="1"/>
        <v>9.7959183673469383E-3</v>
      </c>
      <c r="K27" s="41">
        <f t="shared" si="1"/>
        <v>6.5306122448979594E-3</v>
      </c>
      <c r="L27" s="41">
        <f t="shared" si="1"/>
        <v>3.2653061224489797E-3</v>
      </c>
      <c r="M27" s="41">
        <f t="shared" si="1"/>
        <v>0</v>
      </c>
      <c r="N27" s="41">
        <f t="shared" si="1"/>
        <v>0</v>
      </c>
      <c r="O27" s="45">
        <f t="shared" si="1"/>
        <v>0</v>
      </c>
    </row>
    <row r="28" spans="1:15" x14ac:dyDescent="0.3">
      <c r="A28" s="1">
        <v>6</v>
      </c>
      <c r="B28" s="36">
        <v>8</v>
      </c>
      <c r="C28" s="44">
        <f t="shared" si="1"/>
        <v>0</v>
      </c>
      <c r="D28" s="41">
        <f t="shared" si="1"/>
        <v>0</v>
      </c>
      <c r="E28" s="41">
        <f t="shared" si="1"/>
        <v>3.2653061224489797E-3</v>
      </c>
      <c r="F28" s="41">
        <f t="shared" si="1"/>
        <v>6.5306122448979594E-3</v>
      </c>
      <c r="G28" s="41">
        <f t="shared" si="1"/>
        <v>9.7959183673469383E-3</v>
      </c>
      <c r="H28" s="41">
        <f t="shared" si="1"/>
        <v>1.3061224489795919E-2</v>
      </c>
      <c r="I28" s="41">
        <f t="shared" si="1"/>
        <v>0</v>
      </c>
      <c r="J28" s="41">
        <f t="shared" si="1"/>
        <v>1.3061224489795919E-2</v>
      </c>
      <c r="K28" s="41">
        <f t="shared" si="1"/>
        <v>9.7959183673469383E-3</v>
      </c>
      <c r="L28" s="41">
        <f t="shared" si="1"/>
        <v>6.5306122448979594E-3</v>
      </c>
      <c r="M28" s="41">
        <f t="shared" si="1"/>
        <v>3.2653061224489797E-3</v>
      </c>
      <c r="N28" s="41">
        <f t="shared" si="1"/>
        <v>0</v>
      </c>
      <c r="O28" s="45">
        <f t="shared" si="1"/>
        <v>0</v>
      </c>
    </row>
    <row r="29" spans="1:15" x14ac:dyDescent="0.3">
      <c r="A29" s="1">
        <v>7</v>
      </c>
      <c r="B29" s="36">
        <v>7</v>
      </c>
      <c r="C29" s="44">
        <f t="shared" si="1"/>
        <v>0</v>
      </c>
      <c r="D29" s="41">
        <f t="shared" si="1"/>
        <v>0</v>
      </c>
      <c r="E29" s="41">
        <f t="shared" si="1"/>
        <v>0</v>
      </c>
      <c r="F29" s="41">
        <f t="shared" si="1"/>
        <v>3.2653061224489797E-3</v>
      </c>
      <c r="G29" s="41">
        <f t="shared" si="1"/>
        <v>6.5306122448979594E-3</v>
      </c>
      <c r="H29" s="41">
        <f t="shared" si="1"/>
        <v>9.7959183673469383E-3</v>
      </c>
      <c r="I29" s="41">
        <f t="shared" si="1"/>
        <v>1.3061224489795919E-2</v>
      </c>
      <c r="J29" s="41">
        <f t="shared" si="1"/>
        <v>0</v>
      </c>
      <c r="K29" s="41">
        <f t="shared" si="1"/>
        <v>1.3061224489795919E-2</v>
      </c>
      <c r="L29" s="41">
        <f t="shared" si="1"/>
        <v>9.7959183673469383E-3</v>
      </c>
      <c r="M29" s="41">
        <f t="shared" si="1"/>
        <v>6.5306122448979594E-3</v>
      </c>
      <c r="N29" s="41">
        <f t="shared" si="1"/>
        <v>3.2653061224489797E-3</v>
      </c>
      <c r="O29" s="45">
        <f t="shared" si="1"/>
        <v>0</v>
      </c>
    </row>
    <row r="30" spans="1:15" x14ac:dyDescent="0.3">
      <c r="A30" s="1">
        <v>8</v>
      </c>
      <c r="B30" s="36">
        <v>6</v>
      </c>
      <c r="C30" s="44">
        <f t="shared" si="1"/>
        <v>0</v>
      </c>
      <c r="D30" s="41">
        <f t="shared" si="1"/>
        <v>0</v>
      </c>
      <c r="E30" s="41">
        <f t="shared" si="1"/>
        <v>0</v>
      </c>
      <c r="F30" s="41">
        <f t="shared" si="1"/>
        <v>0</v>
      </c>
      <c r="G30" s="41">
        <f t="shared" si="1"/>
        <v>3.2653061224489797E-3</v>
      </c>
      <c r="H30" s="41">
        <f t="shared" si="1"/>
        <v>6.5306122448979594E-3</v>
      </c>
      <c r="I30" s="41">
        <f t="shared" si="1"/>
        <v>9.7959183673469383E-3</v>
      </c>
      <c r="J30" s="41">
        <f t="shared" si="1"/>
        <v>1.3061224489795919E-2</v>
      </c>
      <c r="K30" s="41">
        <f t="shared" si="1"/>
        <v>0</v>
      </c>
      <c r="L30" s="41">
        <f t="shared" si="1"/>
        <v>1.3061224489795919E-2</v>
      </c>
      <c r="M30" s="41">
        <f t="shared" si="1"/>
        <v>9.7959183673469383E-3</v>
      </c>
      <c r="N30" s="41">
        <f t="shared" si="1"/>
        <v>6.5306122448979594E-3</v>
      </c>
      <c r="O30" s="45">
        <f t="shared" si="1"/>
        <v>3.2653061224489797E-3</v>
      </c>
    </row>
    <row r="31" spans="1:15" x14ac:dyDescent="0.3">
      <c r="A31" s="1">
        <v>9</v>
      </c>
      <c r="B31" s="36">
        <v>5</v>
      </c>
      <c r="C31" s="44">
        <f t="shared" si="1"/>
        <v>3.2653061224489797E-3</v>
      </c>
      <c r="D31" s="41">
        <f t="shared" si="1"/>
        <v>0</v>
      </c>
      <c r="E31" s="41">
        <f t="shared" si="1"/>
        <v>0</v>
      </c>
      <c r="F31" s="41">
        <f t="shared" si="1"/>
        <v>0</v>
      </c>
      <c r="G31" s="41">
        <f t="shared" si="1"/>
        <v>0</v>
      </c>
      <c r="H31" s="41">
        <f t="shared" si="1"/>
        <v>3.2653061224489797E-3</v>
      </c>
      <c r="I31" s="41">
        <f t="shared" si="1"/>
        <v>6.5306122448979594E-3</v>
      </c>
      <c r="J31" s="41">
        <f t="shared" si="1"/>
        <v>9.7959183673469383E-3</v>
      </c>
      <c r="K31" s="41">
        <f t="shared" si="1"/>
        <v>1.3061224489795919E-2</v>
      </c>
      <c r="L31" s="41">
        <f t="shared" si="1"/>
        <v>0</v>
      </c>
      <c r="M31" s="41">
        <f t="shared" si="1"/>
        <v>1.3061224489795919E-2</v>
      </c>
      <c r="N31" s="41">
        <f t="shared" si="1"/>
        <v>9.7959183673469383E-3</v>
      </c>
      <c r="O31" s="45">
        <f t="shared" si="1"/>
        <v>6.5306122448979594E-3</v>
      </c>
    </row>
    <row r="32" spans="1:15" x14ac:dyDescent="0.3">
      <c r="A32" s="1">
        <v>10</v>
      </c>
      <c r="B32" s="36">
        <v>4</v>
      </c>
      <c r="C32" s="44">
        <f t="shared" si="1"/>
        <v>3.2653061224489797E-3</v>
      </c>
      <c r="D32" s="41">
        <f t="shared" si="1"/>
        <v>0</v>
      </c>
      <c r="E32" s="41">
        <f t="shared" si="1"/>
        <v>0</v>
      </c>
      <c r="F32" s="41">
        <f t="shared" si="1"/>
        <v>0</v>
      </c>
      <c r="G32" s="41">
        <f t="shared" si="1"/>
        <v>0</v>
      </c>
      <c r="H32" s="41">
        <f t="shared" si="1"/>
        <v>0</v>
      </c>
      <c r="I32" s="41">
        <f t="shared" si="1"/>
        <v>3.2653061224489797E-3</v>
      </c>
      <c r="J32" s="41">
        <f t="shared" si="1"/>
        <v>6.5306122448979594E-3</v>
      </c>
      <c r="K32" s="41">
        <f t="shared" si="1"/>
        <v>9.7959183673469383E-3</v>
      </c>
      <c r="L32" s="41">
        <f t="shared" si="1"/>
        <v>1.3061224489795919E-2</v>
      </c>
      <c r="M32" s="41">
        <f t="shared" si="1"/>
        <v>0</v>
      </c>
      <c r="N32" s="41">
        <f t="shared" si="1"/>
        <v>9.7959183673469383E-3</v>
      </c>
      <c r="O32" s="45">
        <f t="shared" si="1"/>
        <v>6.5306122448979594E-3</v>
      </c>
    </row>
    <row r="33" spans="1:15" x14ac:dyDescent="0.3">
      <c r="A33" s="1">
        <v>11</v>
      </c>
      <c r="B33" s="36">
        <v>3</v>
      </c>
      <c r="C33" s="44">
        <f t="shared" si="1"/>
        <v>3.2653061224489797E-3</v>
      </c>
      <c r="D33" s="41">
        <f t="shared" si="1"/>
        <v>0</v>
      </c>
      <c r="E33" s="41">
        <f t="shared" si="1"/>
        <v>0</v>
      </c>
      <c r="F33" s="41">
        <f t="shared" si="1"/>
        <v>0</v>
      </c>
      <c r="G33" s="41">
        <f t="shared" si="1"/>
        <v>0</v>
      </c>
      <c r="H33" s="41">
        <f t="shared" si="1"/>
        <v>0</v>
      </c>
      <c r="I33" s="41">
        <f t="shared" si="1"/>
        <v>0</v>
      </c>
      <c r="J33" s="41">
        <f t="shared" si="1"/>
        <v>3.2653061224489797E-3</v>
      </c>
      <c r="K33" s="41">
        <f t="shared" si="1"/>
        <v>6.5306122448979594E-3</v>
      </c>
      <c r="L33" s="41">
        <f t="shared" si="1"/>
        <v>9.7959183673469383E-3</v>
      </c>
      <c r="M33" s="41">
        <f t="shared" si="1"/>
        <v>9.7959183673469383E-3</v>
      </c>
      <c r="N33" s="41">
        <f t="shared" si="1"/>
        <v>0</v>
      </c>
      <c r="O33" s="45">
        <f t="shared" si="1"/>
        <v>6.5306122448979594E-3</v>
      </c>
    </row>
    <row r="34" spans="1:15" ht="17.25" thickBot="1" x14ac:dyDescent="0.35">
      <c r="A34" s="1">
        <v>12</v>
      </c>
      <c r="B34" s="37">
        <v>2</v>
      </c>
      <c r="C34" s="46">
        <f t="shared" si="1"/>
        <v>3.2653061224489797E-3</v>
      </c>
      <c r="D34" s="47">
        <f t="shared" si="1"/>
        <v>0</v>
      </c>
      <c r="E34" s="47">
        <f t="shared" si="1"/>
        <v>0</v>
      </c>
      <c r="F34" s="47">
        <f t="shared" si="1"/>
        <v>0</v>
      </c>
      <c r="G34" s="47">
        <f t="shared" si="1"/>
        <v>0</v>
      </c>
      <c r="H34" s="47">
        <f t="shared" si="1"/>
        <v>0</v>
      </c>
      <c r="I34" s="47">
        <f t="shared" si="1"/>
        <v>0</v>
      </c>
      <c r="J34" s="47">
        <f t="shared" si="1"/>
        <v>0</v>
      </c>
      <c r="K34" s="47">
        <f t="shared" si="1"/>
        <v>3.2653061224489797E-3</v>
      </c>
      <c r="L34" s="47">
        <f t="shared" si="1"/>
        <v>6.5306122448979594E-3</v>
      </c>
      <c r="M34" s="47">
        <f t="shared" si="1"/>
        <v>6.5306122448979594E-3</v>
      </c>
      <c r="N34" s="47">
        <f t="shared" si="1"/>
        <v>6.5306122448979594E-3</v>
      </c>
      <c r="O34" s="48">
        <f t="shared" si="1"/>
        <v>0</v>
      </c>
    </row>
  </sheetData>
  <mergeCells count="4">
    <mergeCell ref="B17:C18"/>
    <mergeCell ref="D17:E18"/>
    <mergeCell ref="L17:M18"/>
    <mergeCell ref="N17:O1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C3E70-DC6A-4747-BDBF-E85D80FD5436}">
  <dimension ref="A1:R34"/>
  <sheetViews>
    <sheetView workbookViewId="0">
      <selection activeCell="I12" sqref="I12"/>
    </sheetView>
  </sheetViews>
  <sheetFormatPr defaultRowHeight="16.5" x14ac:dyDescent="0.3"/>
  <cols>
    <col min="1" max="1" width="3.5" bestFit="1" customWidth="1"/>
    <col min="4" max="4" width="9" customWidth="1"/>
    <col min="17" max="17" width="9.75" bestFit="1" customWidth="1"/>
  </cols>
  <sheetData>
    <row r="1" spans="1:18" ht="17.25" thickBot="1" x14ac:dyDescent="0.35">
      <c r="A1" s="1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R1" t="s">
        <v>19</v>
      </c>
    </row>
    <row r="2" spans="1:18" ht="17.25" thickBot="1" x14ac:dyDescent="0.35">
      <c r="A2" s="1"/>
      <c r="B2" s="21"/>
      <c r="C2" s="22" t="s">
        <v>0</v>
      </c>
      <c r="D2" s="12" t="s">
        <v>1</v>
      </c>
      <c r="E2" s="12" t="s">
        <v>2</v>
      </c>
      <c r="F2" s="12" t="s">
        <v>3</v>
      </c>
      <c r="G2" s="12" t="s">
        <v>4</v>
      </c>
      <c r="H2" s="12">
        <v>9</v>
      </c>
      <c r="I2" s="12">
        <v>8</v>
      </c>
      <c r="J2" s="12">
        <v>7</v>
      </c>
      <c r="K2" s="12">
        <v>6</v>
      </c>
      <c r="L2" s="12">
        <v>5</v>
      </c>
      <c r="M2" s="12">
        <v>4</v>
      </c>
      <c r="N2" s="12">
        <v>3</v>
      </c>
      <c r="O2" s="23">
        <v>2</v>
      </c>
      <c r="Q2" t="s">
        <v>16</v>
      </c>
      <c r="R2" s="1">
        <v>0</v>
      </c>
    </row>
    <row r="3" spans="1:18" x14ac:dyDescent="0.3">
      <c r="A3" s="1">
        <v>0</v>
      </c>
      <c r="B3" s="17" t="s">
        <v>0</v>
      </c>
      <c r="C3" s="2">
        <f>$R$4</f>
        <v>2256</v>
      </c>
      <c r="D3" s="3">
        <f>$R$2</f>
        <v>0</v>
      </c>
      <c r="E3" s="3">
        <f t="shared" ref="E3:O14" si="0">$R$2</f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3">
        <f t="shared" si="0"/>
        <v>0</v>
      </c>
      <c r="O3" s="4">
        <f t="shared" si="0"/>
        <v>0</v>
      </c>
      <c r="Q3" t="s">
        <v>17</v>
      </c>
      <c r="R3" s="1">
        <v>0</v>
      </c>
    </row>
    <row r="4" spans="1:18" x14ac:dyDescent="0.3">
      <c r="A4" s="1">
        <v>1</v>
      </c>
      <c r="B4" s="15" t="s">
        <v>1</v>
      </c>
      <c r="C4" s="5">
        <f>$R$3</f>
        <v>0</v>
      </c>
      <c r="D4" s="6">
        <f>$R$4</f>
        <v>2256</v>
      </c>
      <c r="E4" s="19">
        <f t="shared" si="0"/>
        <v>0</v>
      </c>
      <c r="F4" s="19">
        <f t="shared" si="0"/>
        <v>0</v>
      </c>
      <c r="G4" s="19">
        <f t="shared" si="0"/>
        <v>0</v>
      </c>
      <c r="H4" s="19">
        <f t="shared" si="0"/>
        <v>0</v>
      </c>
      <c r="I4" s="19">
        <f t="shared" si="0"/>
        <v>0</v>
      </c>
      <c r="J4" s="19">
        <f t="shared" si="0"/>
        <v>0</v>
      </c>
      <c r="K4" s="19">
        <f t="shared" si="0"/>
        <v>0</v>
      </c>
      <c r="L4" s="19">
        <f t="shared" si="0"/>
        <v>0</v>
      </c>
      <c r="M4" s="19">
        <f t="shared" si="0"/>
        <v>0</v>
      </c>
      <c r="N4" s="19">
        <f t="shared" si="0"/>
        <v>0</v>
      </c>
      <c r="O4" s="20">
        <f t="shared" si="0"/>
        <v>0</v>
      </c>
      <c r="Q4" t="s">
        <v>18</v>
      </c>
      <c r="R4" s="1">
        <f>48*47</f>
        <v>2256</v>
      </c>
    </row>
    <row r="5" spans="1:18" x14ac:dyDescent="0.3">
      <c r="A5" s="1">
        <v>2</v>
      </c>
      <c r="B5" s="15" t="s">
        <v>2</v>
      </c>
      <c r="C5" s="5">
        <f t="shared" ref="C5:N15" si="1">$R$3</f>
        <v>0</v>
      </c>
      <c r="D5" s="13">
        <f t="shared" si="1"/>
        <v>0</v>
      </c>
      <c r="E5" s="6">
        <f>$R$4</f>
        <v>2256</v>
      </c>
      <c r="F5" s="19">
        <f t="shared" si="0"/>
        <v>0</v>
      </c>
      <c r="G5" s="19">
        <f t="shared" si="0"/>
        <v>0</v>
      </c>
      <c r="H5" s="19">
        <f t="shared" si="0"/>
        <v>0</v>
      </c>
      <c r="I5" s="19">
        <f t="shared" si="0"/>
        <v>0</v>
      </c>
      <c r="J5" s="19">
        <f t="shared" si="0"/>
        <v>0</v>
      </c>
      <c r="K5" s="19">
        <f t="shared" si="0"/>
        <v>0</v>
      </c>
      <c r="L5" s="19">
        <f t="shared" si="0"/>
        <v>0</v>
      </c>
      <c r="M5" s="19">
        <f t="shared" si="0"/>
        <v>0</v>
      </c>
      <c r="N5" s="19">
        <f t="shared" si="0"/>
        <v>0</v>
      </c>
      <c r="O5" s="20">
        <f t="shared" si="0"/>
        <v>0</v>
      </c>
    </row>
    <row r="6" spans="1:18" x14ac:dyDescent="0.3">
      <c r="A6" s="1">
        <v>3</v>
      </c>
      <c r="B6" s="15" t="s">
        <v>3</v>
      </c>
      <c r="C6" s="5">
        <f t="shared" si="1"/>
        <v>0</v>
      </c>
      <c r="D6" s="13">
        <f t="shared" si="1"/>
        <v>0</v>
      </c>
      <c r="E6" s="13">
        <f t="shared" si="1"/>
        <v>0</v>
      </c>
      <c r="F6" s="6">
        <f>$R$4</f>
        <v>2256</v>
      </c>
      <c r="G6" s="19">
        <f t="shared" si="0"/>
        <v>0</v>
      </c>
      <c r="H6" s="19">
        <f t="shared" si="0"/>
        <v>0</v>
      </c>
      <c r="I6" s="19">
        <f t="shared" si="0"/>
        <v>0</v>
      </c>
      <c r="J6" s="19">
        <f t="shared" si="0"/>
        <v>0</v>
      </c>
      <c r="K6" s="19">
        <f t="shared" si="0"/>
        <v>0</v>
      </c>
      <c r="L6" s="19">
        <f t="shared" si="0"/>
        <v>0</v>
      </c>
      <c r="M6" s="19">
        <f t="shared" si="0"/>
        <v>0</v>
      </c>
      <c r="N6" s="19">
        <f t="shared" si="0"/>
        <v>0</v>
      </c>
      <c r="O6" s="20">
        <f t="shared" si="0"/>
        <v>0</v>
      </c>
    </row>
    <row r="7" spans="1:18" x14ac:dyDescent="0.3">
      <c r="A7" s="1">
        <v>4</v>
      </c>
      <c r="B7" s="15" t="s">
        <v>4</v>
      </c>
      <c r="C7" s="5">
        <f t="shared" si="1"/>
        <v>0</v>
      </c>
      <c r="D7" s="13">
        <f t="shared" si="1"/>
        <v>0</v>
      </c>
      <c r="E7" s="13">
        <f t="shared" si="1"/>
        <v>0</v>
      </c>
      <c r="F7" s="13">
        <f t="shared" si="1"/>
        <v>0</v>
      </c>
      <c r="G7" s="6">
        <f>$R$4</f>
        <v>2256</v>
      </c>
      <c r="H7" s="19">
        <f t="shared" si="0"/>
        <v>0</v>
      </c>
      <c r="I7" s="19">
        <f t="shared" si="0"/>
        <v>0</v>
      </c>
      <c r="J7" s="19">
        <f t="shared" si="0"/>
        <v>0</v>
      </c>
      <c r="K7" s="19">
        <f t="shared" si="0"/>
        <v>0</v>
      </c>
      <c r="L7" s="19">
        <f t="shared" si="0"/>
        <v>0</v>
      </c>
      <c r="M7" s="19">
        <f t="shared" si="0"/>
        <v>0</v>
      </c>
      <c r="N7" s="19">
        <f t="shared" si="0"/>
        <v>0</v>
      </c>
      <c r="O7" s="20">
        <f t="shared" si="0"/>
        <v>0</v>
      </c>
    </row>
    <row r="8" spans="1:18" x14ac:dyDescent="0.3">
      <c r="A8" s="1">
        <v>5</v>
      </c>
      <c r="B8" s="15">
        <v>9</v>
      </c>
      <c r="C8" s="5">
        <f t="shared" si="1"/>
        <v>0</v>
      </c>
      <c r="D8" s="13">
        <f t="shared" si="1"/>
        <v>0</v>
      </c>
      <c r="E8" s="13">
        <f t="shared" si="1"/>
        <v>0</v>
      </c>
      <c r="F8" s="13">
        <f t="shared" si="1"/>
        <v>0</v>
      </c>
      <c r="G8" s="13">
        <f t="shared" si="1"/>
        <v>0</v>
      </c>
      <c r="H8" s="6">
        <f>$R$4</f>
        <v>2256</v>
      </c>
      <c r="I8" s="19">
        <f t="shared" si="0"/>
        <v>0</v>
      </c>
      <c r="J8" s="19">
        <f t="shared" si="0"/>
        <v>0</v>
      </c>
      <c r="K8" s="19">
        <f t="shared" si="0"/>
        <v>0</v>
      </c>
      <c r="L8" s="19">
        <f t="shared" si="0"/>
        <v>0</v>
      </c>
      <c r="M8" s="19">
        <f t="shared" si="0"/>
        <v>0</v>
      </c>
      <c r="N8" s="19">
        <f t="shared" si="0"/>
        <v>0</v>
      </c>
      <c r="O8" s="20">
        <f t="shared" si="0"/>
        <v>0</v>
      </c>
    </row>
    <row r="9" spans="1:18" x14ac:dyDescent="0.3">
      <c r="A9" s="1">
        <v>6</v>
      </c>
      <c r="B9" s="15">
        <v>8</v>
      </c>
      <c r="C9" s="5">
        <f t="shared" si="1"/>
        <v>0</v>
      </c>
      <c r="D9" s="13">
        <f t="shared" si="1"/>
        <v>0</v>
      </c>
      <c r="E9" s="13">
        <f t="shared" si="1"/>
        <v>0</v>
      </c>
      <c r="F9" s="13">
        <f t="shared" si="1"/>
        <v>0</v>
      </c>
      <c r="G9" s="13">
        <f t="shared" si="1"/>
        <v>0</v>
      </c>
      <c r="H9" s="13">
        <f t="shared" si="1"/>
        <v>0</v>
      </c>
      <c r="I9" s="6">
        <f>$R$4</f>
        <v>2256</v>
      </c>
      <c r="J9" s="19">
        <f t="shared" si="0"/>
        <v>0</v>
      </c>
      <c r="K9" s="19">
        <f t="shared" si="0"/>
        <v>0</v>
      </c>
      <c r="L9" s="19">
        <f t="shared" si="0"/>
        <v>0</v>
      </c>
      <c r="M9" s="19">
        <f t="shared" si="0"/>
        <v>0</v>
      </c>
      <c r="N9" s="19">
        <f t="shared" si="0"/>
        <v>0</v>
      </c>
      <c r="O9" s="20">
        <f t="shared" si="0"/>
        <v>0</v>
      </c>
    </row>
    <row r="10" spans="1:18" x14ac:dyDescent="0.3">
      <c r="A10" s="1">
        <v>7</v>
      </c>
      <c r="B10" s="15">
        <v>7</v>
      </c>
      <c r="C10" s="5">
        <f t="shared" si="1"/>
        <v>0</v>
      </c>
      <c r="D10" s="13">
        <f t="shared" si="1"/>
        <v>0</v>
      </c>
      <c r="E10" s="13">
        <f t="shared" si="1"/>
        <v>0</v>
      </c>
      <c r="F10" s="13">
        <f t="shared" si="1"/>
        <v>0</v>
      </c>
      <c r="G10" s="13">
        <f t="shared" si="1"/>
        <v>0</v>
      </c>
      <c r="H10" s="13">
        <f t="shared" si="1"/>
        <v>0</v>
      </c>
      <c r="I10" s="13">
        <f t="shared" si="1"/>
        <v>0</v>
      </c>
      <c r="J10" s="6">
        <f>$R$4</f>
        <v>2256</v>
      </c>
      <c r="K10" s="19">
        <f t="shared" si="0"/>
        <v>0</v>
      </c>
      <c r="L10" s="19">
        <f t="shared" si="0"/>
        <v>0</v>
      </c>
      <c r="M10" s="19">
        <f t="shared" si="0"/>
        <v>0</v>
      </c>
      <c r="N10" s="19">
        <f t="shared" si="0"/>
        <v>0</v>
      </c>
      <c r="O10" s="20">
        <f t="shared" si="0"/>
        <v>0</v>
      </c>
    </row>
    <row r="11" spans="1:18" x14ac:dyDescent="0.3">
      <c r="A11" s="1">
        <v>8</v>
      </c>
      <c r="B11" s="15">
        <v>6</v>
      </c>
      <c r="C11" s="5">
        <f t="shared" si="1"/>
        <v>0</v>
      </c>
      <c r="D11" s="13">
        <f t="shared" si="1"/>
        <v>0</v>
      </c>
      <c r="E11" s="13">
        <f t="shared" si="1"/>
        <v>0</v>
      </c>
      <c r="F11" s="13">
        <f t="shared" si="1"/>
        <v>0</v>
      </c>
      <c r="G11" s="13">
        <f t="shared" si="1"/>
        <v>0</v>
      </c>
      <c r="H11" s="13">
        <f t="shared" si="1"/>
        <v>0</v>
      </c>
      <c r="I11" s="13">
        <f t="shared" si="1"/>
        <v>0</v>
      </c>
      <c r="J11" s="13">
        <f t="shared" si="1"/>
        <v>0</v>
      </c>
      <c r="K11" s="6">
        <f>$R$4</f>
        <v>2256</v>
      </c>
      <c r="L11" s="19">
        <f t="shared" si="0"/>
        <v>0</v>
      </c>
      <c r="M11" s="19">
        <f t="shared" si="0"/>
        <v>0</v>
      </c>
      <c r="N11" s="19">
        <f t="shared" si="0"/>
        <v>0</v>
      </c>
      <c r="O11" s="20">
        <f t="shared" si="0"/>
        <v>0</v>
      </c>
    </row>
    <row r="12" spans="1:18" x14ac:dyDescent="0.3">
      <c r="A12" s="1">
        <v>9</v>
      </c>
      <c r="B12" s="15">
        <v>5</v>
      </c>
      <c r="C12" s="5">
        <f t="shared" si="1"/>
        <v>0</v>
      </c>
      <c r="D12" s="13">
        <f t="shared" si="1"/>
        <v>0</v>
      </c>
      <c r="E12" s="13">
        <f t="shared" si="1"/>
        <v>0</v>
      </c>
      <c r="F12" s="13">
        <f t="shared" si="1"/>
        <v>0</v>
      </c>
      <c r="G12" s="13">
        <f t="shared" si="1"/>
        <v>0</v>
      </c>
      <c r="H12" s="13">
        <f t="shared" si="1"/>
        <v>0</v>
      </c>
      <c r="I12" s="13">
        <f t="shared" si="1"/>
        <v>0</v>
      </c>
      <c r="J12" s="13">
        <f t="shared" si="1"/>
        <v>0</v>
      </c>
      <c r="K12" s="13">
        <f t="shared" si="1"/>
        <v>0</v>
      </c>
      <c r="L12" s="6">
        <f>$R$4</f>
        <v>2256</v>
      </c>
      <c r="M12" s="19">
        <f t="shared" si="0"/>
        <v>0</v>
      </c>
      <c r="N12" s="19">
        <f t="shared" si="0"/>
        <v>0</v>
      </c>
      <c r="O12" s="20">
        <f t="shared" si="0"/>
        <v>0</v>
      </c>
    </row>
    <row r="13" spans="1:18" x14ac:dyDescent="0.3">
      <c r="A13" s="1">
        <v>10</v>
      </c>
      <c r="B13" s="15">
        <v>4</v>
      </c>
      <c r="C13" s="5">
        <f t="shared" si="1"/>
        <v>0</v>
      </c>
      <c r="D13" s="13">
        <f t="shared" si="1"/>
        <v>0</v>
      </c>
      <c r="E13" s="13">
        <f t="shared" si="1"/>
        <v>0</v>
      </c>
      <c r="F13" s="13">
        <f t="shared" si="1"/>
        <v>0</v>
      </c>
      <c r="G13" s="13">
        <f t="shared" si="1"/>
        <v>0</v>
      </c>
      <c r="H13" s="13">
        <f t="shared" si="1"/>
        <v>0</v>
      </c>
      <c r="I13" s="13">
        <f t="shared" si="1"/>
        <v>0</v>
      </c>
      <c r="J13" s="13">
        <f t="shared" si="1"/>
        <v>0</v>
      </c>
      <c r="K13" s="13">
        <f t="shared" si="1"/>
        <v>0</v>
      </c>
      <c r="L13" s="13">
        <f t="shared" si="1"/>
        <v>0</v>
      </c>
      <c r="M13" s="6">
        <f>$R$4</f>
        <v>2256</v>
      </c>
      <c r="N13" s="19">
        <f t="shared" si="0"/>
        <v>0</v>
      </c>
      <c r="O13" s="20">
        <f t="shared" si="0"/>
        <v>0</v>
      </c>
    </row>
    <row r="14" spans="1:18" x14ac:dyDescent="0.3">
      <c r="A14" s="1">
        <v>11</v>
      </c>
      <c r="B14" s="15">
        <v>3</v>
      </c>
      <c r="C14" s="5">
        <f t="shared" si="1"/>
        <v>0</v>
      </c>
      <c r="D14" s="13">
        <f t="shared" si="1"/>
        <v>0</v>
      </c>
      <c r="E14" s="13">
        <f t="shared" si="1"/>
        <v>0</v>
      </c>
      <c r="F14" s="13">
        <f t="shared" si="1"/>
        <v>0</v>
      </c>
      <c r="G14" s="13">
        <f t="shared" si="1"/>
        <v>0</v>
      </c>
      <c r="H14" s="13">
        <f t="shared" si="1"/>
        <v>0</v>
      </c>
      <c r="I14" s="13">
        <f t="shared" si="1"/>
        <v>0</v>
      </c>
      <c r="J14" s="13">
        <f t="shared" si="1"/>
        <v>0</v>
      </c>
      <c r="K14" s="13">
        <f t="shared" si="1"/>
        <v>0</v>
      </c>
      <c r="L14" s="13">
        <f t="shared" si="1"/>
        <v>0</v>
      </c>
      <c r="M14" s="13">
        <f t="shared" si="1"/>
        <v>0</v>
      </c>
      <c r="N14" s="6">
        <f>$R$4</f>
        <v>2256</v>
      </c>
      <c r="O14" s="20">
        <f t="shared" si="0"/>
        <v>0</v>
      </c>
    </row>
    <row r="15" spans="1:18" ht="17.25" thickBot="1" x14ac:dyDescent="0.35">
      <c r="A15" s="1">
        <v>12</v>
      </c>
      <c r="B15" s="16">
        <v>2</v>
      </c>
      <c r="C15" s="8">
        <f t="shared" si="1"/>
        <v>0</v>
      </c>
      <c r="D15" s="14">
        <f t="shared" si="1"/>
        <v>0</v>
      </c>
      <c r="E15" s="14">
        <f t="shared" si="1"/>
        <v>0</v>
      </c>
      <c r="F15" s="14">
        <f t="shared" si="1"/>
        <v>0</v>
      </c>
      <c r="G15" s="14">
        <f t="shared" si="1"/>
        <v>0</v>
      </c>
      <c r="H15" s="14">
        <f t="shared" si="1"/>
        <v>0</v>
      </c>
      <c r="I15" s="14">
        <f t="shared" si="1"/>
        <v>0</v>
      </c>
      <c r="J15" s="14">
        <f t="shared" si="1"/>
        <v>0</v>
      </c>
      <c r="K15" s="14">
        <f t="shared" si="1"/>
        <v>0</v>
      </c>
      <c r="L15" s="14">
        <f t="shared" si="1"/>
        <v>0</v>
      </c>
      <c r="M15" s="14">
        <f t="shared" si="1"/>
        <v>0</v>
      </c>
      <c r="N15" s="14">
        <f t="shared" si="1"/>
        <v>0</v>
      </c>
      <c r="O15" s="10">
        <f>$R$4</f>
        <v>2256</v>
      </c>
    </row>
    <row r="16" spans="1:18" ht="17.25" thickBot="1" x14ac:dyDescent="0.35">
      <c r="A16" s="1"/>
    </row>
    <row r="17" spans="1:15" x14ac:dyDescent="0.3">
      <c r="A17" s="1"/>
      <c r="B17" s="51" t="s">
        <v>15</v>
      </c>
      <c r="C17" s="52"/>
      <c r="D17" s="55">
        <f>19600</f>
        <v>19600</v>
      </c>
      <c r="E17" s="56"/>
      <c r="L17" s="59" t="s">
        <v>20</v>
      </c>
      <c r="M17" s="52"/>
      <c r="N17" s="60"/>
      <c r="O17" s="52"/>
    </row>
    <row r="18" spans="1:15" ht="17.25" thickBot="1" x14ac:dyDescent="0.35">
      <c r="B18" s="53"/>
      <c r="C18" s="54"/>
      <c r="D18" s="57"/>
      <c r="E18" s="58"/>
      <c r="L18" s="53"/>
      <c r="M18" s="54"/>
      <c r="N18" s="53"/>
      <c r="O18" s="54"/>
    </row>
    <row r="20" spans="1:15" ht="17.25" thickBot="1" x14ac:dyDescent="0.35">
      <c r="A20" s="1"/>
      <c r="C20" s="1">
        <v>0</v>
      </c>
      <c r="D20" s="1">
        <v>1</v>
      </c>
      <c r="E20" s="1">
        <v>2</v>
      </c>
      <c r="F20" s="1">
        <v>3</v>
      </c>
      <c r="G20" s="1">
        <v>4</v>
      </c>
      <c r="H20" s="1">
        <v>5</v>
      </c>
      <c r="I20" s="1">
        <v>6</v>
      </c>
      <c r="J20" s="1">
        <v>7</v>
      </c>
      <c r="K20" s="1">
        <v>8</v>
      </c>
      <c r="L20" s="1">
        <v>9</v>
      </c>
      <c r="M20" s="1">
        <v>10</v>
      </c>
      <c r="N20" s="1">
        <v>11</v>
      </c>
      <c r="O20" s="1">
        <v>12</v>
      </c>
    </row>
    <row r="21" spans="1:15" ht="17.25" thickBot="1" x14ac:dyDescent="0.35">
      <c r="A21" s="1"/>
      <c r="B21" s="21" t="s">
        <v>6</v>
      </c>
      <c r="C21" s="38" t="s">
        <v>0</v>
      </c>
      <c r="D21" s="39" t="s">
        <v>1</v>
      </c>
      <c r="E21" s="39" t="s">
        <v>2</v>
      </c>
      <c r="F21" s="39" t="s">
        <v>3</v>
      </c>
      <c r="G21" s="39" t="s">
        <v>4</v>
      </c>
      <c r="H21" s="39">
        <v>9</v>
      </c>
      <c r="I21" s="39">
        <v>8</v>
      </c>
      <c r="J21" s="39">
        <v>7</v>
      </c>
      <c r="K21" s="39">
        <v>6</v>
      </c>
      <c r="L21" s="39">
        <v>5</v>
      </c>
      <c r="M21" s="39">
        <v>4</v>
      </c>
      <c r="N21" s="39">
        <v>3</v>
      </c>
      <c r="O21" s="40">
        <v>2</v>
      </c>
    </row>
    <row r="22" spans="1:15" x14ac:dyDescent="0.3">
      <c r="A22" s="1">
        <v>0</v>
      </c>
      <c r="B22" s="35" t="s">
        <v>0</v>
      </c>
      <c r="C22" s="34">
        <f>C3/$D$17</f>
        <v>0.11510204081632654</v>
      </c>
      <c r="D22" s="42">
        <f t="shared" ref="D22:O22" si="2">D3/$D$17</f>
        <v>0</v>
      </c>
      <c r="E22" s="42">
        <f t="shared" si="2"/>
        <v>0</v>
      </c>
      <c r="F22" s="42">
        <f t="shared" si="2"/>
        <v>0</v>
      </c>
      <c r="G22" s="42">
        <f t="shared" si="2"/>
        <v>0</v>
      </c>
      <c r="H22" s="42">
        <f t="shared" si="2"/>
        <v>0</v>
      </c>
      <c r="I22" s="42">
        <f t="shared" si="2"/>
        <v>0</v>
      </c>
      <c r="J22" s="42">
        <f t="shared" si="2"/>
        <v>0</v>
      </c>
      <c r="K22" s="42">
        <f t="shared" si="2"/>
        <v>0</v>
      </c>
      <c r="L22" s="42">
        <f t="shared" si="2"/>
        <v>0</v>
      </c>
      <c r="M22" s="42">
        <f t="shared" si="2"/>
        <v>0</v>
      </c>
      <c r="N22" s="42">
        <f t="shared" si="2"/>
        <v>0</v>
      </c>
      <c r="O22" s="43">
        <f t="shared" si="2"/>
        <v>0</v>
      </c>
    </row>
    <row r="23" spans="1:15" x14ac:dyDescent="0.3">
      <c r="A23" s="1">
        <v>1</v>
      </c>
      <c r="B23" s="36" t="s">
        <v>1</v>
      </c>
      <c r="C23" s="44">
        <f t="shared" ref="C23:O34" si="3">C4/$D$17</f>
        <v>0</v>
      </c>
      <c r="D23" s="41">
        <f t="shared" si="3"/>
        <v>0.11510204081632654</v>
      </c>
      <c r="E23" s="41">
        <f t="shared" si="3"/>
        <v>0</v>
      </c>
      <c r="F23" s="41">
        <f t="shared" si="3"/>
        <v>0</v>
      </c>
      <c r="G23" s="41">
        <f t="shared" si="3"/>
        <v>0</v>
      </c>
      <c r="H23" s="41">
        <f t="shared" si="3"/>
        <v>0</v>
      </c>
      <c r="I23" s="41">
        <f t="shared" si="3"/>
        <v>0</v>
      </c>
      <c r="J23" s="41">
        <f t="shared" si="3"/>
        <v>0</v>
      </c>
      <c r="K23" s="41">
        <f t="shared" si="3"/>
        <v>0</v>
      </c>
      <c r="L23" s="41">
        <f t="shared" si="3"/>
        <v>0</v>
      </c>
      <c r="M23" s="41">
        <f t="shared" si="3"/>
        <v>0</v>
      </c>
      <c r="N23" s="41">
        <f t="shared" si="3"/>
        <v>0</v>
      </c>
      <c r="O23" s="45">
        <f t="shared" si="3"/>
        <v>0</v>
      </c>
    </row>
    <row r="24" spans="1:15" x14ac:dyDescent="0.3">
      <c r="A24" s="1">
        <v>2</v>
      </c>
      <c r="B24" s="36" t="s">
        <v>2</v>
      </c>
      <c r="C24" s="44">
        <f t="shared" si="3"/>
        <v>0</v>
      </c>
      <c r="D24" s="41">
        <f t="shared" si="3"/>
        <v>0</v>
      </c>
      <c r="E24" s="41">
        <f t="shared" si="3"/>
        <v>0.11510204081632654</v>
      </c>
      <c r="F24" s="41">
        <f t="shared" si="3"/>
        <v>0</v>
      </c>
      <c r="G24" s="41">
        <f t="shared" si="3"/>
        <v>0</v>
      </c>
      <c r="H24" s="41">
        <f t="shared" si="3"/>
        <v>0</v>
      </c>
      <c r="I24" s="41">
        <f t="shared" si="3"/>
        <v>0</v>
      </c>
      <c r="J24" s="41">
        <f t="shared" si="3"/>
        <v>0</v>
      </c>
      <c r="K24" s="41">
        <f t="shared" si="3"/>
        <v>0</v>
      </c>
      <c r="L24" s="41">
        <f t="shared" si="3"/>
        <v>0</v>
      </c>
      <c r="M24" s="41">
        <f t="shared" si="3"/>
        <v>0</v>
      </c>
      <c r="N24" s="41">
        <f t="shared" si="3"/>
        <v>0</v>
      </c>
      <c r="O24" s="45">
        <f t="shared" si="3"/>
        <v>0</v>
      </c>
    </row>
    <row r="25" spans="1:15" x14ac:dyDescent="0.3">
      <c r="A25" s="1">
        <v>3</v>
      </c>
      <c r="B25" s="36" t="s">
        <v>3</v>
      </c>
      <c r="C25" s="44">
        <f t="shared" si="3"/>
        <v>0</v>
      </c>
      <c r="D25" s="41">
        <f t="shared" si="3"/>
        <v>0</v>
      </c>
      <c r="E25" s="41">
        <f t="shared" si="3"/>
        <v>0</v>
      </c>
      <c r="F25" s="41">
        <f t="shared" si="3"/>
        <v>0.11510204081632654</v>
      </c>
      <c r="G25" s="41">
        <f t="shared" si="3"/>
        <v>0</v>
      </c>
      <c r="H25" s="41">
        <f t="shared" si="3"/>
        <v>0</v>
      </c>
      <c r="I25" s="41">
        <f t="shared" si="3"/>
        <v>0</v>
      </c>
      <c r="J25" s="41">
        <f t="shared" si="3"/>
        <v>0</v>
      </c>
      <c r="K25" s="41">
        <f t="shared" si="3"/>
        <v>0</v>
      </c>
      <c r="L25" s="41">
        <f t="shared" si="3"/>
        <v>0</v>
      </c>
      <c r="M25" s="41">
        <f t="shared" si="3"/>
        <v>0</v>
      </c>
      <c r="N25" s="41">
        <f t="shared" si="3"/>
        <v>0</v>
      </c>
      <c r="O25" s="45">
        <f t="shared" si="3"/>
        <v>0</v>
      </c>
    </row>
    <row r="26" spans="1:15" x14ac:dyDescent="0.3">
      <c r="A26" s="1">
        <v>4</v>
      </c>
      <c r="B26" s="36" t="s">
        <v>4</v>
      </c>
      <c r="C26" s="44">
        <f t="shared" si="3"/>
        <v>0</v>
      </c>
      <c r="D26" s="41">
        <f t="shared" si="3"/>
        <v>0</v>
      </c>
      <c r="E26" s="41">
        <f t="shared" si="3"/>
        <v>0</v>
      </c>
      <c r="F26" s="41">
        <f t="shared" si="3"/>
        <v>0</v>
      </c>
      <c r="G26" s="41">
        <f t="shared" si="3"/>
        <v>0.11510204081632654</v>
      </c>
      <c r="H26" s="41">
        <f t="shared" si="3"/>
        <v>0</v>
      </c>
      <c r="I26" s="41">
        <f t="shared" si="3"/>
        <v>0</v>
      </c>
      <c r="J26" s="41">
        <f t="shared" si="3"/>
        <v>0</v>
      </c>
      <c r="K26" s="41">
        <f t="shared" si="3"/>
        <v>0</v>
      </c>
      <c r="L26" s="41">
        <f t="shared" si="3"/>
        <v>0</v>
      </c>
      <c r="M26" s="41">
        <f t="shared" si="3"/>
        <v>0</v>
      </c>
      <c r="N26" s="41">
        <f t="shared" si="3"/>
        <v>0</v>
      </c>
      <c r="O26" s="45">
        <f t="shared" si="3"/>
        <v>0</v>
      </c>
    </row>
    <row r="27" spans="1:15" x14ac:dyDescent="0.3">
      <c r="A27" s="1">
        <v>5</v>
      </c>
      <c r="B27" s="36">
        <v>9</v>
      </c>
      <c r="C27" s="44">
        <f t="shared" si="3"/>
        <v>0</v>
      </c>
      <c r="D27" s="41">
        <f t="shared" si="3"/>
        <v>0</v>
      </c>
      <c r="E27" s="41">
        <f t="shared" si="3"/>
        <v>0</v>
      </c>
      <c r="F27" s="41">
        <f t="shared" si="3"/>
        <v>0</v>
      </c>
      <c r="G27" s="41">
        <f t="shared" si="3"/>
        <v>0</v>
      </c>
      <c r="H27" s="41">
        <f t="shared" si="3"/>
        <v>0.11510204081632654</v>
      </c>
      <c r="I27" s="41">
        <f t="shared" si="3"/>
        <v>0</v>
      </c>
      <c r="J27" s="41">
        <f t="shared" si="3"/>
        <v>0</v>
      </c>
      <c r="K27" s="41">
        <f t="shared" si="3"/>
        <v>0</v>
      </c>
      <c r="L27" s="41">
        <f t="shared" si="3"/>
        <v>0</v>
      </c>
      <c r="M27" s="41">
        <f t="shared" si="3"/>
        <v>0</v>
      </c>
      <c r="N27" s="41">
        <f t="shared" si="3"/>
        <v>0</v>
      </c>
      <c r="O27" s="45">
        <f t="shared" si="3"/>
        <v>0</v>
      </c>
    </row>
    <row r="28" spans="1:15" x14ac:dyDescent="0.3">
      <c r="A28" s="1">
        <v>6</v>
      </c>
      <c r="B28" s="36">
        <v>8</v>
      </c>
      <c r="C28" s="44">
        <f t="shared" si="3"/>
        <v>0</v>
      </c>
      <c r="D28" s="41">
        <f t="shared" si="3"/>
        <v>0</v>
      </c>
      <c r="E28" s="41">
        <f t="shared" si="3"/>
        <v>0</v>
      </c>
      <c r="F28" s="41">
        <f t="shared" si="3"/>
        <v>0</v>
      </c>
      <c r="G28" s="41">
        <f t="shared" si="3"/>
        <v>0</v>
      </c>
      <c r="H28" s="41">
        <f t="shared" si="3"/>
        <v>0</v>
      </c>
      <c r="I28" s="41">
        <f t="shared" si="3"/>
        <v>0.11510204081632654</v>
      </c>
      <c r="J28" s="41">
        <f t="shared" si="3"/>
        <v>0</v>
      </c>
      <c r="K28" s="41">
        <f t="shared" si="3"/>
        <v>0</v>
      </c>
      <c r="L28" s="41">
        <f t="shared" si="3"/>
        <v>0</v>
      </c>
      <c r="M28" s="41">
        <f t="shared" si="3"/>
        <v>0</v>
      </c>
      <c r="N28" s="41">
        <f t="shared" si="3"/>
        <v>0</v>
      </c>
      <c r="O28" s="45">
        <f t="shared" si="3"/>
        <v>0</v>
      </c>
    </row>
    <row r="29" spans="1:15" x14ac:dyDescent="0.3">
      <c r="A29" s="1">
        <v>7</v>
      </c>
      <c r="B29" s="36">
        <v>7</v>
      </c>
      <c r="C29" s="44">
        <f t="shared" si="3"/>
        <v>0</v>
      </c>
      <c r="D29" s="41">
        <f t="shared" si="3"/>
        <v>0</v>
      </c>
      <c r="E29" s="41">
        <f t="shared" si="3"/>
        <v>0</v>
      </c>
      <c r="F29" s="41">
        <f t="shared" si="3"/>
        <v>0</v>
      </c>
      <c r="G29" s="41">
        <f t="shared" si="3"/>
        <v>0</v>
      </c>
      <c r="H29" s="41">
        <f t="shared" si="3"/>
        <v>0</v>
      </c>
      <c r="I29" s="41">
        <f t="shared" si="3"/>
        <v>0</v>
      </c>
      <c r="J29" s="41">
        <f t="shared" si="3"/>
        <v>0.11510204081632654</v>
      </c>
      <c r="K29" s="41">
        <f t="shared" si="3"/>
        <v>0</v>
      </c>
      <c r="L29" s="41">
        <f t="shared" si="3"/>
        <v>0</v>
      </c>
      <c r="M29" s="41">
        <f t="shared" si="3"/>
        <v>0</v>
      </c>
      <c r="N29" s="41">
        <f t="shared" si="3"/>
        <v>0</v>
      </c>
      <c r="O29" s="45">
        <f t="shared" si="3"/>
        <v>0</v>
      </c>
    </row>
    <row r="30" spans="1:15" x14ac:dyDescent="0.3">
      <c r="A30" s="1">
        <v>8</v>
      </c>
      <c r="B30" s="36">
        <v>6</v>
      </c>
      <c r="C30" s="44">
        <f t="shared" si="3"/>
        <v>0</v>
      </c>
      <c r="D30" s="41">
        <f t="shared" si="3"/>
        <v>0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0.11510204081632654</v>
      </c>
      <c r="L30" s="41">
        <f t="shared" si="3"/>
        <v>0</v>
      </c>
      <c r="M30" s="41">
        <f t="shared" si="3"/>
        <v>0</v>
      </c>
      <c r="N30" s="41">
        <f t="shared" si="3"/>
        <v>0</v>
      </c>
      <c r="O30" s="45">
        <f t="shared" si="3"/>
        <v>0</v>
      </c>
    </row>
    <row r="31" spans="1:15" x14ac:dyDescent="0.3">
      <c r="A31" s="1">
        <v>9</v>
      </c>
      <c r="B31" s="36">
        <v>5</v>
      </c>
      <c r="C31" s="44">
        <f t="shared" si="3"/>
        <v>0</v>
      </c>
      <c r="D31" s="41">
        <f t="shared" si="3"/>
        <v>0</v>
      </c>
      <c r="E31" s="41">
        <f t="shared" si="3"/>
        <v>0</v>
      </c>
      <c r="F31" s="41">
        <f t="shared" si="3"/>
        <v>0</v>
      </c>
      <c r="G31" s="41">
        <f t="shared" si="3"/>
        <v>0</v>
      </c>
      <c r="H31" s="41">
        <f t="shared" si="3"/>
        <v>0</v>
      </c>
      <c r="I31" s="41">
        <f t="shared" si="3"/>
        <v>0</v>
      </c>
      <c r="J31" s="41">
        <f t="shared" si="3"/>
        <v>0</v>
      </c>
      <c r="K31" s="41">
        <f t="shared" si="3"/>
        <v>0</v>
      </c>
      <c r="L31" s="41">
        <f t="shared" si="3"/>
        <v>0.11510204081632654</v>
      </c>
      <c r="M31" s="41">
        <f t="shared" si="3"/>
        <v>0</v>
      </c>
      <c r="N31" s="41">
        <f t="shared" si="3"/>
        <v>0</v>
      </c>
      <c r="O31" s="45">
        <f t="shared" si="3"/>
        <v>0</v>
      </c>
    </row>
    <row r="32" spans="1:15" x14ac:dyDescent="0.3">
      <c r="A32" s="1">
        <v>10</v>
      </c>
      <c r="B32" s="36">
        <v>4</v>
      </c>
      <c r="C32" s="44">
        <f t="shared" si="3"/>
        <v>0</v>
      </c>
      <c r="D32" s="41">
        <f t="shared" si="3"/>
        <v>0</v>
      </c>
      <c r="E32" s="41">
        <f t="shared" si="3"/>
        <v>0</v>
      </c>
      <c r="F32" s="41">
        <f t="shared" si="3"/>
        <v>0</v>
      </c>
      <c r="G32" s="41">
        <f t="shared" si="3"/>
        <v>0</v>
      </c>
      <c r="H32" s="41">
        <f t="shared" si="3"/>
        <v>0</v>
      </c>
      <c r="I32" s="41">
        <f t="shared" si="3"/>
        <v>0</v>
      </c>
      <c r="J32" s="41">
        <f t="shared" si="3"/>
        <v>0</v>
      </c>
      <c r="K32" s="41">
        <f t="shared" si="3"/>
        <v>0</v>
      </c>
      <c r="L32" s="41">
        <f t="shared" si="3"/>
        <v>0</v>
      </c>
      <c r="M32" s="41">
        <f t="shared" si="3"/>
        <v>0.11510204081632654</v>
      </c>
      <c r="N32" s="41">
        <f t="shared" si="3"/>
        <v>0</v>
      </c>
      <c r="O32" s="45">
        <f t="shared" si="3"/>
        <v>0</v>
      </c>
    </row>
    <row r="33" spans="1:15" x14ac:dyDescent="0.3">
      <c r="A33" s="1">
        <v>11</v>
      </c>
      <c r="B33" s="36">
        <v>3</v>
      </c>
      <c r="C33" s="44">
        <f t="shared" si="3"/>
        <v>0</v>
      </c>
      <c r="D33" s="41">
        <f t="shared" si="3"/>
        <v>0</v>
      </c>
      <c r="E33" s="41">
        <f t="shared" si="3"/>
        <v>0</v>
      </c>
      <c r="F33" s="41">
        <f t="shared" si="3"/>
        <v>0</v>
      </c>
      <c r="G33" s="41">
        <f t="shared" si="3"/>
        <v>0</v>
      </c>
      <c r="H33" s="41">
        <f t="shared" si="3"/>
        <v>0</v>
      </c>
      <c r="I33" s="41">
        <f t="shared" si="3"/>
        <v>0</v>
      </c>
      <c r="J33" s="41">
        <f t="shared" si="3"/>
        <v>0</v>
      </c>
      <c r="K33" s="41">
        <f t="shared" si="3"/>
        <v>0</v>
      </c>
      <c r="L33" s="41">
        <f t="shared" si="3"/>
        <v>0</v>
      </c>
      <c r="M33" s="41">
        <f t="shared" si="3"/>
        <v>0</v>
      </c>
      <c r="N33" s="41">
        <f t="shared" si="3"/>
        <v>0.11510204081632654</v>
      </c>
      <c r="O33" s="45">
        <f t="shared" si="3"/>
        <v>0</v>
      </c>
    </row>
    <row r="34" spans="1:15" ht="17.25" thickBot="1" x14ac:dyDescent="0.35">
      <c r="A34" s="1">
        <v>12</v>
      </c>
      <c r="B34" s="37">
        <v>2</v>
      </c>
      <c r="C34" s="46">
        <f t="shared" si="3"/>
        <v>0</v>
      </c>
      <c r="D34" s="47">
        <f t="shared" si="3"/>
        <v>0</v>
      </c>
      <c r="E34" s="47">
        <f t="shared" si="3"/>
        <v>0</v>
      </c>
      <c r="F34" s="47">
        <f t="shared" si="3"/>
        <v>0</v>
      </c>
      <c r="G34" s="47">
        <f t="shared" si="3"/>
        <v>0</v>
      </c>
      <c r="H34" s="47">
        <f t="shared" si="3"/>
        <v>0</v>
      </c>
      <c r="I34" s="47">
        <f t="shared" si="3"/>
        <v>0</v>
      </c>
      <c r="J34" s="47">
        <f t="shared" si="3"/>
        <v>0</v>
      </c>
      <c r="K34" s="47">
        <f t="shared" si="3"/>
        <v>0</v>
      </c>
      <c r="L34" s="47">
        <f t="shared" si="3"/>
        <v>0</v>
      </c>
      <c r="M34" s="47">
        <f t="shared" si="3"/>
        <v>0</v>
      </c>
      <c r="N34" s="47">
        <f t="shared" si="3"/>
        <v>0</v>
      </c>
      <c r="O34" s="48">
        <f t="shared" si="3"/>
        <v>0.11510204081632654</v>
      </c>
    </row>
  </sheetData>
  <mergeCells count="4">
    <mergeCell ref="B17:C18"/>
    <mergeCell ref="D17:E18"/>
    <mergeCell ref="L17:M18"/>
    <mergeCell ref="N17:O18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2BB6B-CF4E-4611-8D14-1250A00EA96B}">
  <dimension ref="A1:R34"/>
  <sheetViews>
    <sheetView workbookViewId="0">
      <selection activeCell="Q14" sqref="Q14"/>
    </sheetView>
  </sheetViews>
  <sheetFormatPr defaultRowHeight="16.5" x14ac:dyDescent="0.3"/>
  <cols>
    <col min="1" max="1" width="3.5" bestFit="1" customWidth="1"/>
    <col min="4" max="4" width="9" customWidth="1"/>
    <col min="17" max="17" width="9.75" bestFit="1" customWidth="1"/>
  </cols>
  <sheetData>
    <row r="1" spans="1:18" ht="17.25" thickBot="1" x14ac:dyDescent="0.35">
      <c r="A1" s="1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R1" t="s">
        <v>19</v>
      </c>
    </row>
    <row r="2" spans="1:18" ht="17.25" thickBot="1" x14ac:dyDescent="0.35">
      <c r="A2" s="1"/>
      <c r="B2" s="21"/>
      <c r="C2" s="22" t="s">
        <v>0</v>
      </c>
      <c r="D2" s="12" t="s">
        <v>1</v>
      </c>
      <c r="E2" s="12" t="s">
        <v>2</v>
      </c>
      <c r="F2" s="12" t="s">
        <v>3</v>
      </c>
      <c r="G2" s="12" t="s">
        <v>4</v>
      </c>
      <c r="H2" s="12">
        <v>9</v>
      </c>
      <c r="I2" s="12">
        <v>8</v>
      </c>
      <c r="J2" s="12">
        <v>7</v>
      </c>
      <c r="K2" s="12">
        <v>6</v>
      </c>
      <c r="L2" s="12">
        <v>5</v>
      </c>
      <c r="M2" s="12">
        <v>4</v>
      </c>
      <c r="N2" s="12">
        <v>3</v>
      </c>
      <c r="O2" s="23">
        <v>2</v>
      </c>
      <c r="Q2" t="s">
        <v>16</v>
      </c>
      <c r="R2" s="1">
        <v>264</v>
      </c>
    </row>
    <row r="3" spans="1:18" x14ac:dyDescent="0.3">
      <c r="A3" s="1">
        <v>0</v>
      </c>
      <c r="B3" s="17" t="s">
        <v>0</v>
      </c>
      <c r="C3" s="2">
        <f>$R$4</f>
        <v>0</v>
      </c>
      <c r="D3" s="3">
        <f>$R$2</f>
        <v>264</v>
      </c>
      <c r="E3" s="3">
        <f t="shared" ref="E3:O14" si="0">$R$2</f>
        <v>264</v>
      </c>
      <c r="F3" s="3">
        <f t="shared" si="0"/>
        <v>264</v>
      </c>
      <c r="G3" s="3">
        <f t="shared" si="0"/>
        <v>264</v>
      </c>
      <c r="H3" s="3">
        <f t="shared" si="0"/>
        <v>264</v>
      </c>
      <c r="I3" s="3">
        <f t="shared" si="0"/>
        <v>264</v>
      </c>
      <c r="J3" s="3">
        <f t="shared" si="0"/>
        <v>264</v>
      </c>
      <c r="K3" s="3">
        <f t="shared" si="0"/>
        <v>264</v>
      </c>
      <c r="L3" s="3">
        <f t="shared" si="0"/>
        <v>264</v>
      </c>
      <c r="M3" s="3">
        <f t="shared" si="0"/>
        <v>264</v>
      </c>
      <c r="N3" s="3">
        <f t="shared" si="0"/>
        <v>264</v>
      </c>
      <c r="O3" s="4">
        <f t="shared" si="0"/>
        <v>264</v>
      </c>
      <c r="Q3" t="s">
        <v>17</v>
      </c>
      <c r="R3" s="1">
        <v>264</v>
      </c>
    </row>
    <row r="4" spans="1:18" x14ac:dyDescent="0.3">
      <c r="A4" s="1">
        <v>1</v>
      </c>
      <c r="B4" s="15" t="s">
        <v>1</v>
      </c>
      <c r="C4" s="5">
        <f>$R$3</f>
        <v>264</v>
      </c>
      <c r="D4" s="6">
        <f>$R$4</f>
        <v>0</v>
      </c>
      <c r="E4" s="19">
        <f t="shared" si="0"/>
        <v>264</v>
      </c>
      <c r="F4" s="19">
        <f t="shared" si="0"/>
        <v>264</v>
      </c>
      <c r="G4" s="19">
        <f t="shared" si="0"/>
        <v>264</v>
      </c>
      <c r="H4" s="19">
        <f t="shared" si="0"/>
        <v>264</v>
      </c>
      <c r="I4" s="19">
        <f t="shared" si="0"/>
        <v>264</v>
      </c>
      <c r="J4" s="19">
        <f t="shared" si="0"/>
        <v>264</v>
      </c>
      <c r="K4" s="19">
        <f t="shared" si="0"/>
        <v>264</v>
      </c>
      <c r="L4" s="19">
        <f t="shared" si="0"/>
        <v>264</v>
      </c>
      <c r="M4" s="19">
        <f t="shared" si="0"/>
        <v>264</v>
      </c>
      <c r="N4" s="19">
        <f t="shared" si="0"/>
        <v>264</v>
      </c>
      <c r="O4" s="20">
        <f t="shared" si="0"/>
        <v>264</v>
      </c>
      <c r="Q4" t="s">
        <v>18</v>
      </c>
      <c r="R4" s="1">
        <v>0</v>
      </c>
    </row>
    <row r="5" spans="1:18" x14ac:dyDescent="0.3">
      <c r="A5" s="1">
        <v>2</v>
      </c>
      <c r="B5" s="15" t="s">
        <v>2</v>
      </c>
      <c r="C5" s="5">
        <f t="shared" ref="C5:N15" si="1">$R$3</f>
        <v>264</v>
      </c>
      <c r="D5" s="13">
        <f t="shared" si="1"/>
        <v>264</v>
      </c>
      <c r="E5" s="6">
        <f>$R$4</f>
        <v>0</v>
      </c>
      <c r="F5" s="19">
        <f t="shared" si="0"/>
        <v>264</v>
      </c>
      <c r="G5" s="19">
        <f t="shared" si="0"/>
        <v>264</v>
      </c>
      <c r="H5" s="19">
        <f t="shared" si="0"/>
        <v>264</v>
      </c>
      <c r="I5" s="19">
        <f t="shared" si="0"/>
        <v>264</v>
      </c>
      <c r="J5" s="19">
        <f t="shared" si="0"/>
        <v>264</v>
      </c>
      <c r="K5" s="19">
        <f t="shared" si="0"/>
        <v>264</v>
      </c>
      <c r="L5" s="19">
        <f t="shared" si="0"/>
        <v>264</v>
      </c>
      <c r="M5" s="19">
        <f t="shared" si="0"/>
        <v>264</v>
      </c>
      <c r="N5" s="19">
        <f t="shared" si="0"/>
        <v>264</v>
      </c>
      <c r="O5" s="20">
        <f t="shared" si="0"/>
        <v>264</v>
      </c>
    </row>
    <row r="6" spans="1:18" x14ac:dyDescent="0.3">
      <c r="A6" s="1">
        <v>3</v>
      </c>
      <c r="B6" s="15" t="s">
        <v>3</v>
      </c>
      <c r="C6" s="5">
        <f t="shared" si="1"/>
        <v>264</v>
      </c>
      <c r="D6" s="13">
        <f t="shared" si="1"/>
        <v>264</v>
      </c>
      <c r="E6" s="13">
        <f t="shared" si="1"/>
        <v>264</v>
      </c>
      <c r="F6" s="6">
        <f>$R$4</f>
        <v>0</v>
      </c>
      <c r="G6" s="19">
        <f t="shared" si="0"/>
        <v>264</v>
      </c>
      <c r="H6" s="19">
        <f t="shared" si="0"/>
        <v>264</v>
      </c>
      <c r="I6" s="19">
        <f t="shared" si="0"/>
        <v>264</v>
      </c>
      <c r="J6" s="19">
        <f t="shared" si="0"/>
        <v>264</v>
      </c>
      <c r="K6" s="19">
        <f t="shared" si="0"/>
        <v>264</v>
      </c>
      <c r="L6" s="19">
        <f t="shared" si="0"/>
        <v>264</v>
      </c>
      <c r="M6" s="19">
        <f t="shared" si="0"/>
        <v>264</v>
      </c>
      <c r="N6" s="19">
        <f t="shared" si="0"/>
        <v>264</v>
      </c>
      <c r="O6" s="20">
        <f t="shared" si="0"/>
        <v>264</v>
      </c>
    </row>
    <row r="7" spans="1:18" x14ac:dyDescent="0.3">
      <c r="A7" s="1">
        <v>4</v>
      </c>
      <c r="B7" s="15" t="s">
        <v>4</v>
      </c>
      <c r="C7" s="5">
        <f t="shared" si="1"/>
        <v>264</v>
      </c>
      <c r="D7" s="13">
        <f t="shared" si="1"/>
        <v>264</v>
      </c>
      <c r="E7" s="13">
        <f t="shared" si="1"/>
        <v>264</v>
      </c>
      <c r="F7" s="13">
        <f t="shared" si="1"/>
        <v>264</v>
      </c>
      <c r="G7" s="6">
        <f>$R$4</f>
        <v>0</v>
      </c>
      <c r="H7" s="19">
        <f t="shared" si="0"/>
        <v>264</v>
      </c>
      <c r="I7" s="19">
        <f t="shared" si="0"/>
        <v>264</v>
      </c>
      <c r="J7" s="19">
        <f t="shared" si="0"/>
        <v>264</v>
      </c>
      <c r="K7" s="19">
        <f t="shared" si="0"/>
        <v>264</v>
      </c>
      <c r="L7" s="19">
        <f t="shared" si="0"/>
        <v>264</v>
      </c>
      <c r="M7" s="19">
        <f t="shared" si="0"/>
        <v>264</v>
      </c>
      <c r="N7" s="19">
        <f t="shared" si="0"/>
        <v>264</v>
      </c>
      <c r="O7" s="20">
        <f t="shared" si="0"/>
        <v>264</v>
      </c>
    </row>
    <row r="8" spans="1:18" x14ac:dyDescent="0.3">
      <c r="A8" s="1">
        <v>5</v>
      </c>
      <c r="B8" s="15">
        <v>9</v>
      </c>
      <c r="C8" s="5">
        <f t="shared" si="1"/>
        <v>264</v>
      </c>
      <c r="D8" s="13">
        <f t="shared" si="1"/>
        <v>264</v>
      </c>
      <c r="E8" s="13">
        <f t="shared" si="1"/>
        <v>264</v>
      </c>
      <c r="F8" s="13">
        <f t="shared" si="1"/>
        <v>264</v>
      </c>
      <c r="G8" s="13">
        <f t="shared" si="1"/>
        <v>264</v>
      </c>
      <c r="H8" s="6">
        <f>$R$4</f>
        <v>0</v>
      </c>
      <c r="I8" s="19">
        <f t="shared" si="0"/>
        <v>264</v>
      </c>
      <c r="J8" s="19">
        <f t="shared" si="0"/>
        <v>264</v>
      </c>
      <c r="K8" s="19">
        <f t="shared" si="0"/>
        <v>264</v>
      </c>
      <c r="L8" s="19">
        <f t="shared" si="0"/>
        <v>264</v>
      </c>
      <c r="M8" s="19">
        <f t="shared" si="0"/>
        <v>264</v>
      </c>
      <c r="N8" s="19">
        <f t="shared" si="0"/>
        <v>264</v>
      </c>
      <c r="O8" s="20">
        <f t="shared" si="0"/>
        <v>264</v>
      </c>
    </row>
    <row r="9" spans="1:18" x14ac:dyDescent="0.3">
      <c r="A9" s="1">
        <v>6</v>
      </c>
      <c r="B9" s="15">
        <v>8</v>
      </c>
      <c r="C9" s="5">
        <f t="shared" si="1"/>
        <v>264</v>
      </c>
      <c r="D9" s="13">
        <f t="shared" si="1"/>
        <v>264</v>
      </c>
      <c r="E9" s="13">
        <f t="shared" si="1"/>
        <v>264</v>
      </c>
      <c r="F9" s="13">
        <f t="shared" si="1"/>
        <v>264</v>
      </c>
      <c r="G9" s="13">
        <f t="shared" si="1"/>
        <v>264</v>
      </c>
      <c r="H9" s="13">
        <f t="shared" si="1"/>
        <v>264</v>
      </c>
      <c r="I9" s="6">
        <f>$R$4</f>
        <v>0</v>
      </c>
      <c r="J9" s="19">
        <f t="shared" si="0"/>
        <v>264</v>
      </c>
      <c r="K9" s="19">
        <f t="shared" si="0"/>
        <v>264</v>
      </c>
      <c r="L9" s="19">
        <f t="shared" si="0"/>
        <v>264</v>
      </c>
      <c r="M9" s="19">
        <f t="shared" si="0"/>
        <v>264</v>
      </c>
      <c r="N9" s="19">
        <f t="shared" si="0"/>
        <v>264</v>
      </c>
      <c r="O9" s="20">
        <f t="shared" si="0"/>
        <v>264</v>
      </c>
    </row>
    <row r="10" spans="1:18" x14ac:dyDescent="0.3">
      <c r="A10" s="1">
        <v>7</v>
      </c>
      <c r="B10" s="15">
        <v>7</v>
      </c>
      <c r="C10" s="5">
        <f t="shared" si="1"/>
        <v>264</v>
      </c>
      <c r="D10" s="13">
        <f t="shared" si="1"/>
        <v>264</v>
      </c>
      <c r="E10" s="13">
        <f t="shared" si="1"/>
        <v>264</v>
      </c>
      <c r="F10" s="13">
        <f t="shared" si="1"/>
        <v>264</v>
      </c>
      <c r="G10" s="13">
        <f t="shared" si="1"/>
        <v>264</v>
      </c>
      <c r="H10" s="13">
        <f t="shared" si="1"/>
        <v>264</v>
      </c>
      <c r="I10" s="13">
        <f t="shared" si="1"/>
        <v>264</v>
      </c>
      <c r="J10" s="6">
        <f>$R$4</f>
        <v>0</v>
      </c>
      <c r="K10" s="19">
        <f t="shared" si="0"/>
        <v>264</v>
      </c>
      <c r="L10" s="19">
        <f t="shared" si="0"/>
        <v>264</v>
      </c>
      <c r="M10" s="19">
        <f t="shared" si="0"/>
        <v>264</v>
      </c>
      <c r="N10" s="19">
        <f t="shared" si="0"/>
        <v>264</v>
      </c>
      <c r="O10" s="20">
        <f t="shared" si="0"/>
        <v>264</v>
      </c>
    </row>
    <row r="11" spans="1:18" x14ac:dyDescent="0.3">
      <c r="A11" s="1">
        <v>8</v>
      </c>
      <c r="B11" s="15">
        <v>6</v>
      </c>
      <c r="C11" s="5">
        <f t="shared" si="1"/>
        <v>264</v>
      </c>
      <c r="D11" s="13">
        <f t="shared" si="1"/>
        <v>264</v>
      </c>
      <c r="E11" s="13">
        <f t="shared" si="1"/>
        <v>264</v>
      </c>
      <c r="F11" s="13">
        <f t="shared" si="1"/>
        <v>264</v>
      </c>
      <c r="G11" s="13">
        <f t="shared" si="1"/>
        <v>264</v>
      </c>
      <c r="H11" s="13">
        <f t="shared" si="1"/>
        <v>264</v>
      </c>
      <c r="I11" s="13">
        <f t="shared" si="1"/>
        <v>264</v>
      </c>
      <c r="J11" s="13">
        <f t="shared" si="1"/>
        <v>264</v>
      </c>
      <c r="K11" s="6">
        <f>$R$4</f>
        <v>0</v>
      </c>
      <c r="L11" s="19">
        <f t="shared" si="0"/>
        <v>264</v>
      </c>
      <c r="M11" s="19">
        <f t="shared" si="0"/>
        <v>264</v>
      </c>
      <c r="N11" s="19">
        <f t="shared" si="0"/>
        <v>264</v>
      </c>
      <c r="O11" s="20">
        <f t="shared" si="0"/>
        <v>264</v>
      </c>
    </row>
    <row r="12" spans="1:18" x14ac:dyDescent="0.3">
      <c r="A12" s="1">
        <v>9</v>
      </c>
      <c r="B12" s="15">
        <v>5</v>
      </c>
      <c r="C12" s="5">
        <f t="shared" si="1"/>
        <v>264</v>
      </c>
      <c r="D12" s="13">
        <f t="shared" si="1"/>
        <v>264</v>
      </c>
      <c r="E12" s="13">
        <f t="shared" si="1"/>
        <v>264</v>
      </c>
      <c r="F12" s="13">
        <f t="shared" si="1"/>
        <v>264</v>
      </c>
      <c r="G12" s="13">
        <f t="shared" si="1"/>
        <v>264</v>
      </c>
      <c r="H12" s="13">
        <f t="shared" si="1"/>
        <v>264</v>
      </c>
      <c r="I12" s="13">
        <f t="shared" si="1"/>
        <v>264</v>
      </c>
      <c r="J12" s="13">
        <f t="shared" si="1"/>
        <v>264</v>
      </c>
      <c r="K12" s="13">
        <f t="shared" si="1"/>
        <v>264</v>
      </c>
      <c r="L12" s="6">
        <f>$R$4</f>
        <v>0</v>
      </c>
      <c r="M12" s="19">
        <f t="shared" si="0"/>
        <v>264</v>
      </c>
      <c r="N12" s="19">
        <f t="shared" si="0"/>
        <v>264</v>
      </c>
      <c r="O12" s="20">
        <f t="shared" si="0"/>
        <v>264</v>
      </c>
    </row>
    <row r="13" spans="1:18" x14ac:dyDescent="0.3">
      <c r="A13" s="1">
        <v>10</v>
      </c>
      <c r="B13" s="15">
        <v>4</v>
      </c>
      <c r="C13" s="5">
        <f t="shared" si="1"/>
        <v>264</v>
      </c>
      <c r="D13" s="13">
        <f t="shared" si="1"/>
        <v>264</v>
      </c>
      <c r="E13" s="13">
        <f t="shared" si="1"/>
        <v>264</v>
      </c>
      <c r="F13" s="13">
        <f t="shared" si="1"/>
        <v>264</v>
      </c>
      <c r="G13" s="13">
        <f t="shared" si="1"/>
        <v>264</v>
      </c>
      <c r="H13" s="13">
        <f t="shared" si="1"/>
        <v>264</v>
      </c>
      <c r="I13" s="13">
        <f t="shared" si="1"/>
        <v>264</v>
      </c>
      <c r="J13" s="13">
        <f t="shared" si="1"/>
        <v>264</v>
      </c>
      <c r="K13" s="13">
        <f t="shared" si="1"/>
        <v>264</v>
      </c>
      <c r="L13" s="13">
        <f t="shared" si="1"/>
        <v>264</v>
      </c>
      <c r="M13" s="6">
        <f>$R$4</f>
        <v>0</v>
      </c>
      <c r="N13" s="19">
        <f t="shared" si="0"/>
        <v>264</v>
      </c>
      <c r="O13" s="20">
        <f t="shared" si="0"/>
        <v>264</v>
      </c>
    </row>
    <row r="14" spans="1:18" x14ac:dyDescent="0.3">
      <c r="A14" s="1">
        <v>11</v>
      </c>
      <c r="B14" s="15">
        <v>3</v>
      </c>
      <c r="C14" s="5">
        <f t="shared" si="1"/>
        <v>264</v>
      </c>
      <c r="D14" s="13">
        <f t="shared" si="1"/>
        <v>264</v>
      </c>
      <c r="E14" s="13">
        <f t="shared" si="1"/>
        <v>264</v>
      </c>
      <c r="F14" s="13">
        <f t="shared" si="1"/>
        <v>264</v>
      </c>
      <c r="G14" s="13">
        <f t="shared" si="1"/>
        <v>264</v>
      </c>
      <c r="H14" s="13">
        <f t="shared" si="1"/>
        <v>264</v>
      </c>
      <c r="I14" s="13">
        <f t="shared" si="1"/>
        <v>264</v>
      </c>
      <c r="J14" s="13">
        <f t="shared" si="1"/>
        <v>264</v>
      </c>
      <c r="K14" s="13">
        <f t="shared" si="1"/>
        <v>264</v>
      </c>
      <c r="L14" s="13">
        <f t="shared" si="1"/>
        <v>264</v>
      </c>
      <c r="M14" s="13">
        <f t="shared" si="1"/>
        <v>264</v>
      </c>
      <c r="N14" s="6">
        <f>$R$4</f>
        <v>0</v>
      </c>
      <c r="O14" s="20">
        <f t="shared" si="0"/>
        <v>264</v>
      </c>
    </row>
    <row r="15" spans="1:18" ht="17.25" thickBot="1" x14ac:dyDescent="0.35">
      <c r="A15" s="1">
        <v>12</v>
      </c>
      <c r="B15" s="16">
        <v>2</v>
      </c>
      <c r="C15" s="8">
        <f t="shared" si="1"/>
        <v>264</v>
      </c>
      <c r="D15" s="14">
        <f t="shared" si="1"/>
        <v>264</v>
      </c>
      <c r="E15" s="14">
        <f t="shared" si="1"/>
        <v>264</v>
      </c>
      <c r="F15" s="14">
        <f t="shared" si="1"/>
        <v>264</v>
      </c>
      <c r="G15" s="14">
        <f t="shared" si="1"/>
        <v>264</v>
      </c>
      <c r="H15" s="14">
        <f t="shared" si="1"/>
        <v>264</v>
      </c>
      <c r="I15" s="14">
        <f t="shared" si="1"/>
        <v>264</v>
      </c>
      <c r="J15" s="14">
        <f t="shared" si="1"/>
        <v>264</v>
      </c>
      <c r="K15" s="14">
        <f t="shared" si="1"/>
        <v>264</v>
      </c>
      <c r="L15" s="14">
        <f t="shared" si="1"/>
        <v>264</v>
      </c>
      <c r="M15" s="14">
        <f t="shared" si="1"/>
        <v>264</v>
      </c>
      <c r="N15" s="14">
        <f t="shared" si="1"/>
        <v>264</v>
      </c>
      <c r="O15" s="10">
        <f>$R$4</f>
        <v>0</v>
      </c>
    </row>
    <row r="16" spans="1:18" ht="17.25" thickBot="1" x14ac:dyDescent="0.35">
      <c r="A16" s="1"/>
    </row>
    <row r="17" spans="1:15" x14ac:dyDescent="0.3">
      <c r="A17" s="1"/>
      <c r="B17" s="51" t="s">
        <v>15</v>
      </c>
      <c r="C17" s="52"/>
      <c r="D17" s="55">
        <f>19600</f>
        <v>19600</v>
      </c>
      <c r="E17" s="56"/>
      <c r="L17" s="59" t="s">
        <v>20</v>
      </c>
      <c r="M17" s="52"/>
      <c r="N17" s="60"/>
      <c r="O17" s="52"/>
    </row>
    <row r="18" spans="1:15" ht="17.25" thickBot="1" x14ac:dyDescent="0.35">
      <c r="B18" s="53"/>
      <c r="C18" s="54"/>
      <c r="D18" s="57"/>
      <c r="E18" s="58"/>
      <c r="L18" s="53"/>
      <c r="M18" s="54"/>
      <c r="N18" s="53"/>
      <c r="O18" s="54"/>
    </row>
    <row r="20" spans="1:15" ht="17.25" thickBot="1" x14ac:dyDescent="0.35">
      <c r="A20" s="1"/>
      <c r="C20" s="1">
        <v>0</v>
      </c>
      <c r="D20" s="1">
        <v>1</v>
      </c>
      <c r="E20" s="1">
        <v>2</v>
      </c>
      <c r="F20" s="1">
        <v>3</v>
      </c>
      <c r="G20" s="1">
        <v>4</v>
      </c>
      <c r="H20" s="1">
        <v>5</v>
      </c>
      <c r="I20" s="1">
        <v>6</v>
      </c>
      <c r="J20" s="1">
        <v>7</v>
      </c>
      <c r="K20" s="1">
        <v>8</v>
      </c>
      <c r="L20" s="1">
        <v>9</v>
      </c>
      <c r="M20" s="1">
        <v>10</v>
      </c>
      <c r="N20" s="1">
        <v>11</v>
      </c>
      <c r="O20" s="1">
        <v>12</v>
      </c>
    </row>
    <row r="21" spans="1:15" ht="17.25" thickBot="1" x14ac:dyDescent="0.35">
      <c r="A21" s="1"/>
      <c r="B21" s="21" t="s">
        <v>6</v>
      </c>
      <c r="C21" s="38" t="s">
        <v>0</v>
      </c>
      <c r="D21" s="39" t="s">
        <v>1</v>
      </c>
      <c r="E21" s="39" t="s">
        <v>2</v>
      </c>
      <c r="F21" s="39" t="s">
        <v>3</v>
      </c>
      <c r="G21" s="39" t="s">
        <v>4</v>
      </c>
      <c r="H21" s="39">
        <v>9</v>
      </c>
      <c r="I21" s="39">
        <v>8</v>
      </c>
      <c r="J21" s="39">
        <v>7</v>
      </c>
      <c r="K21" s="39">
        <v>6</v>
      </c>
      <c r="L21" s="39">
        <v>5</v>
      </c>
      <c r="M21" s="39">
        <v>4</v>
      </c>
      <c r="N21" s="39">
        <v>3</v>
      </c>
      <c r="O21" s="40">
        <v>2</v>
      </c>
    </row>
    <row r="22" spans="1:15" x14ac:dyDescent="0.3">
      <c r="A22" s="1">
        <v>0</v>
      </c>
      <c r="B22" s="35" t="s">
        <v>0</v>
      </c>
      <c r="C22" s="34">
        <f>C3/$D$17</f>
        <v>0</v>
      </c>
      <c r="D22" s="42">
        <f t="shared" ref="D22:O22" si="2">D3/$D$17</f>
        <v>1.3469387755102041E-2</v>
      </c>
      <c r="E22" s="42">
        <f t="shared" si="2"/>
        <v>1.3469387755102041E-2</v>
      </c>
      <c r="F22" s="42">
        <f t="shared" si="2"/>
        <v>1.3469387755102041E-2</v>
      </c>
      <c r="G22" s="42">
        <f t="shared" si="2"/>
        <v>1.3469387755102041E-2</v>
      </c>
      <c r="H22" s="42">
        <f t="shared" si="2"/>
        <v>1.3469387755102041E-2</v>
      </c>
      <c r="I22" s="42">
        <f t="shared" si="2"/>
        <v>1.3469387755102041E-2</v>
      </c>
      <c r="J22" s="42">
        <f t="shared" si="2"/>
        <v>1.3469387755102041E-2</v>
      </c>
      <c r="K22" s="42">
        <f t="shared" si="2"/>
        <v>1.3469387755102041E-2</v>
      </c>
      <c r="L22" s="42">
        <f t="shared" si="2"/>
        <v>1.3469387755102041E-2</v>
      </c>
      <c r="M22" s="42">
        <f t="shared" si="2"/>
        <v>1.3469387755102041E-2</v>
      </c>
      <c r="N22" s="42">
        <f t="shared" si="2"/>
        <v>1.3469387755102041E-2</v>
      </c>
      <c r="O22" s="43">
        <f t="shared" si="2"/>
        <v>1.3469387755102041E-2</v>
      </c>
    </row>
    <row r="23" spans="1:15" x14ac:dyDescent="0.3">
      <c r="A23" s="1">
        <v>1</v>
      </c>
      <c r="B23" s="36" t="s">
        <v>1</v>
      </c>
      <c r="C23" s="44">
        <f t="shared" ref="C23:O34" si="3">C4/$D$17</f>
        <v>1.3469387755102041E-2</v>
      </c>
      <c r="D23" s="41">
        <f t="shared" si="3"/>
        <v>0</v>
      </c>
      <c r="E23" s="41">
        <f t="shared" si="3"/>
        <v>1.3469387755102041E-2</v>
      </c>
      <c r="F23" s="41">
        <f t="shared" si="3"/>
        <v>1.3469387755102041E-2</v>
      </c>
      <c r="G23" s="41">
        <f t="shared" si="3"/>
        <v>1.3469387755102041E-2</v>
      </c>
      <c r="H23" s="41">
        <f t="shared" si="3"/>
        <v>1.3469387755102041E-2</v>
      </c>
      <c r="I23" s="41">
        <f t="shared" si="3"/>
        <v>1.3469387755102041E-2</v>
      </c>
      <c r="J23" s="41">
        <f t="shared" si="3"/>
        <v>1.3469387755102041E-2</v>
      </c>
      <c r="K23" s="41">
        <f t="shared" si="3"/>
        <v>1.3469387755102041E-2</v>
      </c>
      <c r="L23" s="41">
        <f t="shared" si="3"/>
        <v>1.3469387755102041E-2</v>
      </c>
      <c r="M23" s="41">
        <f t="shared" si="3"/>
        <v>1.3469387755102041E-2</v>
      </c>
      <c r="N23" s="41">
        <f t="shared" si="3"/>
        <v>1.3469387755102041E-2</v>
      </c>
      <c r="O23" s="45">
        <f t="shared" si="3"/>
        <v>1.3469387755102041E-2</v>
      </c>
    </row>
    <row r="24" spans="1:15" x14ac:dyDescent="0.3">
      <c r="A24" s="1">
        <v>2</v>
      </c>
      <c r="B24" s="36" t="s">
        <v>2</v>
      </c>
      <c r="C24" s="44">
        <f t="shared" si="3"/>
        <v>1.3469387755102041E-2</v>
      </c>
      <c r="D24" s="41">
        <f t="shared" si="3"/>
        <v>1.3469387755102041E-2</v>
      </c>
      <c r="E24" s="41">
        <f t="shared" si="3"/>
        <v>0</v>
      </c>
      <c r="F24" s="41">
        <f t="shared" si="3"/>
        <v>1.3469387755102041E-2</v>
      </c>
      <c r="G24" s="41">
        <f t="shared" si="3"/>
        <v>1.3469387755102041E-2</v>
      </c>
      <c r="H24" s="41">
        <f t="shared" si="3"/>
        <v>1.3469387755102041E-2</v>
      </c>
      <c r="I24" s="41">
        <f t="shared" si="3"/>
        <v>1.3469387755102041E-2</v>
      </c>
      <c r="J24" s="41">
        <f t="shared" si="3"/>
        <v>1.3469387755102041E-2</v>
      </c>
      <c r="K24" s="41">
        <f t="shared" si="3"/>
        <v>1.3469387755102041E-2</v>
      </c>
      <c r="L24" s="41">
        <f t="shared" si="3"/>
        <v>1.3469387755102041E-2</v>
      </c>
      <c r="M24" s="41">
        <f t="shared" si="3"/>
        <v>1.3469387755102041E-2</v>
      </c>
      <c r="N24" s="41">
        <f t="shared" si="3"/>
        <v>1.3469387755102041E-2</v>
      </c>
      <c r="O24" s="45">
        <f t="shared" si="3"/>
        <v>1.3469387755102041E-2</v>
      </c>
    </row>
    <row r="25" spans="1:15" x14ac:dyDescent="0.3">
      <c r="A25" s="1">
        <v>3</v>
      </c>
      <c r="B25" s="36" t="s">
        <v>3</v>
      </c>
      <c r="C25" s="44">
        <f t="shared" si="3"/>
        <v>1.3469387755102041E-2</v>
      </c>
      <c r="D25" s="41">
        <f t="shared" si="3"/>
        <v>1.3469387755102041E-2</v>
      </c>
      <c r="E25" s="41">
        <f t="shared" si="3"/>
        <v>1.3469387755102041E-2</v>
      </c>
      <c r="F25" s="41">
        <f t="shared" si="3"/>
        <v>0</v>
      </c>
      <c r="G25" s="41">
        <f t="shared" si="3"/>
        <v>1.3469387755102041E-2</v>
      </c>
      <c r="H25" s="41">
        <f t="shared" si="3"/>
        <v>1.3469387755102041E-2</v>
      </c>
      <c r="I25" s="41">
        <f t="shared" si="3"/>
        <v>1.3469387755102041E-2</v>
      </c>
      <c r="J25" s="41">
        <f t="shared" si="3"/>
        <v>1.3469387755102041E-2</v>
      </c>
      <c r="K25" s="41">
        <f t="shared" si="3"/>
        <v>1.3469387755102041E-2</v>
      </c>
      <c r="L25" s="41">
        <f t="shared" si="3"/>
        <v>1.3469387755102041E-2</v>
      </c>
      <c r="M25" s="41">
        <f t="shared" si="3"/>
        <v>1.3469387755102041E-2</v>
      </c>
      <c r="N25" s="41">
        <f t="shared" si="3"/>
        <v>1.3469387755102041E-2</v>
      </c>
      <c r="O25" s="45">
        <f t="shared" si="3"/>
        <v>1.3469387755102041E-2</v>
      </c>
    </row>
    <row r="26" spans="1:15" x14ac:dyDescent="0.3">
      <c r="A26" s="1">
        <v>4</v>
      </c>
      <c r="B26" s="36" t="s">
        <v>4</v>
      </c>
      <c r="C26" s="44">
        <f t="shared" si="3"/>
        <v>1.3469387755102041E-2</v>
      </c>
      <c r="D26" s="41">
        <f t="shared" si="3"/>
        <v>1.3469387755102041E-2</v>
      </c>
      <c r="E26" s="41">
        <f t="shared" si="3"/>
        <v>1.3469387755102041E-2</v>
      </c>
      <c r="F26" s="41">
        <f t="shared" si="3"/>
        <v>1.3469387755102041E-2</v>
      </c>
      <c r="G26" s="41">
        <f t="shared" si="3"/>
        <v>0</v>
      </c>
      <c r="H26" s="41">
        <f t="shared" si="3"/>
        <v>1.3469387755102041E-2</v>
      </c>
      <c r="I26" s="41">
        <f t="shared" si="3"/>
        <v>1.3469387755102041E-2</v>
      </c>
      <c r="J26" s="41">
        <f t="shared" si="3"/>
        <v>1.3469387755102041E-2</v>
      </c>
      <c r="K26" s="41">
        <f t="shared" si="3"/>
        <v>1.3469387755102041E-2</v>
      </c>
      <c r="L26" s="41">
        <f t="shared" si="3"/>
        <v>1.3469387755102041E-2</v>
      </c>
      <c r="M26" s="41">
        <f t="shared" si="3"/>
        <v>1.3469387755102041E-2</v>
      </c>
      <c r="N26" s="41">
        <f t="shared" si="3"/>
        <v>1.3469387755102041E-2</v>
      </c>
      <c r="O26" s="45">
        <f t="shared" si="3"/>
        <v>1.3469387755102041E-2</v>
      </c>
    </row>
    <row r="27" spans="1:15" x14ac:dyDescent="0.3">
      <c r="A27" s="1">
        <v>5</v>
      </c>
      <c r="B27" s="36">
        <v>9</v>
      </c>
      <c r="C27" s="44">
        <f t="shared" si="3"/>
        <v>1.3469387755102041E-2</v>
      </c>
      <c r="D27" s="41">
        <f t="shared" si="3"/>
        <v>1.3469387755102041E-2</v>
      </c>
      <c r="E27" s="41">
        <f t="shared" si="3"/>
        <v>1.3469387755102041E-2</v>
      </c>
      <c r="F27" s="41">
        <f t="shared" si="3"/>
        <v>1.3469387755102041E-2</v>
      </c>
      <c r="G27" s="41">
        <f t="shared" si="3"/>
        <v>1.3469387755102041E-2</v>
      </c>
      <c r="H27" s="41">
        <f t="shared" si="3"/>
        <v>0</v>
      </c>
      <c r="I27" s="41">
        <f t="shared" si="3"/>
        <v>1.3469387755102041E-2</v>
      </c>
      <c r="J27" s="41">
        <f t="shared" si="3"/>
        <v>1.3469387755102041E-2</v>
      </c>
      <c r="K27" s="41">
        <f t="shared" si="3"/>
        <v>1.3469387755102041E-2</v>
      </c>
      <c r="L27" s="41">
        <f t="shared" si="3"/>
        <v>1.3469387755102041E-2</v>
      </c>
      <c r="M27" s="41">
        <f t="shared" si="3"/>
        <v>1.3469387755102041E-2</v>
      </c>
      <c r="N27" s="41">
        <f t="shared" si="3"/>
        <v>1.3469387755102041E-2</v>
      </c>
      <c r="O27" s="45">
        <f t="shared" si="3"/>
        <v>1.3469387755102041E-2</v>
      </c>
    </row>
    <row r="28" spans="1:15" x14ac:dyDescent="0.3">
      <c r="A28" s="1">
        <v>6</v>
      </c>
      <c r="B28" s="36">
        <v>8</v>
      </c>
      <c r="C28" s="44">
        <f t="shared" si="3"/>
        <v>1.3469387755102041E-2</v>
      </c>
      <c r="D28" s="41">
        <f t="shared" si="3"/>
        <v>1.3469387755102041E-2</v>
      </c>
      <c r="E28" s="41">
        <f t="shared" si="3"/>
        <v>1.3469387755102041E-2</v>
      </c>
      <c r="F28" s="41">
        <f t="shared" si="3"/>
        <v>1.3469387755102041E-2</v>
      </c>
      <c r="G28" s="41">
        <f t="shared" si="3"/>
        <v>1.3469387755102041E-2</v>
      </c>
      <c r="H28" s="41">
        <f t="shared" si="3"/>
        <v>1.3469387755102041E-2</v>
      </c>
      <c r="I28" s="41">
        <f t="shared" si="3"/>
        <v>0</v>
      </c>
      <c r="J28" s="41">
        <f t="shared" si="3"/>
        <v>1.3469387755102041E-2</v>
      </c>
      <c r="K28" s="41">
        <f t="shared" si="3"/>
        <v>1.3469387755102041E-2</v>
      </c>
      <c r="L28" s="41">
        <f t="shared" si="3"/>
        <v>1.3469387755102041E-2</v>
      </c>
      <c r="M28" s="41">
        <f t="shared" si="3"/>
        <v>1.3469387755102041E-2</v>
      </c>
      <c r="N28" s="41">
        <f t="shared" si="3"/>
        <v>1.3469387755102041E-2</v>
      </c>
      <c r="O28" s="45">
        <f t="shared" si="3"/>
        <v>1.3469387755102041E-2</v>
      </c>
    </row>
    <row r="29" spans="1:15" x14ac:dyDescent="0.3">
      <c r="A29" s="1">
        <v>7</v>
      </c>
      <c r="B29" s="36">
        <v>7</v>
      </c>
      <c r="C29" s="44">
        <f t="shared" si="3"/>
        <v>1.3469387755102041E-2</v>
      </c>
      <c r="D29" s="41">
        <f t="shared" si="3"/>
        <v>1.3469387755102041E-2</v>
      </c>
      <c r="E29" s="41">
        <f t="shared" si="3"/>
        <v>1.3469387755102041E-2</v>
      </c>
      <c r="F29" s="41">
        <f t="shared" si="3"/>
        <v>1.3469387755102041E-2</v>
      </c>
      <c r="G29" s="41">
        <f t="shared" si="3"/>
        <v>1.3469387755102041E-2</v>
      </c>
      <c r="H29" s="41">
        <f t="shared" si="3"/>
        <v>1.3469387755102041E-2</v>
      </c>
      <c r="I29" s="41">
        <f t="shared" si="3"/>
        <v>1.3469387755102041E-2</v>
      </c>
      <c r="J29" s="41">
        <f t="shared" si="3"/>
        <v>0</v>
      </c>
      <c r="K29" s="41">
        <f t="shared" si="3"/>
        <v>1.3469387755102041E-2</v>
      </c>
      <c r="L29" s="41">
        <f t="shared" si="3"/>
        <v>1.3469387755102041E-2</v>
      </c>
      <c r="M29" s="41">
        <f t="shared" si="3"/>
        <v>1.3469387755102041E-2</v>
      </c>
      <c r="N29" s="41">
        <f t="shared" si="3"/>
        <v>1.3469387755102041E-2</v>
      </c>
      <c r="O29" s="45">
        <f t="shared" si="3"/>
        <v>1.3469387755102041E-2</v>
      </c>
    </row>
    <row r="30" spans="1:15" x14ac:dyDescent="0.3">
      <c r="A30" s="1">
        <v>8</v>
      </c>
      <c r="B30" s="36">
        <v>6</v>
      </c>
      <c r="C30" s="44">
        <f t="shared" si="3"/>
        <v>1.3469387755102041E-2</v>
      </c>
      <c r="D30" s="41">
        <f t="shared" si="3"/>
        <v>1.3469387755102041E-2</v>
      </c>
      <c r="E30" s="41">
        <f t="shared" si="3"/>
        <v>1.3469387755102041E-2</v>
      </c>
      <c r="F30" s="41">
        <f t="shared" si="3"/>
        <v>1.3469387755102041E-2</v>
      </c>
      <c r="G30" s="41">
        <f t="shared" si="3"/>
        <v>1.3469387755102041E-2</v>
      </c>
      <c r="H30" s="41">
        <f t="shared" si="3"/>
        <v>1.3469387755102041E-2</v>
      </c>
      <c r="I30" s="41">
        <f t="shared" si="3"/>
        <v>1.3469387755102041E-2</v>
      </c>
      <c r="J30" s="41">
        <f t="shared" si="3"/>
        <v>1.3469387755102041E-2</v>
      </c>
      <c r="K30" s="41">
        <f t="shared" si="3"/>
        <v>0</v>
      </c>
      <c r="L30" s="41">
        <f t="shared" si="3"/>
        <v>1.3469387755102041E-2</v>
      </c>
      <c r="M30" s="41">
        <f t="shared" si="3"/>
        <v>1.3469387755102041E-2</v>
      </c>
      <c r="N30" s="41">
        <f t="shared" si="3"/>
        <v>1.3469387755102041E-2</v>
      </c>
      <c r="O30" s="45">
        <f t="shared" si="3"/>
        <v>1.3469387755102041E-2</v>
      </c>
    </row>
    <row r="31" spans="1:15" x14ac:dyDescent="0.3">
      <c r="A31" s="1">
        <v>9</v>
      </c>
      <c r="B31" s="36">
        <v>5</v>
      </c>
      <c r="C31" s="44">
        <f t="shared" si="3"/>
        <v>1.3469387755102041E-2</v>
      </c>
      <c r="D31" s="41">
        <f t="shared" si="3"/>
        <v>1.3469387755102041E-2</v>
      </c>
      <c r="E31" s="41">
        <f t="shared" si="3"/>
        <v>1.3469387755102041E-2</v>
      </c>
      <c r="F31" s="41">
        <f t="shared" si="3"/>
        <v>1.3469387755102041E-2</v>
      </c>
      <c r="G31" s="41">
        <f t="shared" si="3"/>
        <v>1.3469387755102041E-2</v>
      </c>
      <c r="H31" s="41">
        <f t="shared" si="3"/>
        <v>1.3469387755102041E-2</v>
      </c>
      <c r="I31" s="41">
        <f t="shared" si="3"/>
        <v>1.3469387755102041E-2</v>
      </c>
      <c r="J31" s="41">
        <f t="shared" si="3"/>
        <v>1.3469387755102041E-2</v>
      </c>
      <c r="K31" s="41">
        <f t="shared" si="3"/>
        <v>1.3469387755102041E-2</v>
      </c>
      <c r="L31" s="41">
        <f t="shared" si="3"/>
        <v>0</v>
      </c>
      <c r="M31" s="41">
        <f t="shared" si="3"/>
        <v>1.3469387755102041E-2</v>
      </c>
      <c r="N31" s="41">
        <f t="shared" si="3"/>
        <v>1.3469387755102041E-2</v>
      </c>
      <c r="O31" s="45">
        <f t="shared" si="3"/>
        <v>1.3469387755102041E-2</v>
      </c>
    </row>
    <row r="32" spans="1:15" x14ac:dyDescent="0.3">
      <c r="A32" s="1">
        <v>10</v>
      </c>
      <c r="B32" s="36">
        <v>4</v>
      </c>
      <c r="C32" s="44">
        <f t="shared" si="3"/>
        <v>1.3469387755102041E-2</v>
      </c>
      <c r="D32" s="41">
        <f t="shared" si="3"/>
        <v>1.3469387755102041E-2</v>
      </c>
      <c r="E32" s="41">
        <f t="shared" si="3"/>
        <v>1.3469387755102041E-2</v>
      </c>
      <c r="F32" s="41">
        <f t="shared" si="3"/>
        <v>1.3469387755102041E-2</v>
      </c>
      <c r="G32" s="41">
        <f t="shared" si="3"/>
        <v>1.3469387755102041E-2</v>
      </c>
      <c r="H32" s="41">
        <f t="shared" si="3"/>
        <v>1.3469387755102041E-2</v>
      </c>
      <c r="I32" s="41">
        <f t="shared" si="3"/>
        <v>1.3469387755102041E-2</v>
      </c>
      <c r="J32" s="41">
        <f t="shared" si="3"/>
        <v>1.3469387755102041E-2</v>
      </c>
      <c r="K32" s="41">
        <f t="shared" si="3"/>
        <v>1.3469387755102041E-2</v>
      </c>
      <c r="L32" s="41">
        <f t="shared" si="3"/>
        <v>1.3469387755102041E-2</v>
      </c>
      <c r="M32" s="41">
        <f t="shared" si="3"/>
        <v>0</v>
      </c>
      <c r="N32" s="41">
        <f t="shared" si="3"/>
        <v>1.3469387755102041E-2</v>
      </c>
      <c r="O32" s="45">
        <f t="shared" si="3"/>
        <v>1.3469387755102041E-2</v>
      </c>
    </row>
    <row r="33" spans="1:15" x14ac:dyDescent="0.3">
      <c r="A33" s="1">
        <v>11</v>
      </c>
      <c r="B33" s="36">
        <v>3</v>
      </c>
      <c r="C33" s="44">
        <f t="shared" si="3"/>
        <v>1.3469387755102041E-2</v>
      </c>
      <c r="D33" s="41">
        <f t="shared" si="3"/>
        <v>1.3469387755102041E-2</v>
      </c>
      <c r="E33" s="41">
        <f t="shared" si="3"/>
        <v>1.3469387755102041E-2</v>
      </c>
      <c r="F33" s="41">
        <f t="shared" si="3"/>
        <v>1.3469387755102041E-2</v>
      </c>
      <c r="G33" s="41">
        <f t="shared" si="3"/>
        <v>1.3469387755102041E-2</v>
      </c>
      <c r="H33" s="41">
        <f t="shared" si="3"/>
        <v>1.3469387755102041E-2</v>
      </c>
      <c r="I33" s="41">
        <f t="shared" si="3"/>
        <v>1.3469387755102041E-2</v>
      </c>
      <c r="J33" s="41">
        <f t="shared" si="3"/>
        <v>1.3469387755102041E-2</v>
      </c>
      <c r="K33" s="41">
        <f t="shared" si="3"/>
        <v>1.3469387755102041E-2</v>
      </c>
      <c r="L33" s="41">
        <f t="shared" si="3"/>
        <v>1.3469387755102041E-2</v>
      </c>
      <c r="M33" s="41">
        <f t="shared" si="3"/>
        <v>1.3469387755102041E-2</v>
      </c>
      <c r="N33" s="41">
        <f t="shared" si="3"/>
        <v>0</v>
      </c>
      <c r="O33" s="45">
        <f t="shared" si="3"/>
        <v>1.3469387755102041E-2</v>
      </c>
    </row>
    <row r="34" spans="1:15" ht="17.25" thickBot="1" x14ac:dyDescent="0.35">
      <c r="A34" s="1">
        <v>12</v>
      </c>
      <c r="B34" s="37">
        <v>2</v>
      </c>
      <c r="C34" s="46">
        <f t="shared" si="3"/>
        <v>1.3469387755102041E-2</v>
      </c>
      <c r="D34" s="47">
        <f t="shared" si="3"/>
        <v>1.3469387755102041E-2</v>
      </c>
      <c r="E34" s="47">
        <f t="shared" si="3"/>
        <v>1.3469387755102041E-2</v>
      </c>
      <c r="F34" s="47">
        <f t="shared" si="3"/>
        <v>1.3469387755102041E-2</v>
      </c>
      <c r="G34" s="47">
        <f t="shared" si="3"/>
        <v>1.3469387755102041E-2</v>
      </c>
      <c r="H34" s="47">
        <f t="shared" si="3"/>
        <v>1.3469387755102041E-2</v>
      </c>
      <c r="I34" s="47">
        <f t="shared" si="3"/>
        <v>1.3469387755102041E-2</v>
      </c>
      <c r="J34" s="47">
        <f t="shared" si="3"/>
        <v>1.3469387755102041E-2</v>
      </c>
      <c r="K34" s="47">
        <f t="shared" si="3"/>
        <v>1.3469387755102041E-2</v>
      </c>
      <c r="L34" s="47">
        <f t="shared" si="3"/>
        <v>1.3469387755102041E-2</v>
      </c>
      <c r="M34" s="47">
        <f t="shared" si="3"/>
        <v>1.3469387755102041E-2</v>
      </c>
      <c r="N34" s="47">
        <f t="shared" si="3"/>
        <v>1.3469387755102041E-2</v>
      </c>
      <c r="O34" s="48">
        <f t="shared" si="3"/>
        <v>0</v>
      </c>
    </row>
  </sheetData>
  <mergeCells count="4">
    <mergeCell ref="B17:C18"/>
    <mergeCell ref="D17:E18"/>
    <mergeCell ref="L17:M18"/>
    <mergeCell ref="N17:O18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AC9C5-6CC6-41DB-90AA-54247016AD87}">
  <dimension ref="A1:R34"/>
  <sheetViews>
    <sheetView workbookViewId="0">
      <selection activeCell="Q28" sqref="Q28"/>
    </sheetView>
  </sheetViews>
  <sheetFormatPr defaultRowHeight="16.5" x14ac:dyDescent="0.3"/>
  <cols>
    <col min="1" max="1" width="3.5" bestFit="1" customWidth="1"/>
    <col min="4" max="4" width="9" customWidth="1"/>
    <col min="17" max="17" width="9.75" bestFit="1" customWidth="1"/>
  </cols>
  <sheetData>
    <row r="1" spans="1:18" ht="17.25" thickBot="1" x14ac:dyDescent="0.35">
      <c r="A1" s="1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R1" t="s">
        <v>19</v>
      </c>
    </row>
    <row r="2" spans="1:18" ht="17.25" thickBot="1" x14ac:dyDescent="0.35">
      <c r="A2" s="1"/>
      <c r="B2" s="21"/>
      <c r="C2" s="22" t="s">
        <v>0</v>
      </c>
      <c r="D2" s="12" t="s">
        <v>1</v>
      </c>
      <c r="E2" s="12" t="s">
        <v>2</v>
      </c>
      <c r="F2" s="12" t="s">
        <v>3</v>
      </c>
      <c r="G2" s="12" t="s">
        <v>4</v>
      </c>
      <c r="H2" s="12">
        <v>9</v>
      </c>
      <c r="I2" s="12">
        <v>8</v>
      </c>
      <c r="J2" s="12">
        <v>7</v>
      </c>
      <c r="K2" s="12">
        <v>6</v>
      </c>
      <c r="L2" s="12">
        <v>5</v>
      </c>
      <c r="M2" s="12">
        <v>4</v>
      </c>
      <c r="N2" s="12">
        <v>3</v>
      </c>
      <c r="O2" s="23">
        <v>2</v>
      </c>
      <c r="Q2" t="s">
        <v>16</v>
      </c>
      <c r="R2" s="1">
        <v>396</v>
      </c>
    </row>
    <row r="3" spans="1:18" x14ac:dyDescent="0.3">
      <c r="A3" s="1">
        <v>0</v>
      </c>
      <c r="B3" s="17" t="s">
        <v>0</v>
      </c>
      <c r="C3" s="2">
        <f>$R$4</f>
        <v>0</v>
      </c>
      <c r="D3" s="3">
        <f>$R$2</f>
        <v>396</v>
      </c>
      <c r="E3" s="3">
        <f t="shared" ref="E3:O14" si="0">$R$2</f>
        <v>396</v>
      </c>
      <c r="F3" s="3">
        <f t="shared" si="0"/>
        <v>396</v>
      </c>
      <c r="G3" s="3">
        <f t="shared" si="0"/>
        <v>396</v>
      </c>
      <c r="H3" s="3">
        <f t="shared" si="0"/>
        <v>396</v>
      </c>
      <c r="I3" s="3">
        <f t="shared" si="0"/>
        <v>396</v>
      </c>
      <c r="J3" s="3">
        <f t="shared" si="0"/>
        <v>396</v>
      </c>
      <c r="K3" s="3">
        <f t="shared" si="0"/>
        <v>396</v>
      </c>
      <c r="L3" s="3">
        <f t="shared" si="0"/>
        <v>396</v>
      </c>
      <c r="M3" s="3">
        <f t="shared" si="0"/>
        <v>396</v>
      </c>
      <c r="N3" s="3">
        <f t="shared" si="0"/>
        <v>396</v>
      </c>
      <c r="O3" s="4">
        <f t="shared" si="0"/>
        <v>396</v>
      </c>
      <c r="Q3" t="s">
        <v>17</v>
      </c>
      <c r="R3" s="1">
        <v>396</v>
      </c>
    </row>
    <row r="4" spans="1:18" x14ac:dyDescent="0.3">
      <c r="A4" s="1">
        <v>1</v>
      </c>
      <c r="B4" s="15" t="s">
        <v>1</v>
      </c>
      <c r="C4" s="5">
        <f>$R$3</f>
        <v>396</v>
      </c>
      <c r="D4" s="6">
        <f>$R$4</f>
        <v>0</v>
      </c>
      <c r="E4" s="19">
        <f t="shared" si="0"/>
        <v>396</v>
      </c>
      <c r="F4" s="19">
        <f t="shared" si="0"/>
        <v>396</v>
      </c>
      <c r="G4" s="19">
        <f t="shared" si="0"/>
        <v>396</v>
      </c>
      <c r="H4" s="19">
        <f t="shared" si="0"/>
        <v>396</v>
      </c>
      <c r="I4" s="19">
        <f t="shared" si="0"/>
        <v>396</v>
      </c>
      <c r="J4" s="19">
        <f t="shared" si="0"/>
        <v>396</v>
      </c>
      <c r="K4" s="19">
        <f t="shared" si="0"/>
        <v>396</v>
      </c>
      <c r="L4" s="19">
        <f t="shared" si="0"/>
        <v>396</v>
      </c>
      <c r="M4" s="19">
        <f t="shared" si="0"/>
        <v>396</v>
      </c>
      <c r="N4" s="19">
        <f t="shared" si="0"/>
        <v>396</v>
      </c>
      <c r="O4" s="20">
        <f t="shared" si="0"/>
        <v>396</v>
      </c>
      <c r="Q4" t="s">
        <v>18</v>
      </c>
      <c r="R4" s="1">
        <v>0</v>
      </c>
    </row>
    <row r="5" spans="1:18" x14ac:dyDescent="0.3">
      <c r="A5" s="1">
        <v>2</v>
      </c>
      <c r="B5" s="15" t="s">
        <v>2</v>
      </c>
      <c r="C5" s="5">
        <f t="shared" ref="C5:N15" si="1">$R$3</f>
        <v>396</v>
      </c>
      <c r="D5" s="13">
        <f t="shared" si="1"/>
        <v>396</v>
      </c>
      <c r="E5" s="6">
        <f>$R$4</f>
        <v>0</v>
      </c>
      <c r="F5" s="19">
        <f t="shared" si="0"/>
        <v>396</v>
      </c>
      <c r="G5" s="19">
        <f t="shared" si="0"/>
        <v>396</v>
      </c>
      <c r="H5" s="19">
        <f t="shared" si="0"/>
        <v>396</v>
      </c>
      <c r="I5" s="19">
        <f t="shared" si="0"/>
        <v>396</v>
      </c>
      <c r="J5" s="19">
        <f t="shared" si="0"/>
        <v>396</v>
      </c>
      <c r="K5" s="19">
        <f t="shared" si="0"/>
        <v>396</v>
      </c>
      <c r="L5" s="19">
        <f t="shared" si="0"/>
        <v>396</v>
      </c>
      <c r="M5" s="19">
        <f t="shared" si="0"/>
        <v>396</v>
      </c>
      <c r="N5" s="19">
        <f t="shared" si="0"/>
        <v>396</v>
      </c>
      <c r="O5" s="20">
        <f t="shared" si="0"/>
        <v>396</v>
      </c>
    </row>
    <row r="6" spans="1:18" x14ac:dyDescent="0.3">
      <c r="A6" s="1">
        <v>3</v>
      </c>
      <c r="B6" s="15" t="s">
        <v>3</v>
      </c>
      <c r="C6" s="5">
        <f t="shared" si="1"/>
        <v>396</v>
      </c>
      <c r="D6" s="13">
        <f t="shared" si="1"/>
        <v>396</v>
      </c>
      <c r="E6" s="13">
        <f t="shared" si="1"/>
        <v>396</v>
      </c>
      <c r="F6" s="6">
        <f>$R$4</f>
        <v>0</v>
      </c>
      <c r="G6" s="19">
        <f t="shared" si="0"/>
        <v>396</v>
      </c>
      <c r="H6" s="19">
        <f t="shared" si="0"/>
        <v>396</v>
      </c>
      <c r="I6" s="19">
        <f t="shared" si="0"/>
        <v>396</v>
      </c>
      <c r="J6" s="19">
        <f t="shared" si="0"/>
        <v>396</v>
      </c>
      <c r="K6" s="19">
        <f t="shared" si="0"/>
        <v>396</v>
      </c>
      <c r="L6" s="19">
        <f t="shared" si="0"/>
        <v>396</v>
      </c>
      <c r="M6" s="19">
        <f t="shared" si="0"/>
        <v>396</v>
      </c>
      <c r="N6" s="19">
        <f t="shared" si="0"/>
        <v>396</v>
      </c>
      <c r="O6" s="20">
        <f t="shared" si="0"/>
        <v>396</v>
      </c>
    </row>
    <row r="7" spans="1:18" x14ac:dyDescent="0.3">
      <c r="A7" s="1">
        <v>4</v>
      </c>
      <c r="B7" s="15" t="s">
        <v>4</v>
      </c>
      <c r="C7" s="5">
        <f t="shared" si="1"/>
        <v>396</v>
      </c>
      <c r="D7" s="13">
        <f t="shared" si="1"/>
        <v>396</v>
      </c>
      <c r="E7" s="13">
        <f t="shared" si="1"/>
        <v>396</v>
      </c>
      <c r="F7" s="13">
        <f t="shared" si="1"/>
        <v>396</v>
      </c>
      <c r="G7" s="6">
        <f>$R$4</f>
        <v>0</v>
      </c>
      <c r="H7" s="19">
        <f t="shared" si="0"/>
        <v>396</v>
      </c>
      <c r="I7" s="19">
        <f t="shared" si="0"/>
        <v>396</v>
      </c>
      <c r="J7" s="19">
        <f t="shared" si="0"/>
        <v>396</v>
      </c>
      <c r="K7" s="19">
        <f t="shared" si="0"/>
        <v>396</v>
      </c>
      <c r="L7" s="19">
        <f t="shared" si="0"/>
        <v>396</v>
      </c>
      <c r="M7" s="19">
        <f t="shared" si="0"/>
        <v>396</v>
      </c>
      <c r="N7" s="19">
        <f t="shared" si="0"/>
        <v>396</v>
      </c>
      <c r="O7" s="20">
        <f t="shared" si="0"/>
        <v>396</v>
      </c>
    </row>
    <row r="8" spans="1:18" x14ac:dyDescent="0.3">
      <c r="A8" s="1">
        <v>5</v>
      </c>
      <c r="B8" s="15">
        <v>9</v>
      </c>
      <c r="C8" s="5">
        <f t="shared" si="1"/>
        <v>396</v>
      </c>
      <c r="D8" s="13">
        <f t="shared" si="1"/>
        <v>396</v>
      </c>
      <c r="E8" s="13">
        <f t="shared" si="1"/>
        <v>396</v>
      </c>
      <c r="F8" s="13">
        <f t="shared" si="1"/>
        <v>396</v>
      </c>
      <c r="G8" s="13">
        <f t="shared" si="1"/>
        <v>396</v>
      </c>
      <c r="H8" s="6">
        <f>$R$4</f>
        <v>0</v>
      </c>
      <c r="I8" s="19">
        <f t="shared" si="0"/>
        <v>396</v>
      </c>
      <c r="J8" s="19">
        <f t="shared" si="0"/>
        <v>396</v>
      </c>
      <c r="K8" s="19">
        <f t="shared" si="0"/>
        <v>396</v>
      </c>
      <c r="L8" s="19">
        <f t="shared" si="0"/>
        <v>396</v>
      </c>
      <c r="M8" s="19">
        <f t="shared" si="0"/>
        <v>396</v>
      </c>
      <c r="N8" s="19">
        <f t="shared" si="0"/>
        <v>396</v>
      </c>
      <c r="O8" s="20">
        <f t="shared" si="0"/>
        <v>396</v>
      </c>
    </row>
    <row r="9" spans="1:18" x14ac:dyDescent="0.3">
      <c r="A9" s="1">
        <v>6</v>
      </c>
      <c r="B9" s="15">
        <v>8</v>
      </c>
      <c r="C9" s="5">
        <f t="shared" si="1"/>
        <v>396</v>
      </c>
      <c r="D9" s="13">
        <f t="shared" si="1"/>
        <v>396</v>
      </c>
      <c r="E9" s="13">
        <f t="shared" si="1"/>
        <v>396</v>
      </c>
      <c r="F9" s="13">
        <f t="shared" si="1"/>
        <v>396</v>
      </c>
      <c r="G9" s="13">
        <f t="shared" si="1"/>
        <v>396</v>
      </c>
      <c r="H9" s="13">
        <f t="shared" si="1"/>
        <v>396</v>
      </c>
      <c r="I9" s="6">
        <f>$R$4</f>
        <v>0</v>
      </c>
      <c r="J9" s="19">
        <f t="shared" si="0"/>
        <v>396</v>
      </c>
      <c r="K9" s="19">
        <f t="shared" si="0"/>
        <v>396</v>
      </c>
      <c r="L9" s="19">
        <f t="shared" si="0"/>
        <v>396</v>
      </c>
      <c r="M9" s="19">
        <f t="shared" si="0"/>
        <v>396</v>
      </c>
      <c r="N9" s="19">
        <f t="shared" si="0"/>
        <v>396</v>
      </c>
      <c r="O9" s="20">
        <f t="shared" si="0"/>
        <v>396</v>
      </c>
    </row>
    <row r="10" spans="1:18" x14ac:dyDescent="0.3">
      <c r="A10" s="1">
        <v>7</v>
      </c>
      <c r="B10" s="15">
        <v>7</v>
      </c>
      <c r="C10" s="5">
        <f t="shared" si="1"/>
        <v>396</v>
      </c>
      <c r="D10" s="13">
        <f t="shared" si="1"/>
        <v>396</v>
      </c>
      <c r="E10" s="13">
        <f t="shared" si="1"/>
        <v>396</v>
      </c>
      <c r="F10" s="13">
        <f t="shared" si="1"/>
        <v>396</v>
      </c>
      <c r="G10" s="13">
        <f t="shared" si="1"/>
        <v>396</v>
      </c>
      <c r="H10" s="13">
        <f t="shared" si="1"/>
        <v>396</v>
      </c>
      <c r="I10" s="13">
        <f t="shared" si="1"/>
        <v>396</v>
      </c>
      <c r="J10" s="6">
        <f>$R$4</f>
        <v>0</v>
      </c>
      <c r="K10" s="19">
        <f t="shared" si="0"/>
        <v>396</v>
      </c>
      <c r="L10" s="19">
        <f t="shared" si="0"/>
        <v>396</v>
      </c>
      <c r="M10" s="19">
        <f t="shared" si="0"/>
        <v>396</v>
      </c>
      <c r="N10" s="19">
        <f t="shared" si="0"/>
        <v>396</v>
      </c>
      <c r="O10" s="20">
        <f t="shared" si="0"/>
        <v>396</v>
      </c>
    </row>
    <row r="11" spans="1:18" x14ac:dyDescent="0.3">
      <c r="A11" s="1">
        <v>8</v>
      </c>
      <c r="B11" s="15">
        <v>6</v>
      </c>
      <c r="C11" s="5">
        <f t="shared" si="1"/>
        <v>396</v>
      </c>
      <c r="D11" s="13">
        <f t="shared" si="1"/>
        <v>396</v>
      </c>
      <c r="E11" s="13">
        <f t="shared" si="1"/>
        <v>396</v>
      </c>
      <c r="F11" s="13">
        <f t="shared" si="1"/>
        <v>396</v>
      </c>
      <c r="G11" s="13">
        <f t="shared" si="1"/>
        <v>396</v>
      </c>
      <c r="H11" s="13">
        <f t="shared" si="1"/>
        <v>396</v>
      </c>
      <c r="I11" s="13">
        <f t="shared" si="1"/>
        <v>396</v>
      </c>
      <c r="J11" s="13">
        <f t="shared" si="1"/>
        <v>396</v>
      </c>
      <c r="K11" s="6">
        <f>$R$4</f>
        <v>0</v>
      </c>
      <c r="L11" s="19">
        <f t="shared" si="0"/>
        <v>396</v>
      </c>
      <c r="M11" s="19">
        <f t="shared" si="0"/>
        <v>396</v>
      </c>
      <c r="N11" s="19">
        <f t="shared" si="0"/>
        <v>396</v>
      </c>
      <c r="O11" s="20">
        <f t="shared" si="0"/>
        <v>396</v>
      </c>
    </row>
    <row r="12" spans="1:18" x14ac:dyDescent="0.3">
      <c r="A12" s="1">
        <v>9</v>
      </c>
      <c r="B12" s="15">
        <v>5</v>
      </c>
      <c r="C12" s="5">
        <f t="shared" si="1"/>
        <v>396</v>
      </c>
      <c r="D12" s="13">
        <f t="shared" si="1"/>
        <v>396</v>
      </c>
      <c r="E12" s="13">
        <f t="shared" si="1"/>
        <v>396</v>
      </c>
      <c r="F12" s="13">
        <f t="shared" si="1"/>
        <v>396</v>
      </c>
      <c r="G12" s="13">
        <f t="shared" si="1"/>
        <v>396</v>
      </c>
      <c r="H12" s="13">
        <f t="shared" si="1"/>
        <v>396</v>
      </c>
      <c r="I12" s="13">
        <f t="shared" si="1"/>
        <v>396</v>
      </c>
      <c r="J12" s="13">
        <f t="shared" si="1"/>
        <v>396</v>
      </c>
      <c r="K12" s="13">
        <f t="shared" si="1"/>
        <v>396</v>
      </c>
      <c r="L12" s="6">
        <f>$R$4</f>
        <v>0</v>
      </c>
      <c r="M12" s="19">
        <f t="shared" si="0"/>
        <v>396</v>
      </c>
      <c r="N12" s="19">
        <f t="shared" si="0"/>
        <v>396</v>
      </c>
      <c r="O12" s="20">
        <f t="shared" si="0"/>
        <v>396</v>
      </c>
    </row>
    <row r="13" spans="1:18" x14ac:dyDescent="0.3">
      <c r="A13" s="1">
        <v>10</v>
      </c>
      <c r="B13" s="15">
        <v>4</v>
      </c>
      <c r="C13" s="5">
        <f t="shared" si="1"/>
        <v>396</v>
      </c>
      <c r="D13" s="13">
        <f t="shared" si="1"/>
        <v>396</v>
      </c>
      <c r="E13" s="13">
        <f t="shared" si="1"/>
        <v>396</v>
      </c>
      <c r="F13" s="13">
        <f t="shared" si="1"/>
        <v>396</v>
      </c>
      <c r="G13" s="13">
        <f t="shared" si="1"/>
        <v>396</v>
      </c>
      <c r="H13" s="13">
        <f t="shared" si="1"/>
        <v>396</v>
      </c>
      <c r="I13" s="13">
        <f t="shared" si="1"/>
        <v>396</v>
      </c>
      <c r="J13" s="13">
        <f t="shared" si="1"/>
        <v>396</v>
      </c>
      <c r="K13" s="13">
        <f t="shared" si="1"/>
        <v>396</v>
      </c>
      <c r="L13" s="13">
        <f t="shared" si="1"/>
        <v>396</v>
      </c>
      <c r="M13" s="6">
        <f>$R$4</f>
        <v>0</v>
      </c>
      <c r="N13" s="19">
        <f t="shared" si="0"/>
        <v>396</v>
      </c>
      <c r="O13" s="20">
        <f t="shared" si="0"/>
        <v>396</v>
      </c>
    </row>
    <row r="14" spans="1:18" x14ac:dyDescent="0.3">
      <c r="A14" s="1">
        <v>11</v>
      </c>
      <c r="B14" s="15">
        <v>3</v>
      </c>
      <c r="C14" s="5">
        <f t="shared" si="1"/>
        <v>396</v>
      </c>
      <c r="D14" s="13">
        <f t="shared" si="1"/>
        <v>396</v>
      </c>
      <c r="E14" s="13">
        <f t="shared" si="1"/>
        <v>396</v>
      </c>
      <c r="F14" s="13">
        <f t="shared" si="1"/>
        <v>396</v>
      </c>
      <c r="G14" s="13">
        <f t="shared" si="1"/>
        <v>396</v>
      </c>
      <c r="H14" s="13">
        <f t="shared" si="1"/>
        <v>396</v>
      </c>
      <c r="I14" s="13">
        <f t="shared" si="1"/>
        <v>396</v>
      </c>
      <c r="J14" s="13">
        <f t="shared" si="1"/>
        <v>396</v>
      </c>
      <c r="K14" s="13">
        <f t="shared" si="1"/>
        <v>396</v>
      </c>
      <c r="L14" s="13">
        <f t="shared" si="1"/>
        <v>396</v>
      </c>
      <c r="M14" s="13">
        <f t="shared" si="1"/>
        <v>396</v>
      </c>
      <c r="N14" s="6">
        <f>$R$4</f>
        <v>0</v>
      </c>
      <c r="O14" s="20">
        <f t="shared" si="0"/>
        <v>396</v>
      </c>
    </row>
    <row r="15" spans="1:18" ht="17.25" thickBot="1" x14ac:dyDescent="0.35">
      <c r="A15" s="1">
        <v>12</v>
      </c>
      <c r="B15" s="16">
        <v>2</v>
      </c>
      <c r="C15" s="8">
        <f t="shared" si="1"/>
        <v>396</v>
      </c>
      <c r="D15" s="14">
        <f t="shared" si="1"/>
        <v>396</v>
      </c>
      <c r="E15" s="14">
        <f t="shared" si="1"/>
        <v>396</v>
      </c>
      <c r="F15" s="14">
        <f t="shared" si="1"/>
        <v>396</v>
      </c>
      <c r="G15" s="14">
        <f t="shared" si="1"/>
        <v>396</v>
      </c>
      <c r="H15" s="14">
        <f t="shared" si="1"/>
        <v>396</v>
      </c>
      <c r="I15" s="14">
        <f t="shared" si="1"/>
        <v>396</v>
      </c>
      <c r="J15" s="14">
        <f t="shared" si="1"/>
        <v>396</v>
      </c>
      <c r="K15" s="14">
        <f t="shared" si="1"/>
        <v>396</v>
      </c>
      <c r="L15" s="14">
        <f t="shared" si="1"/>
        <v>396</v>
      </c>
      <c r="M15" s="14">
        <f t="shared" si="1"/>
        <v>396</v>
      </c>
      <c r="N15" s="14">
        <f t="shared" si="1"/>
        <v>396</v>
      </c>
      <c r="O15" s="10">
        <f>$R$4</f>
        <v>0</v>
      </c>
    </row>
    <row r="16" spans="1:18" ht="17.25" thickBot="1" x14ac:dyDescent="0.35">
      <c r="A16" s="1"/>
    </row>
    <row r="17" spans="1:15" x14ac:dyDescent="0.3">
      <c r="A17" s="1"/>
      <c r="B17" s="51" t="s">
        <v>15</v>
      </c>
      <c r="C17" s="52"/>
      <c r="D17" s="55">
        <f>19600</f>
        <v>19600</v>
      </c>
      <c r="E17" s="56"/>
      <c r="L17" s="59" t="s">
        <v>20</v>
      </c>
      <c r="M17" s="52"/>
      <c r="N17" s="60"/>
      <c r="O17" s="52"/>
    </row>
    <row r="18" spans="1:15" ht="17.25" thickBot="1" x14ac:dyDescent="0.35">
      <c r="B18" s="53"/>
      <c r="C18" s="54"/>
      <c r="D18" s="57"/>
      <c r="E18" s="58"/>
      <c r="L18" s="53"/>
      <c r="M18" s="54"/>
      <c r="N18" s="53"/>
      <c r="O18" s="54"/>
    </row>
    <row r="20" spans="1:15" ht="17.25" thickBot="1" x14ac:dyDescent="0.35">
      <c r="A20" s="1"/>
      <c r="C20" s="1">
        <v>0</v>
      </c>
      <c r="D20" s="1">
        <v>1</v>
      </c>
      <c r="E20" s="1">
        <v>2</v>
      </c>
      <c r="F20" s="1">
        <v>3</v>
      </c>
      <c r="G20" s="1">
        <v>4</v>
      </c>
      <c r="H20" s="1">
        <v>5</v>
      </c>
      <c r="I20" s="1">
        <v>6</v>
      </c>
      <c r="J20" s="1">
        <v>7</v>
      </c>
      <c r="K20" s="1">
        <v>8</v>
      </c>
      <c r="L20" s="1">
        <v>9</v>
      </c>
      <c r="M20" s="1">
        <v>10</v>
      </c>
      <c r="N20" s="1">
        <v>11</v>
      </c>
      <c r="O20" s="1">
        <v>12</v>
      </c>
    </row>
    <row r="21" spans="1:15" ht="17.25" thickBot="1" x14ac:dyDescent="0.35">
      <c r="A21" s="1"/>
      <c r="B21" s="21" t="s">
        <v>6</v>
      </c>
      <c r="C21" s="38" t="s">
        <v>0</v>
      </c>
      <c r="D21" s="39" t="s">
        <v>1</v>
      </c>
      <c r="E21" s="39" t="s">
        <v>2</v>
      </c>
      <c r="F21" s="39" t="s">
        <v>3</v>
      </c>
      <c r="G21" s="39" t="s">
        <v>4</v>
      </c>
      <c r="H21" s="39">
        <v>9</v>
      </c>
      <c r="I21" s="39">
        <v>8</v>
      </c>
      <c r="J21" s="39">
        <v>7</v>
      </c>
      <c r="K21" s="39">
        <v>6</v>
      </c>
      <c r="L21" s="39">
        <v>5</v>
      </c>
      <c r="M21" s="39">
        <v>4</v>
      </c>
      <c r="N21" s="39">
        <v>3</v>
      </c>
      <c r="O21" s="40">
        <v>2</v>
      </c>
    </row>
    <row r="22" spans="1:15" x14ac:dyDescent="0.3">
      <c r="A22" s="1">
        <v>0</v>
      </c>
      <c r="B22" s="35" t="s">
        <v>0</v>
      </c>
      <c r="C22" s="34">
        <f>C3/$D$17</f>
        <v>0</v>
      </c>
      <c r="D22" s="42">
        <f t="shared" ref="D22:O22" si="2">D3/$D$17</f>
        <v>2.0204081632653061E-2</v>
      </c>
      <c r="E22" s="42">
        <f t="shared" si="2"/>
        <v>2.0204081632653061E-2</v>
      </c>
      <c r="F22" s="42">
        <f t="shared" si="2"/>
        <v>2.0204081632653061E-2</v>
      </c>
      <c r="G22" s="42">
        <f t="shared" si="2"/>
        <v>2.0204081632653061E-2</v>
      </c>
      <c r="H22" s="42">
        <f t="shared" si="2"/>
        <v>2.0204081632653061E-2</v>
      </c>
      <c r="I22" s="42">
        <f t="shared" si="2"/>
        <v>2.0204081632653061E-2</v>
      </c>
      <c r="J22" s="42">
        <f t="shared" si="2"/>
        <v>2.0204081632653061E-2</v>
      </c>
      <c r="K22" s="42">
        <f t="shared" si="2"/>
        <v>2.0204081632653061E-2</v>
      </c>
      <c r="L22" s="42">
        <f t="shared" si="2"/>
        <v>2.0204081632653061E-2</v>
      </c>
      <c r="M22" s="42">
        <f t="shared" si="2"/>
        <v>2.0204081632653061E-2</v>
      </c>
      <c r="N22" s="42">
        <f t="shared" si="2"/>
        <v>2.0204081632653061E-2</v>
      </c>
      <c r="O22" s="43">
        <f t="shared" si="2"/>
        <v>2.0204081632653061E-2</v>
      </c>
    </row>
    <row r="23" spans="1:15" x14ac:dyDescent="0.3">
      <c r="A23" s="1">
        <v>1</v>
      </c>
      <c r="B23" s="36" t="s">
        <v>1</v>
      </c>
      <c r="C23" s="44">
        <f t="shared" ref="C23:O34" si="3">C4/$D$17</f>
        <v>2.0204081632653061E-2</v>
      </c>
      <c r="D23" s="41">
        <f t="shared" si="3"/>
        <v>0</v>
      </c>
      <c r="E23" s="41">
        <f t="shared" si="3"/>
        <v>2.0204081632653061E-2</v>
      </c>
      <c r="F23" s="41">
        <f t="shared" si="3"/>
        <v>2.0204081632653061E-2</v>
      </c>
      <c r="G23" s="41">
        <f t="shared" si="3"/>
        <v>2.0204081632653061E-2</v>
      </c>
      <c r="H23" s="41">
        <f t="shared" si="3"/>
        <v>2.0204081632653061E-2</v>
      </c>
      <c r="I23" s="41">
        <f t="shared" si="3"/>
        <v>2.0204081632653061E-2</v>
      </c>
      <c r="J23" s="41">
        <f t="shared" si="3"/>
        <v>2.0204081632653061E-2</v>
      </c>
      <c r="K23" s="41">
        <f t="shared" si="3"/>
        <v>2.0204081632653061E-2</v>
      </c>
      <c r="L23" s="41">
        <f t="shared" si="3"/>
        <v>2.0204081632653061E-2</v>
      </c>
      <c r="M23" s="41">
        <f t="shared" si="3"/>
        <v>2.0204081632653061E-2</v>
      </c>
      <c r="N23" s="41">
        <f t="shared" si="3"/>
        <v>2.0204081632653061E-2</v>
      </c>
      <c r="O23" s="45">
        <f t="shared" si="3"/>
        <v>2.0204081632653061E-2</v>
      </c>
    </row>
    <row r="24" spans="1:15" x14ac:dyDescent="0.3">
      <c r="A24" s="1">
        <v>2</v>
      </c>
      <c r="B24" s="36" t="s">
        <v>2</v>
      </c>
      <c r="C24" s="44">
        <f t="shared" si="3"/>
        <v>2.0204081632653061E-2</v>
      </c>
      <c r="D24" s="41">
        <f t="shared" si="3"/>
        <v>2.0204081632653061E-2</v>
      </c>
      <c r="E24" s="41">
        <f t="shared" si="3"/>
        <v>0</v>
      </c>
      <c r="F24" s="41">
        <f t="shared" si="3"/>
        <v>2.0204081632653061E-2</v>
      </c>
      <c r="G24" s="41">
        <f t="shared" si="3"/>
        <v>2.0204081632653061E-2</v>
      </c>
      <c r="H24" s="41">
        <f t="shared" si="3"/>
        <v>2.0204081632653061E-2</v>
      </c>
      <c r="I24" s="41">
        <f t="shared" si="3"/>
        <v>2.0204081632653061E-2</v>
      </c>
      <c r="J24" s="41">
        <f t="shared" si="3"/>
        <v>2.0204081632653061E-2</v>
      </c>
      <c r="K24" s="41">
        <f t="shared" si="3"/>
        <v>2.0204081632653061E-2</v>
      </c>
      <c r="L24" s="41">
        <f t="shared" si="3"/>
        <v>2.0204081632653061E-2</v>
      </c>
      <c r="M24" s="41">
        <f t="shared" si="3"/>
        <v>2.0204081632653061E-2</v>
      </c>
      <c r="N24" s="41">
        <f t="shared" si="3"/>
        <v>2.0204081632653061E-2</v>
      </c>
      <c r="O24" s="45">
        <f t="shared" si="3"/>
        <v>2.0204081632653061E-2</v>
      </c>
    </row>
    <row r="25" spans="1:15" x14ac:dyDescent="0.3">
      <c r="A25" s="1">
        <v>3</v>
      </c>
      <c r="B25" s="36" t="s">
        <v>3</v>
      </c>
      <c r="C25" s="44">
        <f t="shared" si="3"/>
        <v>2.0204081632653061E-2</v>
      </c>
      <c r="D25" s="41">
        <f t="shared" si="3"/>
        <v>2.0204081632653061E-2</v>
      </c>
      <c r="E25" s="41">
        <f t="shared" si="3"/>
        <v>2.0204081632653061E-2</v>
      </c>
      <c r="F25" s="41">
        <f t="shared" si="3"/>
        <v>0</v>
      </c>
      <c r="G25" s="41">
        <f t="shared" si="3"/>
        <v>2.0204081632653061E-2</v>
      </c>
      <c r="H25" s="41">
        <f t="shared" si="3"/>
        <v>2.0204081632653061E-2</v>
      </c>
      <c r="I25" s="41">
        <f t="shared" si="3"/>
        <v>2.0204081632653061E-2</v>
      </c>
      <c r="J25" s="41">
        <f t="shared" si="3"/>
        <v>2.0204081632653061E-2</v>
      </c>
      <c r="K25" s="41">
        <f t="shared" si="3"/>
        <v>2.0204081632653061E-2</v>
      </c>
      <c r="L25" s="41">
        <f t="shared" si="3"/>
        <v>2.0204081632653061E-2</v>
      </c>
      <c r="M25" s="41">
        <f t="shared" si="3"/>
        <v>2.0204081632653061E-2</v>
      </c>
      <c r="N25" s="41">
        <f t="shared" si="3"/>
        <v>2.0204081632653061E-2</v>
      </c>
      <c r="O25" s="45">
        <f t="shared" si="3"/>
        <v>2.0204081632653061E-2</v>
      </c>
    </row>
    <row r="26" spans="1:15" x14ac:dyDescent="0.3">
      <c r="A26" s="1">
        <v>4</v>
      </c>
      <c r="B26" s="36" t="s">
        <v>4</v>
      </c>
      <c r="C26" s="44">
        <f t="shared" si="3"/>
        <v>2.0204081632653061E-2</v>
      </c>
      <c r="D26" s="41">
        <f t="shared" si="3"/>
        <v>2.0204081632653061E-2</v>
      </c>
      <c r="E26" s="41">
        <f t="shared" si="3"/>
        <v>2.0204081632653061E-2</v>
      </c>
      <c r="F26" s="41">
        <f t="shared" si="3"/>
        <v>2.0204081632653061E-2</v>
      </c>
      <c r="G26" s="41">
        <f t="shared" si="3"/>
        <v>0</v>
      </c>
      <c r="H26" s="41">
        <f t="shared" si="3"/>
        <v>2.0204081632653061E-2</v>
      </c>
      <c r="I26" s="41">
        <f t="shared" si="3"/>
        <v>2.0204081632653061E-2</v>
      </c>
      <c r="J26" s="41">
        <f t="shared" si="3"/>
        <v>2.0204081632653061E-2</v>
      </c>
      <c r="K26" s="41">
        <f t="shared" si="3"/>
        <v>2.0204081632653061E-2</v>
      </c>
      <c r="L26" s="41">
        <f t="shared" si="3"/>
        <v>2.0204081632653061E-2</v>
      </c>
      <c r="M26" s="41">
        <f t="shared" si="3"/>
        <v>2.0204081632653061E-2</v>
      </c>
      <c r="N26" s="41">
        <f t="shared" si="3"/>
        <v>2.0204081632653061E-2</v>
      </c>
      <c r="O26" s="45">
        <f t="shared" si="3"/>
        <v>2.0204081632653061E-2</v>
      </c>
    </row>
    <row r="27" spans="1:15" x14ac:dyDescent="0.3">
      <c r="A27" s="1">
        <v>5</v>
      </c>
      <c r="B27" s="36">
        <v>9</v>
      </c>
      <c r="C27" s="44">
        <f t="shared" si="3"/>
        <v>2.0204081632653061E-2</v>
      </c>
      <c r="D27" s="41">
        <f t="shared" si="3"/>
        <v>2.0204081632653061E-2</v>
      </c>
      <c r="E27" s="41">
        <f t="shared" si="3"/>
        <v>2.0204081632653061E-2</v>
      </c>
      <c r="F27" s="41">
        <f t="shared" si="3"/>
        <v>2.0204081632653061E-2</v>
      </c>
      <c r="G27" s="41">
        <f t="shared" si="3"/>
        <v>2.0204081632653061E-2</v>
      </c>
      <c r="H27" s="41">
        <f t="shared" si="3"/>
        <v>0</v>
      </c>
      <c r="I27" s="41">
        <f t="shared" si="3"/>
        <v>2.0204081632653061E-2</v>
      </c>
      <c r="J27" s="41">
        <f t="shared" si="3"/>
        <v>2.0204081632653061E-2</v>
      </c>
      <c r="K27" s="41">
        <f t="shared" si="3"/>
        <v>2.0204081632653061E-2</v>
      </c>
      <c r="L27" s="41">
        <f t="shared" si="3"/>
        <v>2.0204081632653061E-2</v>
      </c>
      <c r="M27" s="41">
        <f t="shared" si="3"/>
        <v>2.0204081632653061E-2</v>
      </c>
      <c r="N27" s="41">
        <f t="shared" si="3"/>
        <v>2.0204081632653061E-2</v>
      </c>
      <c r="O27" s="45">
        <f t="shared" si="3"/>
        <v>2.0204081632653061E-2</v>
      </c>
    </row>
    <row r="28" spans="1:15" x14ac:dyDescent="0.3">
      <c r="A28" s="1">
        <v>6</v>
      </c>
      <c r="B28" s="36">
        <v>8</v>
      </c>
      <c r="C28" s="44">
        <f t="shared" si="3"/>
        <v>2.0204081632653061E-2</v>
      </c>
      <c r="D28" s="41">
        <f t="shared" si="3"/>
        <v>2.0204081632653061E-2</v>
      </c>
      <c r="E28" s="41">
        <f t="shared" si="3"/>
        <v>2.0204081632653061E-2</v>
      </c>
      <c r="F28" s="41">
        <f t="shared" si="3"/>
        <v>2.0204081632653061E-2</v>
      </c>
      <c r="G28" s="41">
        <f t="shared" si="3"/>
        <v>2.0204081632653061E-2</v>
      </c>
      <c r="H28" s="41">
        <f t="shared" si="3"/>
        <v>2.0204081632653061E-2</v>
      </c>
      <c r="I28" s="41">
        <f t="shared" si="3"/>
        <v>0</v>
      </c>
      <c r="J28" s="41">
        <f t="shared" si="3"/>
        <v>2.0204081632653061E-2</v>
      </c>
      <c r="K28" s="41">
        <f t="shared" si="3"/>
        <v>2.0204081632653061E-2</v>
      </c>
      <c r="L28" s="41">
        <f t="shared" si="3"/>
        <v>2.0204081632653061E-2</v>
      </c>
      <c r="M28" s="41">
        <f t="shared" si="3"/>
        <v>2.0204081632653061E-2</v>
      </c>
      <c r="N28" s="41">
        <f t="shared" si="3"/>
        <v>2.0204081632653061E-2</v>
      </c>
      <c r="O28" s="45">
        <f t="shared" si="3"/>
        <v>2.0204081632653061E-2</v>
      </c>
    </row>
    <row r="29" spans="1:15" x14ac:dyDescent="0.3">
      <c r="A29" s="1">
        <v>7</v>
      </c>
      <c r="B29" s="36">
        <v>7</v>
      </c>
      <c r="C29" s="44">
        <f t="shared" si="3"/>
        <v>2.0204081632653061E-2</v>
      </c>
      <c r="D29" s="41">
        <f t="shared" si="3"/>
        <v>2.0204081632653061E-2</v>
      </c>
      <c r="E29" s="41">
        <f t="shared" si="3"/>
        <v>2.0204081632653061E-2</v>
      </c>
      <c r="F29" s="41">
        <f t="shared" si="3"/>
        <v>2.0204081632653061E-2</v>
      </c>
      <c r="G29" s="41">
        <f t="shared" si="3"/>
        <v>2.0204081632653061E-2</v>
      </c>
      <c r="H29" s="41">
        <f t="shared" si="3"/>
        <v>2.0204081632653061E-2</v>
      </c>
      <c r="I29" s="41">
        <f t="shared" si="3"/>
        <v>2.0204081632653061E-2</v>
      </c>
      <c r="J29" s="41">
        <f t="shared" si="3"/>
        <v>0</v>
      </c>
      <c r="K29" s="41">
        <f t="shared" si="3"/>
        <v>2.0204081632653061E-2</v>
      </c>
      <c r="L29" s="41">
        <f t="shared" si="3"/>
        <v>2.0204081632653061E-2</v>
      </c>
      <c r="M29" s="41">
        <f t="shared" si="3"/>
        <v>2.0204081632653061E-2</v>
      </c>
      <c r="N29" s="41">
        <f t="shared" si="3"/>
        <v>2.0204081632653061E-2</v>
      </c>
      <c r="O29" s="45">
        <f t="shared" si="3"/>
        <v>2.0204081632653061E-2</v>
      </c>
    </row>
    <row r="30" spans="1:15" x14ac:dyDescent="0.3">
      <c r="A30" s="1">
        <v>8</v>
      </c>
      <c r="B30" s="36">
        <v>6</v>
      </c>
      <c r="C30" s="44">
        <f t="shared" si="3"/>
        <v>2.0204081632653061E-2</v>
      </c>
      <c r="D30" s="41">
        <f t="shared" si="3"/>
        <v>2.0204081632653061E-2</v>
      </c>
      <c r="E30" s="41">
        <f t="shared" si="3"/>
        <v>2.0204081632653061E-2</v>
      </c>
      <c r="F30" s="41">
        <f t="shared" si="3"/>
        <v>2.0204081632653061E-2</v>
      </c>
      <c r="G30" s="41">
        <f t="shared" si="3"/>
        <v>2.0204081632653061E-2</v>
      </c>
      <c r="H30" s="41">
        <f t="shared" si="3"/>
        <v>2.0204081632653061E-2</v>
      </c>
      <c r="I30" s="41">
        <f t="shared" si="3"/>
        <v>2.0204081632653061E-2</v>
      </c>
      <c r="J30" s="41">
        <f t="shared" si="3"/>
        <v>2.0204081632653061E-2</v>
      </c>
      <c r="K30" s="41">
        <f t="shared" si="3"/>
        <v>0</v>
      </c>
      <c r="L30" s="41">
        <f t="shared" si="3"/>
        <v>2.0204081632653061E-2</v>
      </c>
      <c r="M30" s="41">
        <f t="shared" si="3"/>
        <v>2.0204081632653061E-2</v>
      </c>
      <c r="N30" s="41">
        <f t="shared" si="3"/>
        <v>2.0204081632653061E-2</v>
      </c>
      <c r="O30" s="45">
        <f t="shared" si="3"/>
        <v>2.0204081632653061E-2</v>
      </c>
    </row>
    <row r="31" spans="1:15" x14ac:dyDescent="0.3">
      <c r="A31" s="1">
        <v>9</v>
      </c>
      <c r="B31" s="36">
        <v>5</v>
      </c>
      <c r="C31" s="44">
        <f t="shared" si="3"/>
        <v>2.0204081632653061E-2</v>
      </c>
      <c r="D31" s="41">
        <f t="shared" si="3"/>
        <v>2.0204081632653061E-2</v>
      </c>
      <c r="E31" s="41">
        <f t="shared" si="3"/>
        <v>2.0204081632653061E-2</v>
      </c>
      <c r="F31" s="41">
        <f t="shared" si="3"/>
        <v>2.0204081632653061E-2</v>
      </c>
      <c r="G31" s="41">
        <f t="shared" si="3"/>
        <v>2.0204081632653061E-2</v>
      </c>
      <c r="H31" s="41">
        <f t="shared" si="3"/>
        <v>2.0204081632653061E-2</v>
      </c>
      <c r="I31" s="41">
        <f t="shared" si="3"/>
        <v>2.0204081632653061E-2</v>
      </c>
      <c r="J31" s="41">
        <f t="shared" si="3"/>
        <v>2.0204081632653061E-2</v>
      </c>
      <c r="K31" s="41">
        <f t="shared" si="3"/>
        <v>2.0204081632653061E-2</v>
      </c>
      <c r="L31" s="41">
        <f t="shared" si="3"/>
        <v>0</v>
      </c>
      <c r="M31" s="41">
        <f t="shared" si="3"/>
        <v>2.0204081632653061E-2</v>
      </c>
      <c r="N31" s="41">
        <f t="shared" si="3"/>
        <v>2.0204081632653061E-2</v>
      </c>
      <c r="O31" s="45">
        <f t="shared" si="3"/>
        <v>2.0204081632653061E-2</v>
      </c>
    </row>
    <row r="32" spans="1:15" x14ac:dyDescent="0.3">
      <c r="A32" s="1">
        <v>10</v>
      </c>
      <c r="B32" s="36">
        <v>4</v>
      </c>
      <c r="C32" s="44">
        <f t="shared" si="3"/>
        <v>2.0204081632653061E-2</v>
      </c>
      <c r="D32" s="41">
        <f t="shared" si="3"/>
        <v>2.0204081632653061E-2</v>
      </c>
      <c r="E32" s="41">
        <f t="shared" si="3"/>
        <v>2.0204081632653061E-2</v>
      </c>
      <c r="F32" s="41">
        <f t="shared" si="3"/>
        <v>2.0204081632653061E-2</v>
      </c>
      <c r="G32" s="41">
        <f t="shared" si="3"/>
        <v>2.0204081632653061E-2</v>
      </c>
      <c r="H32" s="41">
        <f t="shared" si="3"/>
        <v>2.0204081632653061E-2</v>
      </c>
      <c r="I32" s="41">
        <f t="shared" si="3"/>
        <v>2.0204081632653061E-2</v>
      </c>
      <c r="J32" s="41">
        <f t="shared" si="3"/>
        <v>2.0204081632653061E-2</v>
      </c>
      <c r="K32" s="41">
        <f t="shared" si="3"/>
        <v>2.0204081632653061E-2</v>
      </c>
      <c r="L32" s="41">
        <f t="shared" si="3"/>
        <v>2.0204081632653061E-2</v>
      </c>
      <c r="M32" s="41">
        <f t="shared" si="3"/>
        <v>0</v>
      </c>
      <c r="N32" s="41">
        <f t="shared" si="3"/>
        <v>2.0204081632653061E-2</v>
      </c>
      <c r="O32" s="45">
        <f t="shared" si="3"/>
        <v>2.0204081632653061E-2</v>
      </c>
    </row>
    <row r="33" spans="1:15" x14ac:dyDescent="0.3">
      <c r="A33" s="1">
        <v>11</v>
      </c>
      <c r="B33" s="36">
        <v>3</v>
      </c>
      <c r="C33" s="44">
        <f t="shared" si="3"/>
        <v>2.0204081632653061E-2</v>
      </c>
      <c r="D33" s="41">
        <f t="shared" si="3"/>
        <v>2.0204081632653061E-2</v>
      </c>
      <c r="E33" s="41">
        <f t="shared" si="3"/>
        <v>2.0204081632653061E-2</v>
      </c>
      <c r="F33" s="41">
        <f t="shared" si="3"/>
        <v>2.0204081632653061E-2</v>
      </c>
      <c r="G33" s="41">
        <f t="shared" si="3"/>
        <v>2.0204081632653061E-2</v>
      </c>
      <c r="H33" s="41">
        <f t="shared" si="3"/>
        <v>2.0204081632653061E-2</v>
      </c>
      <c r="I33" s="41">
        <f t="shared" si="3"/>
        <v>2.0204081632653061E-2</v>
      </c>
      <c r="J33" s="41">
        <f t="shared" si="3"/>
        <v>2.0204081632653061E-2</v>
      </c>
      <c r="K33" s="41">
        <f t="shared" si="3"/>
        <v>2.0204081632653061E-2</v>
      </c>
      <c r="L33" s="41">
        <f t="shared" si="3"/>
        <v>2.0204081632653061E-2</v>
      </c>
      <c r="M33" s="41">
        <f t="shared" si="3"/>
        <v>2.0204081632653061E-2</v>
      </c>
      <c r="N33" s="41">
        <f t="shared" si="3"/>
        <v>0</v>
      </c>
      <c r="O33" s="45">
        <f t="shared" si="3"/>
        <v>2.0204081632653061E-2</v>
      </c>
    </row>
    <row r="34" spans="1:15" ht="17.25" thickBot="1" x14ac:dyDescent="0.35">
      <c r="A34" s="1">
        <v>12</v>
      </c>
      <c r="B34" s="37">
        <v>2</v>
      </c>
      <c r="C34" s="46">
        <f t="shared" si="3"/>
        <v>2.0204081632653061E-2</v>
      </c>
      <c r="D34" s="47">
        <f t="shared" si="3"/>
        <v>2.0204081632653061E-2</v>
      </c>
      <c r="E34" s="47">
        <f t="shared" si="3"/>
        <v>2.0204081632653061E-2</v>
      </c>
      <c r="F34" s="47">
        <f t="shared" si="3"/>
        <v>2.0204081632653061E-2</v>
      </c>
      <c r="G34" s="47">
        <f t="shared" si="3"/>
        <v>2.0204081632653061E-2</v>
      </c>
      <c r="H34" s="47">
        <f t="shared" si="3"/>
        <v>2.0204081632653061E-2</v>
      </c>
      <c r="I34" s="47">
        <f t="shared" si="3"/>
        <v>2.0204081632653061E-2</v>
      </c>
      <c r="J34" s="47">
        <f t="shared" si="3"/>
        <v>2.0204081632653061E-2</v>
      </c>
      <c r="K34" s="47">
        <f t="shared" si="3"/>
        <v>2.0204081632653061E-2</v>
      </c>
      <c r="L34" s="47">
        <f t="shared" si="3"/>
        <v>2.0204081632653061E-2</v>
      </c>
      <c r="M34" s="47">
        <f t="shared" si="3"/>
        <v>2.0204081632653061E-2</v>
      </c>
      <c r="N34" s="47">
        <f t="shared" si="3"/>
        <v>2.0204081632653061E-2</v>
      </c>
      <c r="O34" s="48">
        <f t="shared" si="3"/>
        <v>0</v>
      </c>
    </row>
  </sheetData>
  <mergeCells count="4">
    <mergeCell ref="B17:C18"/>
    <mergeCell ref="D17:E18"/>
    <mergeCell ref="L17:M18"/>
    <mergeCell ref="N17:O18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B5284-EA34-46FF-835F-D908E1D936B8}">
  <dimension ref="A1:R34"/>
  <sheetViews>
    <sheetView workbookViewId="0">
      <selection activeCell="C3" sqref="C3"/>
    </sheetView>
  </sheetViews>
  <sheetFormatPr defaultRowHeight="16.5" x14ac:dyDescent="0.3"/>
  <cols>
    <col min="1" max="1" width="3.5" bestFit="1" customWidth="1"/>
    <col min="4" max="4" width="9" customWidth="1"/>
    <col min="17" max="17" width="9.75" bestFit="1" customWidth="1"/>
  </cols>
  <sheetData>
    <row r="1" spans="1:18" ht="17.25" thickBot="1" x14ac:dyDescent="0.35">
      <c r="A1" s="1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R1" t="s">
        <v>19</v>
      </c>
    </row>
    <row r="2" spans="1:18" ht="17.25" thickBot="1" x14ac:dyDescent="0.35">
      <c r="A2" s="1"/>
      <c r="B2" s="21"/>
      <c r="C2" s="22" t="s">
        <v>0</v>
      </c>
      <c r="D2" s="12" t="s">
        <v>1</v>
      </c>
      <c r="E2" s="12" t="s">
        <v>2</v>
      </c>
      <c r="F2" s="12" t="s">
        <v>3</v>
      </c>
      <c r="G2" s="12" t="s">
        <v>4</v>
      </c>
      <c r="H2" s="12">
        <v>9</v>
      </c>
      <c r="I2" s="12">
        <v>8</v>
      </c>
      <c r="J2" s="12">
        <v>7</v>
      </c>
      <c r="K2" s="12">
        <v>6</v>
      </c>
      <c r="L2" s="12">
        <v>5</v>
      </c>
      <c r="M2" s="12">
        <v>4</v>
      </c>
      <c r="N2" s="12">
        <v>3</v>
      </c>
      <c r="O2" s="23">
        <v>2</v>
      </c>
      <c r="Q2" t="s">
        <v>16</v>
      </c>
      <c r="R2" s="1">
        <v>0</v>
      </c>
    </row>
    <row r="3" spans="1:18" x14ac:dyDescent="0.3">
      <c r="A3" s="1">
        <v>0</v>
      </c>
      <c r="B3" s="17" t="s">
        <v>0</v>
      </c>
      <c r="C3" s="2">
        <f>COMBIN(48,3)</f>
        <v>17296</v>
      </c>
      <c r="D3" s="3">
        <f>$R$2</f>
        <v>0</v>
      </c>
      <c r="E3" s="3">
        <f t="shared" ref="E3:O14" si="0">$R$2</f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3">
        <f t="shared" si="0"/>
        <v>0</v>
      </c>
      <c r="O3" s="4">
        <f t="shared" si="0"/>
        <v>0</v>
      </c>
      <c r="Q3" t="s">
        <v>17</v>
      </c>
      <c r="R3" s="1">
        <v>0</v>
      </c>
    </row>
    <row r="4" spans="1:18" x14ac:dyDescent="0.3">
      <c r="A4" s="1">
        <v>1</v>
      </c>
      <c r="B4" s="15" t="s">
        <v>1</v>
      </c>
      <c r="C4" s="5">
        <f>$R$3</f>
        <v>0</v>
      </c>
      <c r="D4" s="6">
        <f>COMBIN(44,3)</f>
        <v>13244</v>
      </c>
      <c r="E4" s="19">
        <f t="shared" si="0"/>
        <v>0</v>
      </c>
      <c r="F4" s="19">
        <f t="shared" si="0"/>
        <v>0</v>
      </c>
      <c r="G4" s="19">
        <f t="shared" si="0"/>
        <v>0</v>
      </c>
      <c r="H4" s="19">
        <f t="shared" si="0"/>
        <v>0</v>
      </c>
      <c r="I4" s="19">
        <f t="shared" si="0"/>
        <v>0</v>
      </c>
      <c r="J4" s="19">
        <f t="shared" si="0"/>
        <v>0</v>
      </c>
      <c r="K4" s="19">
        <f t="shared" si="0"/>
        <v>0</v>
      </c>
      <c r="L4" s="19">
        <f t="shared" si="0"/>
        <v>0</v>
      </c>
      <c r="M4" s="19">
        <f t="shared" si="0"/>
        <v>0</v>
      </c>
      <c r="N4" s="19">
        <f t="shared" si="0"/>
        <v>0</v>
      </c>
      <c r="O4" s="20">
        <f t="shared" si="0"/>
        <v>0</v>
      </c>
      <c r="Q4" t="s">
        <v>18</v>
      </c>
      <c r="R4" s="1">
        <v>0</v>
      </c>
    </row>
    <row r="5" spans="1:18" x14ac:dyDescent="0.3">
      <c r="A5" s="1">
        <v>2</v>
      </c>
      <c r="B5" s="15" t="s">
        <v>2</v>
      </c>
      <c r="C5" s="5">
        <f t="shared" ref="C5:N15" si="1">$R$3</f>
        <v>0</v>
      </c>
      <c r="D5" s="13">
        <f t="shared" si="1"/>
        <v>0</v>
      </c>
      <c r="E5" s="6">
        <f>COMBIN(40,3)</f>
        <v>9880</v>
      </c>
      <c r="F5" s="19">
        <f t="shared" si="0"/>
        <v>0</v>
      </c>
      <c r="G5" s="19">
        <f t="shared" si="0"/>
        <v>0</v>
      </c>
      <c r="H5" s="19">
        <f t="shared" si="0"/>
        <v>0</v>
      </c>
      <c r="I5" s="19">
        <f t="shared" si="0"/>
        <v>0</v>
      </c>
      <c r="J5" s="19">
        <f t="shared" si="0"/>
        <v>0</v>
      </c>
      <c r="K5" s="19">
        <f t="shared" si="0"/>
        <v>0</v>
      </c>
      <c r="L5" s="19">
        <f t="shared" si="0"/>
        <v>0</v>
      </c>
      <c r="M5" s="19">
        <f t="shared" si="0"/>
        <v>0</v>
      </c>
      <c r="N5" s="19">
        <f t="shared" si="0"/>
        <v>0</v>
      </c>
      <c r="O5" s="20">
        <f t="shared" si="0"/>
        <v>0</v>
      </c>
    </row>
    <row r="6" spans="1:18" x14ac:dyDescent="0.3">
      <c r="A6" s="1">
        <v>3</v>
      </c>
      <c r="B6" s="15" t="s">
        <v>3</v>
      </c>
      <c r="C6" s="5">
        <f t="shared" si="1"/>
        <v>0</v>
      </c>
      <c r="D6" s="13">
        <f t="shared" si="1"/>
        <v>0</v>
      </c>
      <c r="E6" s="13">
        <f t="shared" si="1"/>
        <v>0</v>
      </c>
      <c r="F6" s="6">
        <f>COMBIN(36,3)</f>
        <v>7139.9999999999991</v>
      </c>
      <c r="G6" s="19">
        <f t="shared" si="0"/>
        <v>0</v>
      </c>
      <c r="H6" s="19">
        <f t="shared" si="0"/>
        <v>0</v>
      </c>
      <c r="I6" s="19">
        <f t="shared" si="0"/>
        <v>0</v>
      </c>
      <c r="J6" s="19">
        <f t="shared" si="0"/>
        <v>0</v>
      </c>
      <c r="K6" s="19">
        <f t="shared" si="0"/>
        <v>0</v>
      </c>
      <c r="L6" s="19">
        <f t="shared" si="0"/>
        <v>0</v>
      </c>
      <c r="M6" s="19">
        <f t="shared" si="0"/>
        <v>0</v>
      </c>
      <c r="N6" s="19">
        <f t="shared" si="0"/>
        <v>0</v>
      </c>
      <c r="O6" s="20">
        <f t="shared" si="0"/>
        <v>0</v>
      </c>
    </row>
    <row r="7" spans="1:18" x14ac:dyDescent="0.3">
      <c r="A7" s="1">
        <v>4</v>
      </c>
      <c r="B7" s="15" t="s">
        <v>4</v>
      </c>
      <c r="C7" s="5">
        <f t="shared" si="1"/>
        <v>0</v>
      </c>
      <c r="D7" s="13">
        <f t="shared" si="1"/>
        <v>0</v>
      </c>
      <c r="E7" s="13">
        <f t="shared" si="1"/>
        <v>0</v>
      </c>
      <c r="F7" s="13">
        <f t="shared" si="1"/>
        <v>0</v>
      </c>
      <c r="G7" s="6">
        <f>COMBIN(32,3)</f>
        <v>4960</v>
      </c>
      <c r="H7" s="19">
        <f t="shared" si="0"/>
        <v>0</v>
      </c>
      <c r="I7" s="19">
        <f t="shared" si="0"/>
        <v>0</v>
      </c>
      <c r="J7" s="19">
        <f t="shared" si="0"/>
        <v>0</v>
      </c>
      <c r="K7" s="19">
        <f t="shared" si="0"/>
        <v>0</v>
      </c>
      <c r="L7" s="19">
        <f t="shared" si="0"/>
        <v>0</v>
      </c>
      <c r="M7" s="19">
        <f t="shared" si="0"/>
        <v>0</v>
      </c>
      <c r="N7" s="19">
        <f t="shared" si="0"/>
        <v>0</v>
      </c>
      <c r="O7" s="20">
        <f t="shared" si="0"/>
        <v>0</v>
      </c>
      <c r="Q7" s="1"/>
    </row>
    <row r="8" spans="1:18" x14ac:dyDescent="0.3">
      <c r="A8" s="1">
        <v>5</v>
      </c>
      <c r="B8" s="15">
        <v>9</v>
      </c>
      <c r="C8" s="5">
        <f t="shared" si="1"/>
        <v>0</v>
      </c>
      <c r="D8" s="13">
        <f t="shared" si="1"/>
        <v>0</v>
      </c>
      <c r="E8" s="13">
        <f t="shared" si="1"/>
        <v>0</v>
      </c>
      <c r="F8" s="13">
        <f t="shared" si="1"/>
        <v>0</v>
      </c>
      <c r="G8" s="13">
        <f t="shared" si="1"/>
        <v>0</v>
      </c>
      <c r="H8" s="6">
        <f>COMBIN(28,3)</f>
        <v>3276</v>
      </c>
      <c r="I8" s="19">
        <f t="shared" si="0"/>
        <v>0</v>
      </c>
      <c r="J8" s="19">
        <f t="shared" si="0"/>
        <v>0</v>
      </c>
      <c r="K8" s="19">
        <f t="shared" si="0"/>
        <v>0</v>
      </c>
      <c r="L8" s="19">
        <f t="shared" si="0"/>
        <v>0</v>
      </c>
      <c r="M8" s="19">
        <f t="shared" si="0"/>
        <v>0</v>
      </c>
      <c r="N8" s="19">
        <f t="shared" si="0"/>
        <v>0</v>
      </c>
      <c r="O8" s="20">
        <f t="shared" si="0"/>
        <v>0</v>
      </c>
    </row>
    <row r="9" spans="1:18" x14ac:dyDescent="0.3">
      <c r="A9" s="1">
        <v>6</v>
      </c>
      <c r="B9" s="15">
        <v>8</v>
      </c>
      <c r="C9" s="5">
        <f t="shared" si="1"/>
        <v>0</v>
      </c>
      <c r="D9" s="13">
        <f t="shared" si="1"/>
        <v>0</v>
      </c>
      <c r="E9" s="13">
        <f t="shared" si="1"/>
        <v>0</v>
      </c>
      <c r="F9" s="13">
        <f t="shared" si="1"/>
        <v>0</v>
      </c>
      <c r="G9" s="13">
        <f t="shared" si="1"/>
        <v>0</v>
      </c>
      <c r="H9" s="13">
        <f t="shared" si="1"/>
        <v>0</v>
      </c>
      <c r="I9" s="6">
        <f>COMBIN(24,3)</f>
        <v>2024.0000000000002</v>
      </c>
      <c r="J9" s="19">
        <f t="shared" si="0"/>
        <v>0</v>
      </c>
      <c r="K9" s="19">
        <f t="shared" si="0"/>
        <v>0</v>
      </c>
      <c r="L9" s="19">
        <f t="shared" si="0"/>
        <v>0</v>
      </c>
      <c r="M9" s="19">
        <f t="shared" si="0"/>
        <v>0</v>
      </c>
      <c r="N9" s="19">
        <f t="shared" si="0"/>
        <v>0</v>
      </c>
      <c r="O9" s="20">
        <f t="shared" si="0"/>
        <v>0</v>
      </c>
    </row>
    <row r="10" spans="1:18" x14ac:dyDescent="0.3">
      <c r="A10" s="1">
        <v>7</v>
      </c>
      <c r="B10" s="15">
        <v>7</v>
      </c>
      <c r="C10" s="5">
        <f t="shared" si="1"/>
        <v>0</v>
      </c>
      <c r="D10" s="13">
        <f t="shared" si="1"/>
        <v>0</v>
      </c>
      <c r="E10" s="13">
        <f t="shared" si="1"/>
        <v>0</v>
      </c>
      <c r="F10" s="13">
        <f t="shared" si="1"/>
        <v>0</v>
      </c>
      <c r="G10" s="13">
        <f t="shared" si="1"/>
        <v>0</v>
      </c>
      <c r="H10" s="13">
        <f t="shared" si="1"/>
        <v>0</v>
      </c>
      <c r="I10" s="13">
        <f t="shared" si="1"/>
        <v>0</v>
      </c>
      <c r="J10" s="6">
        <f>COMBIN(20,3)</f>
        <v>1140</v>
      </c>
      <c r="K10" s="19">
        <f t="shared" si="0"/>
        <v>0</v>
      </c>
      <c r="L10" s="19">
        <f t="shared" si="0"/>
        <v>0</v>
      </c>
      <c r="M10" s="19">
        <f t="shared" si="0"/>
        <v>0</v>
      </c>
      <c r="N10" s="19">
        <f t="shared" si="0"/>
        <v>0</v>
      </c>
      <c r="O10" s="20">
        <f t="shared" si="0"/>
        <v>0</v>
      </c>
    </row>
    <row r="11" spans="1:18" x14ac:dyDescent="0.3">
      <c r="A11" s="1">
        <v>8</v>
      </c>
      <c r="B11" s="15">
        <v>6</v>
      </c>
      <c r="C11" s="5">
        <f t="shared" si="1"/>
        <v>0</v>
      </c>
      <c r="D11" s="13">
        <f t="shared" si="1"/>
        <v>0</v>
      </c>
      <c r="E11" s="13">
        <f t="shared" si="1"/>
        <v>0</v>
      </c>
      <c r="F11" s="13">
        <f t="shared" si="1"/>
        <v>0</v>
      </c>
      <c r="G11" s="13">
        <f t="shared" si="1"/>
        <v>0</v>
      </c>
      <c r="H11" s="13">
        <f t="shared" si="1"/>
        <v>0</v>
      </c>
      <c r="I11" s="13">
        <f t="shared" si="1"/>
        <v>0</v>
      </c>
      <c r="J11" s="13">
        <f t="shared" si="1"/>
        <v>0</v>
      </c>
      <c r="K11" s="6">
        <f>COMBIN(16,3)</f>
        <v>560</v>
      </c>
      <c r="L11" s="19">
        <f t="shared" si="0"/>
        <v>0</v>
      </c>
      <c r="M11" s="19">
        <f t="shared" si="0"/>
        <v>0</v>
      </c>
      <c r="N11" s="19">
        <f t="shared" si="0"/>
        <v>0</v>
      </c>
      <c r="O11" s="20">
        <f t="shared" si="0"/>
        <v>0</v>
      </c>
    </row>
    <row r="12" spans="1:18" x14ac:dyDescent="0.3">
      <c r="A12" s="1">
        <v>9</v>
      </c>
      <c r="B12" s="15">
        <v>5</v>
      </c>
      <c r="C12" s="5">
        <f t="shared" si="1"/>
        <v>0</v>
      </c>
      <c r="D12" s="13">
        <f t="shared" si="1"/>
        <v>0</v>
      </c>
      <c r="E12" s="13">
        <f t="shared" si="1"/>
        <v>0</v>
      </c>
      <c r="F12" s="13">
        <f t="shared" si="1"/>
        <v>0</v>
      </c>
      <c r="G12" s="13">
        <f t="shared" si="1"/>
        <v>0</v>
      </c>
      <c r="H12" s="13">
        <f t="shared" si="1"/>
        <v>0</v>
      </c>
      <c r="I12" s="13">
        <f t="shared" si="1"/>
        <v>0</v>
      </c>
      <c r="J12" s="13">
        <f t="shared" si="1"/>
        <v>0</v>
      </c>
      <c r="K12" s="13">
        <f t="shared" si="1"/>
        <v>0</v>
      </c>
      <c r="L12" s="6">
        <f>COMBIN(12,3)</f>
        <v>220</v>
      </c>
      <c r="M12" s="19">
        <f t="shared" si="0"/>
        <v>0</v>
      </c>
      <c r="N12" s="19">
        <f t="shared" si="0"/>
        <v>0</v>
      </c>
      <c r="O12" s="20">
        <f t="shared" si="0"/>
        <v>0</v>
      </c>
    </row>
    <row r="13" spans="1:18" x14ac:dyDescent="0.3">
      <c r="A13" s="1">
        <v>10</v>
      </c>
      <c r="B13" s="15">
        <v>4</v>
      </c>
      <c r="C13" s="5">
        <f t="shared" si="1"/>
        <v>0</v>
      </c>
      <c r="D13" s="13">
        <f t="shared" si="1"/>
        <v>0</v>
      </c>
      <c r="E13" s="13">
        <f t="shared" si="1"/>
        <v>0</v>
      </c>
      <c r="F13" s="13">
        <f t="shared" si="1"/>
        <v>0</v>
      </c>
      <c r="G13" s="13">
        <f t="shared" si="1"/>
        <v>0</v>
      </c>
      <c r="H13" s="13">
        <f t="shared" si="1"/>
        <v>0</v>
      </c>
      <c r="I13" s="13">
        <f t="shared" si="1"/>
        <v>0</v>
      </c>
      <c r="J13" s="13">
        <f t="shared" si="1"/>
        <v>0</v>
      </c>
      <c r="K13" s="13">
        <f t="shared" si="1"/>
        <v>0</v>
      </c>
      <c r="L13" s="13">
        <f t="shared" si="1"/>
        <v>0</v>
      </c>
      <c r="M13" s="6">
        <f>COMBIN(8,3)</f>
        <v>56</v>
      </c>
      <c r="N13" s="19">
        <f t="shared" si="0"/>
        <v>0</v>
      </c>
      <c r="O13" s="20">
        <f t="shared" si="0"/>
        <v>0</v>
      </c>
    </row>
    <row r="14" spans="1:18" x14ac:dyDescent="0.3">
      <c r="A14" s="1">
        <v>11</v>
      </c>
      <c r="B14" s="15">
        <v>3</v>
      </c>
      <c r="C14" s="5">
        <f t="shared" si="1"/>
        <v>0</v>
      </c>
      <c r="D14" s="13">
        <f t="shared" si="1"/>
        <v>0</v>
      </c>
      <c r="E14" s="13">
        <f t="shared" si="1"/>
        <v>0</v>
      </c>
      <c r="F14" s="13">
        <f t="shared" si="1"/>
        <v>0</v>
      </c>
      <c r="G14" s="13">
        <f t="shared" si="1"/>
        <v>0</v>
      </c>
      <c r="H14" s="13">
        <f t="shared" si="1"/>
        <v>0</v>
      </c>
      <c r="I14" s="13">
        <f t="shared" si="1"/>
        <v>0</v>
      </c>
      <c r="J14" s="13">
        <f t="shared" si="1"/>
        <v>0</v>
      </c>
      <c r="K14" s="13">
        <f t="shared" si="1"/>
        <v>0</v>
      </c>
      <c r="L14" s="13">
        <f t="shared" si="1"/>
        <v>0</v>
      </c>
      <c r="M14" s="13">
        <f t="shared" si="1"/>
        <v>0</v>
      </c>
      <c r="N14" s="6">
        <f>COMBIN(4,3)</f>
        <v>4</v>
      </c>
      <c r="O14" s="20">
        <f t="shared" si="0"/>
        <v>0</v>
      </c>
    </row>
    <row r="15" spans="1:18" ht="17.25" thickBot="1" x14ac:dyDescent="0.35">
      <c r="A15" s="1">
        <v>12</v>
      </c>
      <c r="B15" s="16">
        <v>2</v>
      </c>
      <c r="C15" s="8">
        <f t="shared" si="1"/>
        <v>0</v>
      </c>
      <c r="D15" s="14">
        <f t="shared" si="1"/>
        <v>0</v>
      </c>
      <c r="E15" s="14">
        <f t="shared" si="1"/>
        <v>0</v>
      </c>
      <c r="F15" s="14">
        <f t="shared" si="1"/>
        <v>0</v>
      </c>
      <c r="G15" s="14">
        <f t="shared" si="1"/>
        <v>0</v>
      </c>
      <c r="H15" s="14">
        <f t="shared" si="1"/>
        <v>0</v>
      </c>
      <c r="I15" s="14">
        <f t="shared" si="1"/>
        <v>0</v>
      </c>
      <c r="J15" s="14">
        <f t="shared" si="1"/>
        <v>0</v>
      </c>
      <c r="K15" s="14">
        <f t="shared" si="1"/>
        <v>0</v>
      </c>
      <c r="L15" s="14">
        <f t="shared" si="1"/>
        <v>0</v>
      </c>
      <c r="M15" s="14">
        <f t="shared" si="1"/>
        <v>0</v>
      </c>
      <c r="N15" s="14">
        <f t="shared" si="1"/>
        <v>0</v>
      </c>
      <c r="O15" s="10">
        <f>$R$4</f>
        <v>0</v>
      </c>
    </row>
    <row r="16" spans="1:18" ht="17.25" thickBot="1" x14ac:dyDescent="0.35">
      <c r="A16" s="1"/>
    </row>
    <row r="17" spans="1:15" x14ac:dyDescent="0.3">
      <c r="A17" s="1"/>
      <c r="B17" s="51" t="s">
        <v>15</v>
      </c>
      <c r="C17" s="52"/>
      <c r="D17" s="55">
        <f>19600</f>
        <v>19600</v>
      </c>
      <c r="E17" s="56"/>
      <c r="L17" s="59" t="s">
        <v>20</v>
      </c>
      <c r="M17" s="52"/>
      <c r="N17" s="60"/>
      <c r="O17" s="52"/>
    </row>
    <row r="18" spans="1:15" ht="17.25" thickBot="1" x14ac:dyDescent="0.35">
      <c r="B18" s="53"/>
      <c r="C18" s="54"/>
      <c r="D18" s="57"/>
      <c r="E18" s="58"/>
      <c r="L18" s="53"/>
      <c r="M18" s="54"/>
      <c r="N18" s="53"/>
      <c r="O18" s="54"/>
    </row>
    <row r="20" spans="1:15" ht="17.25" thickBot="1" x14ac:dyDescent="0.35">
      <c r="A20" s="1"/>
      <c r="C20" s="1">
        <v>0</v>
      </c>
      <c r="D20" s="1">
        <v>1</v>
      </c>
      <c r="E20" s="1">
        <v>2</v>
      </c>
      <c r="F20" s="1">
        <v>3</v>
      </c>
      <c r="G20" s="1">
        <v>4</v>
      </c>
      <c r="H20" s="1">
        <v>5</v>
      </c>
      <c r="I20" s="1">
        <v>6</v>
      </c>
      <c r="J20" s="1">
        <v>7</v>
      </c>
      <c r="K20" s="1">
        <v>8</v>
      </c>
      <c r="L20" s="1">
        <v>9</v>
      </c>
      <c r="M20" s="1">
        <v>10</v>
      </c>
      <c r="N20" s="1">
        <v>11</v>
      </c>
      <c r="O20" s="1">
        <v>12</v>
      </c>
    </row>
    <row r="21" spans="1:15" ht="17.25" thickBot="1" x14ac:dyDescent="0.35">
      <c r="A21" s="1"/>
      <c r="B21" s="21" t="s">
        <v>6</v>
      </c>
      <c r="C21" s="38" t="s">
        <v>0</v>
      </c>
      <c r="D21" s="39" t="s">
        <v>1</v>
      </c>
      <c r="E21" s="39" t="s">
        <v>2</v>
      </c>
      <c r="F21" s="39" t="s">
        <v>3</v>
      </c>
      <c r="G21" s="39" t="s">
        <v>4</v>
      </c>
      <c r="H21" s="39">
        <v>9</v>
      </c>
      <c r="I21" s="39">
        <v>8</v>
      </c>
      <c r="J21" s="39">
        <v>7</v>
      </c>
      <c r="K21" s="39">
        <v>6</v>
      </c>
      <c r="L21" s="39">
        <v>5</v>
      </c>
      <c r="M21" s="39">
        <v>4</v>
      </c>
      <c r="N21" s="39">
        <v>3</v>
      </c>
      <c r="O21" s="40">
        <v>2</v>
      </c>
    </row>
    <row r="22" spans="1:15" x14ac:dyDescent="0.3">
      <c r="A22" s="1">
        <v>0</v>
      </c>
      <c r="B22" s="35" t="s">
        <v>0</v>
      </c>
      <c r="C22" s="34">
        <f>C3/$D$17</f>
        <v>0.88244897959183677</v>
      </c>
      <c r="D22" s="42">
        <f t="shared" ref="D22:O22" si="2">D3/$D$17</f>
        <v>0</v>
      </c>
      <c r="E22" s="42">
        <f t="shared" si="2"/>
        <v>0</v>
      </c>
      <c r="F22" s="42">
        <f t="shared" si="2"/>
        <v>0</v>
      </c>
      <c r="G22" s="42">
        <f t="shared" si="2"/>
        <v>0</v>
      </c>
      <c r="H22" s="42">
        <f t="shared" si="2"/>
        <v>0</v>
      </c>
      <c r="I22" s="42">
        <f t="shared" si="2"/>
        <v>0</v>
      </c>
      <c r="J22" s="42">
        <f t="shared" si="2"/>
        <v>0</v>
      </c>
      <c r="K22" s="42">
        <f t="shared" si="2"/>
        <v>0</v>
      </c>
      <c r="L22" s="42">
        <f t="shared" si="2"/>
        <v>0</v>
      </c>
      <c r="M22" s="42">
        <f t="shared" si="2"/>
        <v>0</v>
      </c>
      <c r="N22" s="42">
        <f t="shared" si="2"/>
        <v>0</v>
      </c>
      <c r="O22" s="43">
        <f t="shared" si="2"/>
        <v>0</v>
      </c>
    </row>
    <row r="23" spans="1:15" x14ac:dyDescent="0.3">
      <c r="A23" s="1">
        <v>1</v>
      </c>
      <c r="B23" s="36" t="s">
        <v>1</v>
      </c>
      <c r="C23" s="44">
        <f t="shared" ref="C23:O34" si="3">C4/$D$17</f>
        <v>0</v>
      </c>
      <c r="D23" s="41">
        <f t="shared" si="3"/>
        <v>0.67571428571428571</v>
      </c>
      <c r="E23" s="41">
        <f t="shared" si="3"/>
        <v>0</v>
      </c>
      <c r="F23" s="41">
        <f t="shared" si="3"/>
        <v>0</v>
      </c>
      <c r="G23" s="41">
        <f t="shared" si="3"/>
        <v>0</v>
      </c>
      <c r="H23" s="41">
        <f t="shared" si="3"/>
        <v>0</v>
      </c>
      <c r="I23" s="41">
        <f t="shared" si="3"/>
        <v>0</v>
      </c>
      <c r="J23" s="41">
        <f t="shared" si="3"/>
        <v>0</v>
      </c>
      <c r="K23" s="41">
        <f t="shared" si="3"/>
        <v>0</v>
      </c>
      <c r="L23" s="41">
        <f t="shared" si="3"/>
        <v>0</v>
      </c>
      <c r="M23" s="41">
        <f t="shared" si="3"/>
        <v>0</v>
      </c>
      <c r="N23" s="41">
        <f t="shared" si="3"/>
        <v>0</v>
      </c>
      <c r="O23" s="45">
        <f t="shared" si="3"/>
        <v>0</v>
      </c>
    </row>
    <row r="24" spans="1:15" x14ac:dyDescent="0.3">
      <c r="A24" s="1">
        <v>2</v>
      </c>
      <c r="B24" s="36" t="s">
        <v>2</v>
      </c>
      <c r="C24" s="44">
        <f t="shared" si="3"/>
        <v>0</v>
      </c>
      <c r="D24" s="41">
        <f t="shared" si="3"/>
        <v>0</v>
      </c>
      <c r="E24" s="41">
        <f t="shared" si="3"/>
        <v>0.50408163265306127</v>
      </c>
      <c r="F24" s="41">
        <f t="shared" si="3"/>
        <v>0</v>
      </c>
      <c r="G24" s="41">
        <f t="shared" si="3"/>
        <v>0</v>
      </c>
      <c r="H24" s="41">
        <f t="shared" si="3"/>
        <v>0</v>
      </c>
      <c r="I24" s="41">
        <f t="shared" si="3"/>
        <v>0</v>
      </c>
      <c r="J24" s="41">
        <f t="shared" si="3"/>
        <v>0</v>
      </c>
      <c r="K24" s="41">
        <f t="shared" si="3"/>
        <v>0</v>
      </c>
      <c r="L24" s="41">
        <f t="shared" si="3"/>
        <v>0</v>
      </c>
      <c r="M24" s="41">
        <f t="shared" si="3"/>
        <v>0</v>
      </c>
      <c r="N24" s="41">
        <f t="shared" si="3"/>
        <v>0</v>
      </c>
      <c r="O24" s="45">
        <f t="shared" si="3"/>
        <v>0</v>
      </c>
    </row>
    <row r="25" spans="1:15" x14ac:dyDescent="0.3">
      <c r="A25" s="1">
        <v>3</v>
      </c>
      <c r="B25" s="36" t="s">
        <v>3</v>
      </c>
      <c r="C25" s="44">
        <f t="shared" si="3"/>
        <v>0</v>
      </c>
      <c r="D25" s="41">
        <f t="shared" si="3"/>
        <v>0</v>
      </c>
      <c r="E25" s="41">
        <f t="shared" si="3"/>
        <v>0</v>
      </c>
      <c r="F25" s="41">
        <f t="shared" si="3"/>
        <v>0.36428571428571421</v>
      </c>
      <c r="G25" s="41">
        <f t="shared" si="3"/>
        <v>0</v>
      </c>
      <c r="H25" s="41">
        <f t="shared" si="3"/>
        <v>0</v>
      </c>
      <c r="I25" s="41">
        <f t="shared" si="3"/>
        <v>0</v>
      </c>
      <c r="J25" s="41">
        <f t="shared" si="3"/>
        <v>0</v>
      </c>
      <c r="K25" s="41">
        <f t="shared" si="3"/>
        <v>0</v>
      </c>
      <c r="L25" s="41">
        <f t="shared" si="3"/>
        <v>0</v>
      </c>
      <c r="M25" s="41">
        <f t="shared" si="3"/>
        <v>0</v>
      </c>
      <c r="N25" s="41">
        <f t="shared" si="3"/>
        <v>0</v>
      </c>
      <c r="O25" s="45">
        <f t="shared" si="3"/>
        <v>0</v>
      </c>
    </row>
    <row r="26" spans="1:15" x14ac:dyDescent="0.3">
      <c r="A26" s="1">
        <v>4</v>
      </c>
      <c r="B26" s="36" t="s">
        <v>4</v>
      </c>
      <c r="C26" s="44">
        <f t="shared" si="3"/>
        <v>0</v>
      </c>
      <c r="D26" s="41">
        <f t="shared" si="3"/>
        <v>0</v>
      </c>
      <c r="E26" s="41">
        <f t="shared" si="3"/>
        <v>0</v>
      </c>
      <c r="F26" s="41">
        <f t="shared" si="3"/>
        <v>0</v>
      </c>
      <c r="G26" s="41">
        <f t="shared" si="3"/>
        <v>0.2530612244897959</v>
      </c>
      <c r="H26" s="41">
        <f t="shared" si="3"/>
        <v>0</v>
      </c>
      <c r="I26" s="41">
        <f t="shared" si="3"/>
        <v>0</v>
      </c>
      <c r="J26" s="41">
        <f t="shared" si="3"/>
        <v>0</v>
      </c>
      <c r="K26" s="41">
        <f t="shared" si="3"/>
        <v>0</v>
      </c>
      <c r="L26" s="41">
        <f t="shared" si="3"/>
        <v>0</v>
      </c>
      <c r="M26" s="41">
        <f t="shared" si="3"/>
        <v>0</v>
      </c>
      <c r="N26" s="41">
        <f t="shared" si="3"/>
        <v>0</v>
      </c>
      <c r="O26" s="45">
        <f t="shared" si="3"/>
        <v>0</v>
      </c>
    </row>
    <row r="27" spans="1:15" x14ac:dyDescent="0.3">
      <c r="A27" s="1">
        <v>5</v>
      </c>
      <c r="B27" s="36">
        <v>9</v>
      </c>
      <c r="C27" s="44">
        <f t="shared" si="3"/>
        <v>0</v>
      </c>
      <c r="D27" s="41">
        <f t="shared" si="3"/>
        <v>0</v>
      </c>
      <c r="E27" s="41">
        <f t="shared" si="3"/>
        <v>0</v>
      </c>
      <c r="F27" s="41">
        <f t="shared" si="3"/>
        <v>0</v>
      </c>
      <c r="G27" s="41">
        <f t="shared" si="3"/>
        <v>0</v>
      </c>
      <c r="H27" s="41">
        <f t="shared" si="3"/>
        <v>0.16714285714285715</v>
      </c>
      <c r="I27" s="41">
        <f t="shared" si="3"/>
        <v>0</v>
      </c>
      <c r="J27" s="41">
        <f t="shared" si="3"/>
        <v>0</v>
      </c>
      <c r="K27" s="41">
        <f t="shared" si="3"/>
        <v>0</v>
      </c>
      <c r="L27" s="41">
        <f t="shared" si="3"/>
        <v>0</v>
      </c>
      <c r="M27" s="41">
        <f t="shared" si="3"/>
        <v>0</v>
      </c>
      <c r="N27" s="41">
        <f t="shared" si="3"/>
        <v>0</v>
      </c>
      <c r="O27" s="45">
        <f t="shared" si="3"/>
        <v>0</v>
      </c>
    </row>
    <row r="28" spans="1:15" x14ac:dyDescent="0.3">
      <c r="A28" s="1">
        <v>6</v>
      </c>
      <c r="B28" s="36">
        <v>8</v>
      </c>
      <c r="C28" s="44">
        <f t="shared" si="3"/>
        <v>0</v>
      </c>
      <c r="D28" s="41">
        <f t="shared" si="3"/>
        <v>0</v>
      </c>
      <c r="E28" s="41">
        <f t="shared" si="3"/>
        <v>0</v>
      </c>
      <c r="F28" s="41">
        <f t="shared" si="3"/>
        <v>0</v>
      </c>
      <c r="G28" s="41">
        <f t="shared" si="3"/>
        <v>0</v>
      </c>
      <c r="H28" s="41">
        <f t="shared" si="3"/>
        <v>0</v>
      </c>
      <c r="I28" s="41">
        <f t="shared" si="3"/>
        <v>0.103265306122449</v>
      </c>
      <c r="J28" s="41">
        <f t="shared" si="3"/>
        <v>0</v>
      </c>
      <c r="K28" s="41">
        <f t="shared" si="3"/>
        <v>0</v>
      </c>
      <c r="L28" s="41">
        <f t="shared" si="3"/>
        <v>0</v>
      </c>
      <c r="M28" s="41">
        <f t="shared" si="3"/>
        <v>0</v>
      </c>
      <c r="N28" s="41">
        <f t="shared" si="3"/>
        <v>0</v>
      </c>
      <c r="O28" s="45">
        <f t="shared" si="3"/>
        <v>0</v>
      </c>
    </row>
    <row r="29" spans="1:15" x14ac:dyDescent="0.3">
      <c r="A29" s="1">
        <v>7</v>
      </c>
      <c r="B29" s="36">
        <v>7</v>
      </c>
      <c r="C29" s="44">
        <f t="shared" si="3"/>
        <v>0</v>
      </c>
      <c r="D29" s="41">
        <f t="shared" si="3"/>
        <v>0</v>
      </c>
      <c r="E29" s="41">
        <f t="shared" si="3"/>
        <v>0</v>
      </c>
      <c r="F29" s="41">
        <f t="shared" si="3"/>
        <v>0</v>
      </c>
      <c r="G29" s="41">
        <f t="shared" si="3"/>
        <v>0</v>
      </c>
      <c r="H29" s="41">
        <f t="shared" si="3"/>
        <v>0</v>
      </c>
      <c r="I29" s="41">
        <f t="shared" si="3"/>
        <v>0</v>
      </c>
      <c r="J29" s="41">
        <f t="shared" si="3"/>
        <v>5.8163265306122446E-2</v>
      </c>
      <c r="K29" s="41">
        <f t="shared" si="3"/>
        <v>0</v>
      </c>
      <c r="L29" s="41">
        <f t="shared" si="3"/>
        <v>0</v>
      </c>
      <c r="M29" s="41">
        <f t="shared" si="3"/>
        <v>0</v>
      </c>
      <c r="N29" s="41">
        <f t="shared" si="3"/>
        <v>0</v>
      </c>
      <c r="O29" s="45">
        <f t="shared" si="3"/>
        <v>0</v>
      </c>
    </row>
    <row r="30" spans="1:15" x14ac:dyDescent="0.3">
      <c r="A30" s="1">
        <v>8</v>
      </c>
      <c r="B30" s="36">
        <v>6</v>
      </c>
      <c r="C30" s="44">
        <f t="shared" si="3"/>
        <v>0</v>
      </c>
      <c r="D30" s="41">
        <f t="shared" si="3"/>
        <v>0</v>
      </c>
      <c r="E30" s="41">
        <f t="shared" si="3"/>
        <v>0</v>
      </c>
      <c r="F30" s="41">
        <f t="shared" si="3"/>
        <v>0</v>
      </c>
      <c r="G30" s="41">
        <f t="shared" si="3"/>
        <v>0</v>
      </c>
      <c r="H30" s="41">
        <f t="shared" si="3"/>
        <v>0</v>
      </c>
      <c r="I30" s="41">
        <f t="shared" si="3"/>
        <v>0</v>
      </c>
      <c r="J30" s="41">
        <f t="shared" si="3"/>
        <v>0</v>
      </c>
      <c r="K30" s="41">
        <f t="shared" si="3"/>
        <v>2.8571428571428571E-2</v>
      </c>
      <c r="L30" s="41">
        <f t="shared" si="3"/>
        <v>0</v>
      </c>
      <c r="M30" s="41">
        <f t="shared" si="3"/>
        <v>0</v>
      </c>
      <c r="N30" s="41">
        <f t="shared" si="3"/>
        <v>0</v>
      </c>
      <c r="O30" s="45">
        <f t="shared" si="3"/>
        <v>0</v>
      </c>
    </row>
    <row r="31" spans="1:15" x14ac:dyDescent="0.3">
      <c r="A31" s="1">
        <v>9</v>
      </c>
      <c r="B31" s="36">
        <v>5</v>
      </c>
      <c r="C31" s="44">
        <f t="shared" si="3"/>
        <v>0</v>
      </c>
      <c r="D31" s="41">
        <f t="shared" si="3"/>
        <v>0</v>
      </c>
      <c r="E31" s="41">
        <f t="shared" si="3"/>
        <v>0</v>
      </c>
      <c r="F31" s="41">
        <f t="shared" si="3"/>
        <v>0</v>
      </c>
      <c r="G31" s="41">
        <f t="shared" si="3"/>
        <v>0</v>
      </c>
      <c r="H31" s="41">
        <f t="shared" si="3"/>
        <v>0</v>
      </c>
      <c r="I31" s="41">
        <f t="shared" si="3"/>
        <v>0</v>
      </c>
      <c r="J31" s="41">
        <f t="shared" si="3"/>
        <v>0</v>
      </c>
      <c r="K31" s="41">
        <f t="shared" si="3"/>
        <v>0</v>
      </c>
      <c r="L31" s="41">
        <f t="shared" si="3"/>
        <v>1.1224489795918367E-2</v>
      </c>
      <c r="M31" s="41">
        <f t="shared" si="3"/>
        <v>0</v>
      </c>
      <c r="N31" s="41">
        <f t="shared" si="3"/>
        <v>0</v>
      </c>
      <c r="O31" s="45">
        <f t="shared" si="3"/>
        <v>0</v>
      </c>
    </row>
    <row r="32" spans="1:15" x14ac:dyDescent="0.3">
      <c r="A32" s="1">
        <v>10</v>
      </c>
      <c r="B32" s="36">
        <v>4</v>
      </c>
      <c r="C32" s="44">
        <f t="shared" si="3"/>
        <v>0</v>
      </c>
      <c r="D32" s="41">
        <f t="shared" si="3"/>
        <v>0</v>
      </c>
      <c r="E32" s="41">
        <f t="shared" si="3"/>
        <v>0</v>
      </c>
      <c r="F32" s="41">
        <f t="shared" si="3"/>
        <v>0</v>
      </c>
      <c r="G32" s="41">
        <f t="shared" si="3"/>
        <v>0</v>
      </c>
      <c r="H32" s="41">
        <f t="shared" si="3"/>
        <v>0</v>
      </c>
      <c r="I32" s="41">
        <f t="shared" si="3"/>
        <v>0</v>
      </c>
      <c r="J32" s="41">
        <f t="shared" si="3"/>
        <v>0</v>
      </c>
      <c r="K32" s="41">
        <f t="shared" si="3"/>
        <v>0</v>
      </c>
      <c r="L32" s="41">
        <f t="shared" si="3"/>
        <v>0</v>
      </c>
      <c r="M32" s="41">
        <f t="shared" si="3"/>
        <v>2.8571428571428571E-3</v>
      </c>
      <c r="N32" s="41">
        <f t="shared" si="3"/>
        <v>0</v>
      </c>
      <c r="O32" s="45">
        <f t="shared" si="3"/>
        <v>0</v>
      </c>
    </row>
    <row r="33" spans="1:15" x14ac:dyDescent="0.3">
      <c r="A33" s="1">
        <v>11</v>
      </c>
      <c r="B33" s="36">
        <v>3</v>
      </c>
      <c r="C33" s="44">
        <f t="shared" si="3"/>
        <v>0</v>
      </c>
      <c r="D33" s="41">
        <f t="shared" si="3"/>
        <v>0</v>
      </c>
      <c r="E33" s="41">
        <f t="shared" si="3"/>
        <v>0</v>
      </c>
      <c r="F33" s="41">
        <f t="shared" si="3"/>
        <v>0</v>
      </c>
      <c r="G33" s="41">
        <f t="shared" si="3"/>
        <v>0</v>
      </c>
      <c r="H33" s="41">
        <f t="shared" si="3"/>
        <v>0</v>
      </c>
      <c r="I33" s="41">
        <f t="shared" si="3"/>
        <v>0</v>
      </c>
      <c r="J33" s="41">
        <f t="shared" si="3"/>
        <v>0</v>
      </c>
      <c r="K33" s="41">
        <f t="shared" si="3"/>
        <v>0</v>
      </c>
      <c r="L33" s="41">
        <f t="shared" si="3"/>
        <v>0</v>
      </c>
      <c r="M33" s="41">
        <f t="shared" si="3"/>
        <v>0</v>
      </c>
      <c r="N33" s="41">
        <f t="shared" si="3"/>
        <v>2.0408163265306123E-4</v>
      </c>
      <c r="O33" s="45">
        <f t="shared" si="3"/>
        <v>0</v>
      </c>
    </row>
    <row r="34" spans="1:15" ht="17.25" thickBot="1" x14ac:dyDescent="0.35">
      <c r="A34" s="1">
        <v>12</v>
      </c>
      <c r="B34" s="37">
        <v>2</v>
      </c>
      <c r="C34" s="46">
        <f t="shared" si="3"/>
        <v>0</v>
      </c>
      <c r="D34" s="47">
        <f t="shared" si="3"/>
        <v>0</v>
      </c>
      <c r="E34" s="47">
        <f t="shared" si="3"/>
        <v>0</v>
      </c>
      <c r="F34" s="47">
        <f t="shared" si="3"/>
        <v>0</v>
      </c>
      <c r="G34" s="47">
        <f t="shared" si="3"/>
        <v>0</v>
      </c>
      <c r="H34" s="47">
        <f t="shared" si="3"/>
        <v>0</v>
      </c>
      <c r="I34" s="47">
        <f t="shared" si="3"/>
        <v>0</v>
      </c>
      <c r="J34" s="47">
        <f t="shared" si="3"/>
        <v>0</v>
      </c>
      <c r="K34" s="47">
        <f t="shared" si="3"/>
        <v>0</v>
      </c>
      <c r="L34" s="47">
        <f t="shared" si="3"/>
        <v>0</v>
      </c>
      <c r="M34" s="47">
        <f t="shared" si="3"/>
        <v>0</v>
      </c>
      <c r="N34" s="47">
        <f t="shared" si="3"/>
        <v>0</v>
      </c>
      <c r="O34" s="48">
        <f t="shared" si="3"/>
        <v>0</v>
      </c>
    </row>
  </sheetData>
  <mergeCells count="4">
    <mergeCell ref="B17:C18"/>
    <mergeCell ref="D17:E18"/>
    <mergeCell ref="L17:M18"/>
    <mergeCell ref="N17:O18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FFC4D-9DDA-4D24-96DA-06E01B1CE53E}">
  <dimension ref="A1:R34"/>
  <sheetViews>
    <sheetView workbookViewId="0">
      <selection activeCell="K34" sqref="K34"/>
    </sheetView>
  </sheetViews>
  <sheetFormatPr defaultRowHeight="16.5" x14ac:dyDescent="0.3"/>
  <cols>
    <col min="1" max="1" width="3.5" bestFit="1" customWidth="1"/>
    <col min="4" max="4" width="9" customWidth="1"/>
    <col min="17" max="17" width="9.75" bestFit="1" customWidth="1"/>
  </cols>
  <sheetData>
    <row r="1" spans="1:18" ht="17.25" thickBot="1" x14ac:dyDescent="0.35">
      <c r="A1" s="1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R1" t="s">
        <v>19</v>
      </c>
    </row>
    <row r="2" spans="1:18" ht="17.25" thickBot="1" x14ac:dyDescent="0.35">
      <c r="A2" s="1"/>
      <c r="B2" s="21"/>
      <c r="C2" s="38" t="s">
        <v>0</v>
      </c>
      <c r="D2" s="39" t="s">
        <v>1</v>
      </c>
      <c r="E2" s="39" t="s">
        <v>2</v>
      </c>
      <c r="F2" s="39" t="s">
        <v>3</v>
      </c>
      <c r="G2" s="39" t="s">
        <v>4</v>
      </c>
      <c r="H2" s="39">
        <v>9</v>
      </c>
      <c r="I2" s="39">
        <v>8</v>
      </c>
      <c r="J2" s="39">
        <v>7</v>
      </c>
      <c r="K2" s="39">
        <v>6</v>
      </c>
      <c r="L2" s="39">
        <v>5</v>
      </c>
      <c r="M2" s="39">
        <v>4</v>
      </c>
      <c r="N2" s="39">
        <v>3</v>
      </c>
      <c r="O2" s="40">
        <v>2</v>
      </c>
      <c r="Q2" t="s">
        <v>16</v>
      </c>
      <c r="R2" s="1">
        <v>0</v>
      </c>
    </row>
    <row r="3" spans="1:18" x14ac:dyDescent="0.3">
      <c r="A3" s="1">
        <v>0</v>
      </c>
      <c r="B3" s="35" t="s">
        <v>0</v>
      </c>
      <c r="C3" s="2">
        <f>$R$4</f>
        <v>0</v>
      </c>
      <c r="D3" s="3">
        <f>3*COMBIN(44,2)+3*COMBIN(44,2)</f>
        <v>5676</v>
      </c>
      <c r="E3" s="3">
        <f>3*COMBIN(44,2)+3*COMBIN(40,2)</f>
        <v>5178</v>
      </c>
      <c r="F3" s="3">
        <f>3*COMBIN(44,2)+3*COMBIN(36,2)</f>
        <v>4728</v>
      </c>
      <c r="G3" s="3">
        <f>3*COMBIN(44,2)+3*COMBIN(32,2)</f>
        <v>4326</v>
      </c>
      <c r="H3" s="3">
        <f>3*COMBIN(44,2)+3*COMBIN(28,2)</f>
        <v>3972</v>
      </c>
      <c r="I3" s="3">
        <f>3*COMBIN(44,2)+3*COMBIN(24,2)</f>
        <v>3666</v>
      </c>
      <c r="J3" s="3">
        <f>3*COMBIN(44,2)+3*COMBIN(20,2)</f>
        <v>3408</v>
      </c>
      <c r="K3" s="3">
        <f>3*COMBIN(44,2)+3*COMBIN(16,2)</f>
        <v>3198</v>
      </c>
      <c r="L3" s="3">
        <f>3*COMBIN(44,2)+3*COMBIN(12,2)</f>
        <v>3036</v>
      </c>
      <c r="M3" s="3">
        <f>3*COMBIN(44,2)+3*COMBIN(8,2)</f>
        <v>2922</v>
      </c>
      <c r="N3" s="3">
        <f>3*COMBIN(44,2)+3*COMBIN(4,2)</f>
        <v>2856</v>
      </c>
      <c r="O3" s="4">
        <f>3*COMBIN(44,2)</f>
        <v>2838</v>
      </c>
      <c r="Q3" t="s">
        <v>17</v>
      </c>
      <c r="R3" s="1">
        <v>0</v>
      </c>
    </row>
    <row r="4" spans="1:18" x14ac:dyDescent="0.3">
      <c r="A4" s="1">
        <v>1</v>
      </c>
      <c r="B4" s="36" t="s">
        <v>1</v>
      </c>
      <c r="C4" s="5">
        <f>3*COMBIN(44,2)+3*COMBIN(44,2)</f>
        <v>5676</v>
      </c>
      <c r="D4" s="6">
        <f>$R$4</f>
        <v>0</v>
      </c>
      <c r="E4" s="6">
        <f>3*COMBIN(40,2)+3*COMBIN(40,2)</f>
        <v>4680</v>
      </c>
      <c r="F4" s="6">
        <f>3*COMBIN(40,2)+3*COMBIN(36,2)</f>
        <v>4230</v>
      </c>
      <c r="G4" s="6">
        <f>3*COMBIN(40,2)+3*COMBIN(32,2)</f>
        <v>3828</v>
      </c>
      <c r="H4" s="6">
        <f>3*COMBIN(40,2)+3*COMBIN(28,2)</f>
        <v>3474</v>
      </c>
      <c r="I4" s="6">
        <f>3*COMBIN(40,2)+3*COMBIN(24,2)</f>
        <v>3168</v>
      </c>
      <c r="J4" s="6">
        <f>3*COMBIN(40,2)+3*COMBIN(20,2)</f>
        <v>2910</v>
      </c>
      <c r="K4" s="6">
        <f>3*COMBIN(40,2)+3*COMBIN(16,2)</f>
        <v>2700</v>
      </c>
      <c r="L4" s="6">
        <f>3*COMBIN(40,2)+3*COMBIN(12,2)</f>
        <v>2538</v>
      </c>
      <c r="M4" s="6">
        <f>3*COMBIN(40,2)+3*COMBIN(8,2)</f>
        <v>2424</v>
      </c>
      <c r="N4" s="6">
        <f>3*COMBIN(40,2)+3*COMBIN(4,2)</f>
        <v>2358</v>
      </c>
      <c r="O4" s="7">
        <f>3*COMBIN(40,2)</f>
        <v>2340</v>
      </c>
      <c r="Q4" t="s">
        <v>18</v>
      </c>
      <c r="R4" s="1">
        <v>0</v>
      </c>
    </row>
    <row r="5" spans="1:18" x14ac:dyDescent="0.3">
      <c r="A5" s="1">
        <v>2</v>
      </c>
      <c r="B5" s="36" t="s">
        <v>2</v>
      </c>
      <c r="C5" s="5">
        <f>3*COMBIN(40,2)+3*COMBIN(44,2)</f>
        <v>5178</v>
      </c>
      <c r="D5" s="6">
        <f>3*COMBIN(40,2)+3*COMBIN(40,2)</f>
        <v>4680</v>
      </c>
      <c r="E5" s="6">
        <f>$R$4</f>
        <v>0</v>
      </c>
      <c r="F5" s="6">
        <f>3*COMBIN(36,2)+3*COMBIN(36,2)</f>
        <v>3780</v>
      </c>
      <c r="G5" s="6">
        <f>3*COMBIN(36,2)+3*COMBIN(32,2)</f>
        <v>3378</v>
      </c>
      <c r="H5" s="6">
        <f>3*COMBIN(36,2)+3*COMBIN(28,2)</f>
        <v>3024</v>
      </c>
      <c r="I5" s="6">
        <f>3*COMBIN(36,2)+3*COMBIN(24,2)</f>
        <v>2718</v>
      </c>
      <c r="J5" s="6">
        <f>3*COMBIN(36,2)+3*COMBIN(20,2)</f>
        <v>2460</v>
      </c>
      <c r="K5" s="6">
        <f>3*COMBIN(36,2)+3*COMBIN(16,2)</f>
        <v>2250</v>
      </c>
      <c r="L5" s="6">
        <f>3*COMBIN(36,2)+3*COMBIN(12,2)</f>
        <v>2088</v>
      </c>
      <c r="M5" s="6">
        <f>3*COMBIN(36,2)+3*COMBIN(8,2)</f>
        <v>1974</v>
      </c>
      <c r="N5" s="6">
        <f>3*COMBIN(36,2)+3*COMBIN(4,2)</f>
        <v>1908</v>
      </c>
      <c r="O5" s="7">
        <f>3*COMBIN(36,2)</f>
        <v>1890</v>
      </c>
    </row>
    <row r="6" spans="1:18" x14ac:dyDescent="0.3">
      <c r="A6" s="1">
        <v>3</v>
      </c>
      <c r="B6" s="36" t="s">
        <v>3</v>
      </c>
      <c r="C6" s="5">
        <f>3*COMBIN(36,2)+3*COMBIN(44,2)</f>
        <v>4728</v>
      </c>
      <c r="D6" s="6">
        <f>3*COMBIN(36,2)+3*COMBIN(40,2)</f>
        <v>4230</v>
      </c>
      <c r="E6" s="6">
        <f>3*COMBIN(36,2)+3*COMBIN(36,2)</f>
        <v>3780</v>
      </c>
      <c r="F6" s="6">
        <f>$R$4</f>
        <v>0</v>
      </c>
      <c r="G6" s="6">
        <f>3*COMBIN(32,2)+3*COMBIN(32,2)</f>
        <v>2976</v>
      </c>
      <c r="H6" s="6">
        <f>3*COMBIN(32,2)+3*COMBIN(28,2)</f>
        <v>2622</v>
      </c>
      <c r="I6" s="6">
        <f>3*COMBIN(32,2)+3*COMBIN(24,2)</f>
        <v>2316</v>
      </c>
      <c r="J6" s="6">
        <f>3*COMBIN(32,2)+3*COMBIN(20,2)</f>
        <v>2058</v>
      </c>
      <c r="K6" s="6">
        <f>3*COMBIN(32,2)+3*COMBIN(16,2)</f>
        <v>1848</v>
      </c>
      <c r="L6" s="6">
        <f>3*COMBIN(32,2)+3*COMBIN(12,2)</f>
        <v>1686</v>
      </c>
      <c r="M6" s="6">
        <f>3*COMBIN(32,2)+3*COMBIN(8,2)</f>
        <v>1572</v>
      </c>
      <c r="N6" s="6">
        <f>3*COMBIN(32,2)+3*COMBIN(4,2)</f>
        <v>1506</v>
      </c>
      <c r="O6" s="7">
        <f>3*COMBIN(32,2)</f>
        <v>1488</v>
      </c>
    </row>
    <row r="7" spans="1:18" x14ac:dyDescent="0.3">
      <c r="A7" s="1">
        <v>4</v>
      </c>
      <c r="B7" s="36" t="s">
        <v>4</v>
      </c>
      <c r="C7" s="5">
        <f>3*COMBIN(32,2)+3*COMBIN(44,2)</f>
        <v>4326</v>
      </c>
      <c r="D7" s="6">
        <f>3*COMBIN(32,2)+3*COMBIN(40,2)</f>
        <v>3828</v>
      </c>
      <c r="E7" s="6">
        <f>3*COMBIN(32,2)+3*COMBIN(36,2)</f>
        <v>3378</v>
      </c>
      <c r="F7" s="6">
        <f>3*COMBIN(32,2)+3*COMBIN(32,2)</f>
        <v>2976</v>
      </c>
      <c r="G7" s="6">
        <f>$R$4</f>
        <v>0</v>
      </c>
      <c r="H7" s="6">
        <f>3*COMBIN(28,2)+3*COMBIN(28,2)</f>
        <v>2268</v>
      </c>
      <c r="I7" s="6">
        <f>3*COMBIN(28,2)+3*COMBIN(24,2)</f>
        <v>1962</v>
      </c>
      <c r="J7" s="6">
        <f>3*COMBIN(28,2)+3*COMBIN(20,2)</f>
        <v>1704</v>
      </c>
      <c r="K7" s="6">
        <f>3*COMBIN(28,2)+3*COMBIN(16,2)</f>
        <v>1494</v>
      </c>
      <c r="L7" s="6">
        <f>3*COMBIN(28,2)+3*COMBIN(12,2)</f>
        <v>1332</v>
      </c>
      <c r="M7" s="6">
        <f>3*COMBIN(28,2)+3*COMBIN(8,2)</f>
        <v>1218</v>
      </c>
      <c r="N7" s="6">
        <f>3*COMBIN(28,2)+3*COMBIN(4,2)</f>
        <v>1152</v>
      </c>
      <c r="O7" s="7">
        <f>3*COMBIN(28,2)</f>
        <v>1134</v>
      </c>
    </row>
    <row r="8" spans="1:18" x14ac:dyDescent="0.3">
      <c r="A8" s="1">
        <v>5</v>
      </c>
      <c r="B8" s="36">
        <v>9</v>
      </c>
      <c r="C8" s="5">
        <f>3*COMBIN(28,2)+3*COMBIN(44,2)</f>
        <v>3972</v>
      </c>
      <c r="D8" s="6">
        <f>3*COMBIN(28,2)+3*COMBIN(40,2)</f>
        <v>3474</v>
      </c>
      <c r="E8" s="6">
        <f>3*COMBIN(28,2)+3*COMBIN(36,2)</f>
        <v>3024</v>
      </c>
      <c r="F8" s="6">
        <f>3*COMBIN(28,2)+3*COMBIN(32,2)</f>
        <v>2622</v>
      </c>
      <c r="G8" s="6">
        <f>3*COMBIN(28,2)+3*COMBIN(28,2)</f>
        <v>2268</v>
      </c>
      <c r="H8" s="6">
        <f>$R$4</f>
        <v>0</v>
      </c>
      <c r="I8" s="6">
        <f>3*COMBIN(24,2)+3*COMBIN(24,2)</f>
        <v>1656</v>
      </c>
      <c r="J8" s="6">
        <f>3*COMBIN(24,2)+3*COMBIN(20,2)</f>
        <v>1398</v>
      </c>
      <c r="K8" s="6">
        <f>3*COMBIN(24,2)+3*COMBIN(16,2)</f>
        <v>1188</v>
      </c>
      <c r="L8" s="6">
        <f>3*COMBIN(24,2)+3*COMBIN(12,2)</f>
        <v>1026</v>
      </c>
      <c r="M8" s="6">
        <f>3*COMBIN(24,2)+3*COMBIN(8,2)</f>
        <v>912</v>
      </c>
      <c r="N8" s="6">
        <f>3*COMBIN(24,2)+3*COMBIN(4,2)</f>
        <v>846</v>
      </c>
      <c r="O8" s="7">
        <f>3*COMBIN(24,2)</f>
        <v>828</v>
      </c>
    </row>
    <row r="9" spans="1:18" x14ac:dyDescent="0.3">
      <c r="A9" s="1">
        <v>6</v>
      </c>
      <c r="B9" s="36">
        <v>8</v>
      </c>
      <c r="C9" s="5">
        <f>3*COMBIN(24,2)+3*COMBIN(44,2)</f>
        <v>3666</v>
      </c>
      <c r="D9" s="6">
        <f>3*COMBIN(24,2)+3*COMBIN(40,2)</f>
        <v>3168</v>
      </c>
      <c r="E9" s="6">
        <f>3*COMBIN(24,2)+3*COMBIN(36,2)</f>
        <v>2718</v>
      </c>
      <c r="F9" s="6">
        <f>3*COMBIN(24,2)+3*COMBIN(32,2)</f>
        <v>2316</v>
      </c>
      <c r="G9" s="6">
        <f>3*COMBIN(24,2)+3*COMBIN(28,2)</f>
        <v>1962</v>
      </c>
      <c r="H9" s="6">
        <f>3*COMBIN(24,2)+3*COMBIN(24,2)</f>
        <v>1656</v>
      </c>
      <c r="I9" s="6">
        <f>$R$4</f>
        <v>0</v>
      </c>
      <c r="J9" s="6">
        <f>3*COMBIN(20,2)+3*COMBIN(20,2)</f>
        <v>1140</v>
      </c>
      <c r="K9" s="6">
        <f>3*COMBIN(20,2)+3*COMBIN(16,2)</f>
        <v>930</v>
      </c>
      <c r="L9" s="6">
        <f>3*COMBIN(20,2)+3*COMBIN(12,2)</f>
        <v>768</v>
      </c>
      <c r="M9" s="6">
        <f>3*COMBIN(20,2)+3*COMBIN(8,2)</f>
        <v>654</v>
      </c>
      <c r="N9" s="6">
        <f>3*COMBIN(20,2)+3*COMBIN(4,2)</f>
        <v>588</v>
      </c>
      <c r="O9" s="7">
        <f>3*COMBIN(20,2)</f>
        <v>570</v>
      </c>
    </row>
    <row r="10" spans="1:18" x14ac:dyDescent="0.3">
      <c r="A10" s="1">
        <v>7</v>
      </c>
      <c r="B10" s="36">
        <v>7</v>
      </c>
      <c r="C10" s="5">
        <f>3*COMBIN(20,2)+3*COMBIN(44,2)</f>
        <v>3408</v>
      </c>
      <c r="D10" s="6">
        <f>3*COMBIN(20,2)+3*COMBIN(40,2)</f>
        <v>2910</v>
      </c>
      <c r="E10" s="6">
        <f>3*COMBIN(20,2)+3*COMBIN(36,2)</f>
        <v>2460</v>
      </c>
      <c r="F10" s="6">
        <f>3*COMBIN(20,2)+3*COMBIN(32,2)</f>
        <v>2058</v>
      </c>
      <c r="G10" s="6">
        <f>3*COMBIN(20,2)+3*COMBIN(28,2)</f>
        <v>1704</v>
      </c>
      <c r="H10" s="6">
        <f>3*COMBIN(20,2)+3*COMBIN(24,2)</f>
        <v>1398</v>
      </c>
      <c r="I10" s="6">
        <f>3*COMBIN(20,2)+3*COMBIN(20,2)</f>
        <v>1140</v>
      </c>
      <c r="J10" s="6">
        <f>$R$4</f>
        <v>0</v>
      </c>
      <c r="K10" s="6">
        <f>3*COMBIN(16,2)+3*COMBIN(16,2)</f>
        <v>720</v>
      </c>
      <c r="L10" s="6">
        <f>3*COMBIN(16,2)+3*COMBIN(12,2)</f>
        <v>558</v>
      </c>
      <c r="M10" s="6">
        <f>3*COMBIN(16,2)+3*COMBIN(8,2)</f>
        <v>444</v>
      </c>
      <c r="N10" s="6">
        <f>3*COMBIN(16,2)+3*COMBIN(4,2)</f>
        <v>378</v>
      </c>
      <c r="O10" s="7">
        <f>3*COMBIN(16,2)</f>
        <v>360</v>
      </c>
    </row>
    <row r="11" spans="1:18" x14ac:dyDescent="0.3">
      <c r="A11" s="1">
        <v>8</v>
      </c>
      <c r="B11" s="36">
        <v>6</v>
      </c>
      <c r="C11" s="5">
        <f>3*COMBIN(16,2)+3*COMBIN(44,2)</f>
        <v>3198</v>
      </c>
      <c r="D11" s="6">
        <f>3*COMBIN(16,2)+3*COMBIN(40,2)</f>
        <v>2700</v>
      </c>
      <c r="E11" s="6">
        <f>3*COMBIN(16,2)+3*COMBIN(36,2)</f>
        <v>2250</v>
      </c>
      <c r="F11" s="6">
        <f>3*COMBIN(16,2)+3*COMBIN(32,2)</f>
        <v>1848</v>
      </c>
      <c r="G11" s="6">
        <f>3*COMBIN(16,2)+3*COMBIN(28,2)</f>
        <v>1494</v>
      </c>
      <c r="H11" s="6">
        <f>3*COMBIN(16,2)+3*COMBIN(24,2)</f>
        <v>1188</v>
      </c>
      <c r="I11" s="6">
        <f>3*COMBIN(16,2)+3*COMBIN(20,2)</f>
        <v>930</v>
      </c>
      <c r="J11" s="6">
        <f>3*COMBIN(16,2)+3*COMBIN(16,2)</f>
        <v>720</v>
      </c>
      <c r="K11" s="6">
        <f>$R$4</f>
        <v>0</v>
      </c>
      <c r="L11" s="6">
        <f>3*COMBIN(12,2)+3*COMBIN(12,2)</f>
        <v>396</v>
      </c>
      <c r="M11" s="6">
        <f>3*COMBIN(12,2)+3*COMBIN(8,2)</f>
        <v>282</v>
      </c>
      <c r="N11" s="6">
        <f>3*COMBIN(12,2)+3*COMBIN(4,2)</f>
        <v>216</v>
      </c>
      <c r="O11" s="7">
        <f>3*COMBIN(12,2)</f>
        <v>198</v>
      </c>
    </row>
    <row r="12" spans="1:18" x14ac:dyDescent="0.3">
      <c r="A12" s="1">
        <v>9</v>
      </c>
      <c r="B12" s="36">
        <v>5</v>
      </c>
      <c r="C12" s="5">
        <f>3*COMBIN(12,2)+3*COMBIN(44,2)</f>
        <v>3036</v>
      </c>
      <c r="D12" s="6">
        <f>3*COMBIN(12,2)+3*COMBIN(40,2)</f>
        <v>2538</v>
      </c>
      <c r="E12" s="6">
        <f>3*COMBIN(12,2)+3*COMBIN(36,2)</f>
        <v>2088</v>
      </c>
      <c r="F12" s="6">
        <f>3*COMBIN(12,2)+3*COMBIN(32,2)</f>
        <v>1686</v>
      </c>
      <c r="G12" s="6">
        <f>3*COMBIN(12,2)+3*COMBIN(28,2)</f>
        <v>1332</v>
      </c>
      <c r="H12" s="6">
        <f>3*COMBIN(12,2)+3*COMBIN(24,2)</f>
        <v>1026</v>
      </c>
      <c r="I12" s="6">
        <f>3*COMBIN(12,2)+3*COMBIN(20,2)</f>
        <v>768</v>
      </c>
      <c r="J12" s="6">
        <f>3*COMBIN(12,2)+3*COMBIN(16,2)</f>
        <v>558</v>
      </c>
      <c r="K12" s="6">
        <f>3*COMBIN(12,2)+3*COMBIN(12,2)</f>
        <v>396</v>
      </c>
      <c r="L12" s="6">
        <f>$R$4</f>
        <v>0</v>
      </c>
      <c r="M12" s="6">
        <f>3*COMBIN(8,2)+3*COMBIN(8,2)</f>
        <v>168</v>
      </c>
      <c r="N12" s="6">
        <f>3*COMBIN(8,2)+3*COMBIN(4,2)</f>
        <v>102</v>
      </c>
      <c r="O12" s="7">
        <f>3*COMBIN(8,2)</f>
        <v>84</v>
      </c>
    </row>
    <row r="13" spans="1:18" x14ac:dyDescent="0.3">
      <c r="A13" s="1">
        <v>10</v>
      </c>
      <c r="B13" s="36">
        <v>4</v>
      </c>
      <c r="C13" s="5">
        <f>3*COMBIN(8,2)+3*COMBIN(44,2)</f>
        <v>2922</v>
      </c>
      <c r="D13" s="6">
        <f>3*COMBIN(8,2)+3*COMBIN(40,2)</f>
        <v>2424</v>
      </c>
      <c r="E13" s="6">
        <f>3*COMBIN(8,2)+3*COMBIN(36,2)</f>
        <v>1974</v>
      </c>
      <c r="F13" s="6">
        <f>3*COMBIN(8,2)+3*COMBIN(32,2)</f>
        <v>1572</v>
      </c>
      <c r="G13" s="6">
        <f>3*COMBIN(8,2)+3*COMBIN(28,2)</f>
        <v>1218</v>
      </c>
      <c r="H13" s="6">
        <f>3*COMBIN(8,2)+3*COMBIN(24,2)</f>
        <v>912</v>
      </c>
      <c r="I13" s="6">
        <f>3*COMBIN(8,2)+3*COMBIN(20,2)</f>
        <v>654</v>
      </c>
      <c r="J13" s="6">
        <f>3*COMBIN(8,2)+3*COMBIN(16,2)</f>
        <v>444</v>
      </c>
      <c r="K13" s="6">
        <f>3*COMBIN(8,2)+3*COMBIN(12,2)</f>
        <v>282</v>
      </c>
      <c r="L13" s="6">
        <f>3*COMBIN(8,2)+3*COMBIN(8,2)</f>
        <v>168</v>
      </c>
      <c r="M13" s="6">
        <f>$R$4</f>
        <v>0</v>
      </c>
      <c r="N13" s="6">
        <f>3*COMBIN(4,2)+3*COMBIN(4,2)</f>
        <v>36</v>
      </c>
      <c r="O13" s="7">
        <f>3*COMBIN(4,2)</f>
        <v>18</v>
      </c>
    </row>
    <row r="14" spans="1:18" x14ac:dyDescent="0.3">
      <c r="A14" s="1">
        <v>11</v>
      </c>
      <c r="B14" s="36">
        <v>3</v>
      </c>
      <c r="C14" s="5">
        <f>3*COMBIN(4,2)+3*COMBIN(44,2)</f>
        <v>2856</v>
      </c>
      <c r="D14" s="6">
        <f>3*COMBIN(4,2)+3*COMBIN(40,2)</f>
        <v>2358</v>
      </c>
      <c r="E14" s="6">
        <f>3*COMBIN(4,2)+3*COMBIN(36,2)</f>
        <v>1908</v>
      </c>
      <c r="F14" s="6">
        <f>3*COMBIN(4,2)+3*COMBIN(32,2)</f>
        <v>1506</v>
      </c>
      <c r="G14" s="6">
        <f>3*COMBIN(4,2)+3*COMBIN(28,2)</f>
        <v>1152</v>
      </c>
      <c r="H14" s="6">
        <f>3*COMBIN(4,2)+3*COMBIN(24,2)</f>
        <v>846</v>
      </c>
      <c r="I14" s="6">
        <f>3*COMBIN(4,2)+3*COMBIN(20,2)</f>
        <v>588</v>
      </c>
      <c r="J14" s="6">
        <f>3*COMBIN(4,2)+3*COMBIN(16,2)</f>
        <v>378</v>
      </c>
      <c r="K14" s="6">
        <f>3*COMBIN(4,2)+3*COMBIN(12,2)</f>
        <v>216</v>
      </c>
      <c r="L14" s="6">
        <f>3*COMBIN(4,2)+3*COMBIN(8,2)</f>
        <v>102</v>
      </c>
      <c r="M14" s="6">
        <f>3*COMBIN(4,2)+3*COMBIN(4,2)</f>
        <v>36</v>
      </c>
      <c r="N14" s="6">
        <f>$R$4</f>
        <v>0</v>
      </c>
      <c r="O14" s="7">
        <v>0</v>
      </c>
    </row>
    <row r="15" spans="1:18" ht="17.25" thickBot="1" x14ac:dyDescent="0.35">
      <c r="A15" s="1">
        <v>12</v>
      </c>
      <c r="B15" s="37">
        <v>2</v>
      </c>
      <c r="C15" s="8">
        <f>3*COMBIN(44,2)</f>
        <v>2838</v>
      </c>
      <c r="D15" s="9">
        <f>3*COMBIN(40,2)</f>
        <v>2340</v>
      </c>
      <c r="E15" s="9">
        <f>3*COMBIN(36,2)</f>
        <v>1890</v>
      </c>
      <c r="F15" s="9">
        <f>3*COMBIN(32,2)</f>
        <v>1488</v>
      </c>
      <c r="G15" s="9">
        <f>3*COMBIN(28,2)</f>
        <v>1134</v>
      </c>
      <c r="H15" s="9">
        <f>3*COMBIN(24,2)</f>
        <v>828</v>
      </c>
      <c r="I15" s="9">
        <f>3*COMBIN(20,2)</f>
        <v>570</v>
      </c>
      <c r="J15" s="9">
        <f>3*COMBIN(16,2)</f>
        <v>360</v>
      </c>
      <c r="K15" s="9">
        <f>3*COMBIN(12,2)</f>
        <v>198</v>
      </c>
      <c r="L15" s="9">
        <f>3*COMBIN(8,2)</f>
        <v>84</v>
      </c>
      <c r="M15" s="9">
        <f>3*COMBIN(4,2)</f>
        <v>18</v>
      </c>
      <c r="N15" s="9">
        <v>0</v>
      </c>
      <c r="O15" s="10">
        <v>0</v>
      </c>
    </row>
    <row r="16" spans="1:18" ht="17.25" thickBot="1" x14ac:dyDescent="0.35">
      <c r="A16" s="1"/>
    </row>
    <row r="17" spans="1:15" x14ac:dyDescent="0.3">
      <c r="A17" s="1"/>
      <c r="B17" s="51" t="s">
        <v>15</v>
      </c>
      <c r="C17" s="52"/>
      <c r="D17" s="55">
        <f>19600</f>
        <v>19600</v>
      </c>
      <c r="E17" s="56"/>
      <c r="L17" s="59" t="s">
        <v>20</v>
      </c>
      <c r="M17" s="52"/>
      <c r="N17" s="60"/>
      <c r="O17" s="52"/>
    </row>
    <row r="18" spans="1:15" ht="17.25" thickBot="1" x14ac:dyDescent="0.35">
      <c r="B18" s="53"/>
      <c r="C18" s="54"/>
      <c r="D18" s="57"/>
      <c r="E18" s="58"/>
      <c r="L18" s="53"/>
      <c r="M18" s="54"/>
      <c r="N18" s="53"/>
      <c r="O18" s="54"/>
    </row>
    <row r="20" spans="1:15" ht="17.25" thickBot="1" x14ac:dyDescent="0.35">
      <c r="A20" s="1"/>
      <c r="C20" s="1">
        <v>0</v>
      </c>
      <c r="D20" s="1">
        <v>1</v>
      </c>
      <c r="E20" s="1">
        <v>2</v>
      </c>
      <c r="F20" s="1">
        <v>3</v>
      </c>
      <c r="G20" s="1">
        <v>4</v>
      </c>
      <c r="H20" s="1">
        <v>5</v>
      </c>
      <c r="I20" s="1">
        <v>6</v>
      </c>
      <c r="J20" s="1">
        <v>7</v>
      </c>
      <c r="K20" s="1">
        <v>8</v>
      </c>
      <c r="L20" s="1">
        <v>9</v>
      </c>
      <c r="M20" s="1">
        <v>10</v>
      </c>
      <c r="N20" s="1">
        <v>11</v>
      </c>
      <c r="O20" s="1">
        <v>12</v>
      </c>
    </row>
    <row r="21" spans="1:15" ht="17.25" thickBot="1" x14ac:dyDescent="0.35">
      <c r="A21" s="1"/>
      <c r="B21" s="21" t="s">
        <v>6</v>
      </c>
      <c r="C21" s="38" t="s">
        <v>0</v>
      </c>
      <c r="D21" s="39" t="s">
        <v>1</v>
      </c>
      <c r="E21" s="39" t="s">
        <v>2</v>
      </c>
      <c r="F21" s="39" t="s">
        <v>3</v>
      </c>
      <c r="G21" s="39" t="s">
        <v>4</v>
      </c>
      <c r="H21" s="39">
        <v>9</v>
      </c>
      <c r="I21" s="39">
        <v>8</v>
      </c>
      <c r="J21" s="39">
        <v>7</v>
      </c>
      <c r="K21" s="39">
        <v>6</v>
      </c>
      <c r="L21" s="39">
        <v>5</v>
      </c>
      <c r="M21" s="39">
        <v>4</v>
      </c>
      <c r="N21" s="39">
        <v>3</v>
      </c>
      <c r="O21" s="40">
        <v>2</v>
      </c>
    </row>
    <row r="22" spans="1:15" x14ac:dyDescent="0.3">
      <c r="A22" s="1">
        <v>0</v>
      </c>
      <c r="B22" s="35" t="s">
        <v>0</v>
      </c>
      <c r="C22" s="34">
        <f>C3/$D$17</f>
        <v>0</v>
      </c>
      <c r="D22" s="42">
        <f t="shared" ref="D22:O22" si="0">D3/$D$17</f>
        <v>0.28959183673469385</v>
      </c>
      <c r="E22" s="42">
        <f t="shared" si="0"/>
        <v>0.26418367346938776</v>
      </c>
      <c r="F22" s="42">
        <f t="shared" si="0"/>
        <v>0.24122448979591837</v>
      </c>
      <c r="G22" s="42">
        <f t="shared" si="0"/>
        <v>0.22071428571428572</v>
      </c>
      <c r="H22" s="42">
        <f t="shared" si="0"/>
        <v>0.20265306122448978</v>
      </c>
      <c r="I22" s="42">
        <f t="shared" si="0"/>
        <v>0.18704081632653061</v>
      </c>
      <c r="J22" s="42">
        <f t="shared" si="0"/>
        <v>0.17387755102040817</v>
      </c>
      <c r="K22" s="42">
        <f t="shared" si="0"/>
        <v>0.16316326530612246</v>
      </c>
      <c r="L22" s="42">
        <f t="shared" si="0"/>
        <v>0.15489795918367347</v>
      </c>
      <c r="M22" s="42">
        <f t="shared" si="0"/>
        <v>0.14908163265306124</v>
      </c>
      <c r="N22" s="42">
        <f t="shared" si="0"/>
        <v>0.14571428571428571</v>
      </c>
      <c r="O22" s="43">
        <f t="shared" si="0"/>
        <v>0.14479591836734693</v>
      </c>
    </row>
    <row r="23" spans="1:15" x14ac:dyDescent="0.3">
      <c r="A23" s="1">
        <v>1</v>
      </c>
      <c r="B23" s="36" t="s">
        <v>1</v>
      </c>
      <c r="C23" s="44">
        <f t="shared" ref="C23:O34" si="1">C4/$D$17</f>
        <v>0.28959183673469385</v>
      </c>
      <c r="D23" s="41">
        <f t="shared" si="1"/>
        <v>0</v>
      </c>
      <c r="E23" s="41">
        <f t="shared" si="1"/>
        <v>0.23877551020408164</v>
      </c>
      <c r="F23" s="41">
        <f t="shared" si="1"/>
        <v>0.21581632653061225</v>
      </c>
      <c r="G23" s="41">
        <f t="shared" si="1"/>
        <v>0.1953061224489796</v>
      </c>
      <c r="H23" s="41">
        <f t="shared" si="1"/>
        <v>0.17724489795918366</v>
      </c>
      <c r="I23" s="41">
        <f t="shared" si="1"/>
        <v>0.16163265306122448</v>
      </c>
      <c r="J23" s="41">
        <f t="shared" si="1"/>
        <v>0.14846938775510204</v>
      </c>
      <c r="K23" s="41">
        <f t="shared" si="1"/>
        <v>0.13775510204081631</v>
      </c>
      <c r="L23" s="41">
        <f t="shared" si="1"/>
        <v>0.12948979591836735</v>
      </c>
      <c r="M23" s="41">
        <f t="shared" si="1"/>
        <v>0.1236734693877551</v>
      </c>
      <c r="N23" s="41">
        <f t="shared" si="1"/>
        <v>0.12030612244897959</v>
      </c>
      <c r="O23" s="45">
        <f t="shared" si="1"/>
        <v>0.11938775510204082</v>
      </c>
    </row>
    <row r="24" spans="1:15" x14ac:dyDescent="0.3">
      <c r="A24" s="1">
        <v>2</v>
      </c>
      <c r="B24" s="36" t="s">
        <v>2</v>
      </c>
      <c r="C24" s="44">
        <f t="shared" si="1"/>
        <v>0.26418367346938776</v>
      </c>
      <c r="D24" s="41">
        <f t="shared" si="1"/>
        <v>0.23877551020408164</v>
      </c>
      <c r="E24" s="41">
        <f t="shared" si="1"/>
        <v>0</v>
      </c>
      <c r="F24" s="41">
        <f t="shared" si="1"/>
        <v>0.19285714285714287</v>
      </c>
      <c r="G24" s="41">
        <f t="shared" si="1"/>
        <v>0.17234693877551022</v>
      </c>
      <c r="H24" s="41">
        <f t="shared" si="1"/>
        <v>0.15428571428571428</v>
      </c>
      <c r="I24" s="41">
        <f t="shared" si="1"/>
        <v>0.1386734693877551</v>
      </c>
      <c r="J24" s="41">
        <f t="shared" si="1"/>
        <v>0.12551020408163266</v>
      </c>
      <c r="K24" s="41">
        <f t="shared" si="1"/>
        <v>0.11479591836734694</v>
      </c>
      <c r="L24" s="41">
        <f t="shared" si="1"/>
        <v>0.10653061224489796</v>
      </c>
      <c r="M24" s="41">
        <f t="shared" si="1"/>
        <v>0.10071428571428571</v>
      </c>
      <c r="N24" s="41">
        <f t="shared" si="1"/>
        <v>9.7346938775510206E-2</v>
      </c>
      <c r="O24" s="45">
        <f t="shared" si="1"/>
        <v>9.6428571428571433E-2</v>
      </c>
    </row>
    <row r="25" spans="1:15" x14ac:dyDescent="0.3">
      <c r="A25" s="1">
        <v>3</v>
      </c>
      <c r="B25" s="36" t="s">
        <v>3</v>
      </c>
      <c r="C25" s="44">
        <f t="shared" si="1"/>
        <v>0.24122448979591837</v>
      </c>
      <c r="D25" s="41">
        <f t="shared" si="1"/>
        <v>0.21581632653061225</v>
      </c>
      <c r="E25" s="41">
        <f t="shared" si="1"/>
        <v>0.19285714285714287</v>
      </c>
      <c r="F25" s="41">
        <f t="shared" si="1"/>
        <v>0</v>
      </c>
      <c r="G25" s="41">
        <f t="shared" si="1"/>
        <v>0.15183673469387754</v>
      </c>
      <c r="H25" s="41">
        <f t="shared" si="1"/>
        <v>0.13377551020408163</v>
      </c>
      <c r="I25" s="41">
        <f t="shared" si="1"/>
        <v>0.11816326530612245</v>
      </c>
      <c r="J25" s="41">
        <f t="shared" si="1"/>
        <v>0.105</v>
      </c>
      <c r="K25" s="41">
        <f t="shared" si="1"/>
        <v>9.4285714285714292E-2</v>
      </c>
      <c r="L25" s="41">
        <f t="shared" si="1"/>
        <v>8.6020408163265311E-2</v>
      </c>
      <c r="M25" s="41">
        <f t="shared" si="1"/>
        <v>8.0204081632653065E-2</v>
      </c>
      <c r="N25" s="41">
        <f t="shared" si="1"/>
        <v>7.6836734693877556E-2</v>
      </c>
      <c r="O25" s="45">
        <f t="shared" si="1"/>
        <v>7.591836734693877E-2</v>
      </c>
    </row>
    <row r="26" spans="1:15" x14ac:dyDescent="0.3">
      <c r="A26" s="1">
        <v>4</v>
      </c>
      <c r="B26" s="36" t="s">
        <v>4</v>
      </c>
      <c r="C26" s="44">
        <f t="shared" si="1"/>
        <v>0.22071428571428572</v>
      </c>
      <c r="D26" s="41">
        <f t="shared" si="1"/>
        <v>0.1953061224489796</v>
      </c>
      <c r="E26" s="41">
        <f t="shared" si="1"/>
        <v>0.17234693877551022</v>
      </c>
      <c r="F26" s="41">
        <f t="shared" si="1"/>
        <v>0.15183673469387754</v>
      </c>
      <c r="G26" s="41">
        <f t="shared" si="1"/>
        <v>0</v>
      </c>
      <c r="H26" s="41">
        <f t="shared" si="1"/>
        <v>0.11571428571428571</v>
      </c>
      <c r="I26" s="41">
        <f t="shared" si="1"/>
        <v>0.10010204081632654</v>
      </c>
      <c r="J26" s="41">
        <f t="shared" si="1"/>
        <v>8.6938775510204083E-2</v>
      </c>
      <c r="K26" s="41">
        <f t="shared" si="1"/>
        <v>7.6224489795918365E-2</v>
      </c>
      <c r="L26" s="41">
        <f t="shared" si="1"/>
        <v>6.7959183673469384E-2</v>
      </c>
      <c r="M26" s="41">
        <f t="shared" si="1"/>
        <v>6.2142857142857146E-2</v>
      </c>
      <c r="N26" s="41">
        <f t="shared" si="1"/>
        <v>5.877551020408163E-2</v>
      </c>
      <c r="O26" s="45">
        <f t="shared" si="1"/>
        <v>5.7857142857142857E-2</v>
      </c>
    </row>
    <row r="27" spans="1:15" x14ac:dyDescent="0.3">
      <c r="A27" s="1">
        <v>5</v>
      </c>
      <c r="B27" s="36">
        <v>9</v>
      </c>
      <c r="C27" s="44">
        <f t="shared" si="1"/>
        <v>0.20265306122448978</v>
      </c>
      <c r="D27" s="41">
        <f t="shared" si="1"/>
        <v>0.17724489795918366</v>
      </c>
      <c r="E27" s="41">
        <f t="shared" si="1"/>
        <v>0.15428571428571428</v>
      </c>
      <c r="F27" s="41">
        <f t="shared" si="1"/>
        <v>0.13377551020408163</v>
      </c>
      <c r="G27" s="41">
        <f t="shared" si="1"/>
        <v>0.11571428571428571</v>
      </c>
      <c r="H27" s="41">
        <f t="shared" si="1"/>
        <v>0</v>
      </c>
      <c r="I27" s="41">
        <f t="shared" si="1"/>
        <v>8.4489795918367347E-2</v>
      </c>
      <c r="J27" s="41">
        <f t="shared" si="1"/>
        <v>7.1326530612244893E-2</v>
      </c>
      <c r="K27" s="41">
        <f t="shared" si="1"/>
        <v>6.0612244897959182E-2</v>
      </c>
      <c r="L27" s="41">
        <f t="shared" si="1"/>
        <v>5.2346938775510207E-2</v>
      </c>
      <c r="M27" s="41">
        <f t="shared" si="1"/>
        <v>4.6530612244897962E-2</v>
      </c>
      <c r="N27" s="41">
        <f t="shared" si="1"/>
        <v>4.3163265306122446E-2</v>
      </c>
      <c r="O27" s="45">
        <f t="shared" si="1"/>
        <v>4.2244897959183673E-2</v>
      </c>
    </row>
    <row r="28" spans="1:15" x14ac:dyDescent="0.3">
      <c r="A28" s="1">
        <v>6</v>
      </c>
      <c r="B28" s="36">
        <v>8</v>
      </c>
      <c r="C28" s="44">
        <f t="shared" si="1"/>
        <v>0.18704081632653061</v>
      </c>
      <c r="D28" s="41">
        <f t="shared" si="1"/>
        <v>0.16163265306122448</v>
      </c>
      <c r="E28" s="41">
        <f t="shared" si="1"/>
        <v>0.1386734693877551</v>
      </c>
      <c r="F28" s="41">
        <f t="shared" si="1"/>
        <v>0.11816326530612245</v>
      </c>
      <c r="G28" s="41">
        <f t="shared" si="1"/>
        <v>0.10010204081632654</v>
      </c>
      <c r="H28" s="41">
        <f t="shared" si="1"/>
        <v>8.4489795918367347E-2</v>
      </c>
      <c r="I28" s="41">
        <f t="shared" si="1"/>
        <v>0</v>
      </c>
      <c r="J28" s="41">
        <f t="shared" si="1"/>
        <v>5.8163265306122446E-2</v>
      </c>
      <c r="K28" s="41">
        <f t="shared" si="1"/>
        <v>4.7448979591836735E-2</v>
      </c>
      <c r="L28" s="41">
        <f t="shared" si="1"/>
        <v>3.9183673469387753E-2</v>
      </c>
      <c r="M28" s="41">
        <f t="shared" si="1"/>
        <v>3.3367346938775508E-2</v>
      </c>
      <c r="N28" s="41">
        <f t="shared" si="1"/>
        <v>0.03</v>
      </c>
      <c r="O28" s="45">
        <f t="shared" si="1"/>
        <v>2.9081632653061223E-2</v>
      </c>
    </row>
    <row r="29" spans="1:15" x14ac:dyDescent="0.3">
      <c r="A29" s="1">
        <v>7</v>
      </c>
      <c r="B29" s="36">
        <v>7</v>
      </c>
      <c r="C29" s="44">
        <f t="shared" si="1"/>
        <v>0.17387755102040817</v>
      </c>
      <c r="D29" s="41">
        <f t="shared" si="1"/>
        <v>0.14846938775510204</v>
      </c>
      <c r="E29" s="41">
        <f t="shared" si="1"/>
        <v>0.12551020408163266</v>
      </c>
      <c r="F29" s="41">
        <f t="shared" si="1"/>
        <v>0.105</v>
      </c>
      <c r="G29" s="41">
        <f t="shared" si="1"/>
        <v>8.6938775510204083E-2</v>
      </c>
      <c r="H29" s="41">
        <f t="shared" si="1"/>
        <v>7.1326530612244893E-2</v>
      </c>
      <c r="I29" s="41">
        <f t="shared" si="1"/>
        <v>5.8163265306122446E-2</v>
      </c>
      <c r="J29" s="41">
        <f t="shared" si="1"/>
        <v>0</v>
      </c>
      <c r="K29" s="41">
        <f t="shared" si="1"/>
        <v>3.6734693877551024E-2</v>
      </c>
      <c r="L29" s="41">
        <f t="shared" si="1"/>
        <v>2.8469387755102042E-2</v>
      </c>
      <c r="M29" s="41">
        <f t="shared" si="1"/>
        <v>2.2653061224489797E-2</v>
      </c>
      <c r="N29" s="41">
        <f t="shared" si="1"/>
        <v>1.9285714285714285E-2</v>
      </c>
      <c r="O29" s="45">
        <f t="shared" si="1"/>
        <v>1.8367346938775512E-2</v>
      </c>
    </row>
    <row r="30" spans="1:15" x14ac:dyDescent="0.3">
      <c r="A30" s="1">
        <v>8</v>
      </c>
      <c r="B30" s="36">
        <v>6</v>
      </c>
      <c r="C30" s="44">
        <f t="shared" si="1"/>
        <v>0.16316326530612246</v>
      </c>
      <c r="D30" s="41">
        <f t="shared" si="1"/>
        <v>0.13775510204081631</v>
      </c>
      <c r="E30" s="41">
        <f t="shared" si="1"/>
        <v>0.11479591836734694</v>
      </c>
      <c r="F30" s="41">
        <f t="shared" si="1"/>
        <v>9.4285714285714292E-2</v>
      </c>
      <c r="G30" s="41">
        <f t="shared" si="1"/>
        <v>7.6224489795918365E-2</v>
      </c>
      <c r="H30" s="41">
        <f t="shared" si="1"/>
        <v>6.0612244897959182E-2</v>
      </c>
      <c r="I30" s="41">
        <f t="shared" si="1"/>
        <v>4.7448979591836735E-2</v>
      </c>
      <c r="J30" s="41">
        <f t="shared" si="1"/>
        <v>3.6734693877551024E-2</v>
      </c>
      <c r="K30" s="41">
        <f t="shared" si="1"/>
        <v>0</v>
      </c>
      <c r="L30" s="41">
        <f t="shared" si="1"/>
        <v>2.0204081632653061E-2</v>
      </c>
      <c r="M30" s="41">
        <f t="shared" si="1"/>
        <v>1.4387755102040817E-2</v>
      </c>
      <c r="N30" s="41">
        <f t="shared" si="1"/>
        <v>1.1020408163265306E-2</v>
      </c>
      <c r="O30" s="45">
        <f t="shared" si="1"/>
        <v>1.010204081632653E-2</v>
      </c>
    </row>
    <row r="31" spans="1:15" x14ac:dyDescent="0.3">
      <c r="A31" s="1">
        <v>9</v>
      </c>
      <c r="B31" s="36">
        <v>5</v>
      </c>
      <c r="C31" s="44">
        <f t="shared" si="1"/>
        <v>0.15489795918367347</v>
      </c>
      <c r="D31" s="41">
        <f t="shared" si="1"/>
        <v>0.12948979591836735</v>
      </c>
      <c r="E31" s="41">
        <f t="shared" si="1"/>
        <v>0.10653061224489796</v>
      </c>
      <c r="F31" s="41">
        <f t="shared" si="1"/>
        <v>8.6020408163265311E-2</v>
      </c>
      <c r="G31" s="41">
        <f t="shared" si="1"/>
        <v>6.7959183673469384E-2</v>
      </c>
      <c r="H31" s="41">
        <f t="shared" si="1"/>
        <v>5.2346938775510207E-2</v>
      </c>
      <c r="I31" s="41">
        <f t="shared" si="1"/>
        <v>3.9183673469387753E-2</v>
      </c>
      <c r="J31" s="41">
        <f t="shared" si="1"/>
        <v>2.8469387755102042E-2</v>
      </c>
      <c r="K31" s="41">
        <f t="shared" si="1"/>
        <v>2.0204081632653061E-2</v>
      </c>
      <c r="L31" s="41">
        <f t="shared" si="1"/>
        <v>0</v>
      </c>
      <c r="M31" s="41">
        <f t="shared" si="1"/>
        <v>8.5714285714285719E-3</v>
      </c>
      <c r="N31" s="41">
        <f t="shared" si="1"/>
        <v>5.2040816326530612E-3</v>
      </c>
      <c r="O31" s="45">
        <f t="shared" si="1"/>
        <v>4.2857142857142859E-3</v>
      </c>
    </row>
    <row r="32" spans="1:15" x14ac:dyDescent="0.3">
      <c r="A32" s="1">
        <v>10</v>
      </c>
      <c r="B32" s="36">
        <v>4</v>
      </c>
      <c r="C32" s="44">
        <f t="shared" si="1"/>
        <v>0.14908163265306124</v>
      </c>
      <c r="D32" s="41">
        <f t="shared" si="1"/>
        <v>0.1236734693877551</v>
      </c>
      <c r="E32" s="41">
        <f t="shared" si="1"/>
        <v>0.10071428571428571</v>
      </c>
      <c r="F32" s="41">
        <f t="shared" si="1"/>
        <v>8.0204081632653065E-2</v>
      </c>
      <c r="G32" s="41">
        <f t="shared" si="1"/>
        <v>6.2142857142857146E-2</v>
      </c>
      <c r="H32" s="41">
        <f t="shared" si="1"/>
        <v>4.6530612244897962E-2</v>
      </c>
      <c r="I32" s="41">
        <f t="shared" si="1"/>
        <v>3.3367346938775508E-2</v>
      </c>
      <c r="J32" s="41">
        <f t="shared" si="1"/>
        <v>2.2653061224489797E-2</v>
      </c>
      <c r="K32" s="41">
        <f t="shared" si="1"/>
        <v>1.4387755102040817E-2</v>
      </c>
      <c r="L32" s="41">
        <f t="shared" si="1"/>
        <v>8.5714285714285719E-3</v>
      </c>
      <c r="M32" s="41">
        <f t="shared" si="1"/>
        <v>0</v>
      </c>
      <c r="N32" s="41">
        <f t="shared" si="1"/>
        <v>1.8367346938775509E-3</v>
      </c>
      <c r="O32" s="45">
        <f t="shared" si="1"/>
        <v>9.1836734693877546E-4</v>
      </c>
    </row>
    <row r="33" spans="1:15" x14ac:dyDescent="0.3">
      <c r="A33" s="1">
        <v>11</v>
      </c>
      <c r="B33" s="36">
        <v>3</v>
      </c>
      <c r="C33" s="44">
        <f t="shared" si="1"/>
        <v>0.14571428571428571</v>
      </c>
      <c r="D33" s="41">
        <f t="shared" si="1"/>
        <v>0.12030612244897959</v>
      </c>
      <c r="E33" s="41">
        <f t="shared" si="1"/>
        <v>9.7346938775510206E-2</v>
      </c>
      <c r="F33" s="41">
        <f t="shared" si="1"/>
        <v>7.6836734693877556E-2</v>
      </c>
      <c r="G33" s="41">
        <f t="shared" si="1"/>
        <v>5.877551020408163E-2</v>
      </c>
      <c r="H33" s="41">
        <f t="shared" si="1"/>
        <v>4.3163265306122446E-2</v>
      </c>
      <c r="I33" s="41">
        <f t="shared" si="1"/>
        <v>0.03</v>
      </c>
      <c r="J33" s="41">
        <f t="shared" si="1"/>
        <v>1.9285714285714285E-2</v>
      </c>
      <c r="K33" s="41">
        <f t="shared" si="1"/>
        <v>1.1020408163265306E-2</v>
      </c>
      <c r="L33" s="41">
        <f t="shared" si="1"/>
        <v>5.2040816326530612E-3</v>
      </c>
      <c r="M33" s="41">
        <f t="shared" si="1"/>
        <v>1.8367346938775509E-3</v>
      </c>
      <c r="N33" s="41">
        <f t="shared" si="1"/>
        <v>0</v>
      </c>
      <c r="O33" s="45">
        <f t="shared" si="1"/>
        <v>0</v>
      </c>
    </row>
    <row r="34" spans="1:15" ht="17.25" thickBot="1" x14ac:dyDescent="0.35">
      <c r="A34" s="1">
        <v>12</v>
      </c>
      <c r="B34" s="37">
        <v>2</v>
      </c>
      <c r="C34" s="46">
        <f t="shared" si="1"/>
        <v>0.14479591836734693</v>
      </c>
      <c r="D34" s="47">
        <f t="shared" si="1"/>
        <v>0.11938775510204082</v>
      </c>
      <c r="E34" s="47">
        <f t="shared" si="1"/>
        <v>9.6428571428571433E-2</v>
      </c>
      <c r="F34" s="47">
        <f t="shared" si="1"/>
        <v>7.591836734693877E-2</v>
      </c>
      <c r="G34" s="47">
        <f t="shared" si="1"/>
        <v>5.7857142857142857E-2</v>
      </c>
      <c r="H34" s="47">
        <f t="shared" si="1"/>
        <v>4.2244897959183673E-2</v>
      </c>
      <c r="I34" s="47">
        <f t="shared" si="1"/>
        <v>2.9081632653061223E-2</v>
      </c>
      <c r="J34" s="47">
        <f t="shared" si="1"/>
        <v>1.8367346938775512E-2</v>
      </c>
      <c r="K34" s="47">
        <f t="shared" si="1"/>
        <v>1.010204081632653E-2</v>
      </c>
      <c r="L34" s="47">
        <f t="shared" si="1"/>
        <v>4.2857142857142859E-3</v>
      </c>
      <c r="M34" s="47">
        <f t="shared" si="1"/>
        <v>9.1836734693877546E-4</v>
      </c>
      <c r="N34" s="47">
        <f t="shared" si="1"/>
        <v>0</v>
      </c>
      <c r="O34" s="48">
        <f t="shared" si="1"/>
        <v>0</v>
      </c>
    </row>
  </sheetData>
  <mergeCells count="4">
    <mergeCell ref="B17:C18"/>
    <mergeCell ref="D17:E18"/>
    <mergeCell ref="L17:M18"/>
    <mergeCell ref="N17:O1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HoleCardOdds</vt:lpstr>
      <vt:lpstr>FullHouse</vt:lpstr>
      <vt:lpstr>Flush</vt:lpstr>
      <vt:lpstr>Straight</vt:lpstr>
      <vt:lpstr>Set</vt:lpstr>
      <vt:lpstr>Trips</vt:lpstr>
      <vt:lpstr>Twopair</vt:lpstr>
      <vt:lpstr>Overpair</vt:lpstr>
      <vt:lpstr>Toppair</vt:lpstr>
      <vt:lpstr>Middlepair</vt:lpstr>
      <vt:lpstr>Lowpair</vt:lpstr>
      <vt:lpstr>Highcard</vt:lpstr>
      <vt:lpstr>Flushdraw</vt:lpstr>
      <vt:lpstr>Openended</vt:lpstr>
      <vt:lpstr>Gutshot</vt:lpstr>
      <vt:lpstr>Odds</vt:lpstr>
      <vt:lpstr>HandChart</vt:lpstr>
      <vt:lpstr>gutshot_list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</dc:creator>
  <cp:lastModifiedBy>Yoon</cp:lastModifiedBy>
  <dcterms:created xsi:type="dcterms:W3CDTF">2023-12-28T06:43:12Z</dcterms:created>
  <dcterms:modified xsi:type="dcterms:W3CDTF">2024-01-05T07:22:04Z</dcterms:modified>
</cp:coreProperties>
</file>