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chiu/Dropbox/_Teaching/Northwestern MLDS/"/>
    </mc:Choice>
  </mc:AlternateContent>
  <xr:revisionPtr revIDLastSave="0" documentId="13_ncr:1_{1C5166EF-0E5A-4E4E-8A9D-19CC2AB9E816}" xr6:coauthVersionLast="47" xr6:coauthVersionMax="47" xr10:uidLastSave="{00000000-0000-0000-0000-000000000000}"/>
  <bookViews>
    <workbookView xWindow="0" yWindow="680" windowWidth="29920" windowHeight="16960" xr2:uid="{689002A8-89B6-CE41-AF62-7CFBE3166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N5" i="1"/>
  <c r="M5" i="1"/>
  <c r="M28" i="1"/>
  <c r="M27" i="1"/>
  <c r="L19" i="1" a="1"/>
  <c r="L19" i="1" s="1"/>
  <c r="L20" i="1" a="1"/>
  <c r="L20" i="1"/>
  <c r="M20" i="1" s="1"/>
  <c r="N3" i="1" s="1"/>
  <c r="L21" i="1" a="1"/>
  <c r="L21" i="1" s="1"/>
  <c r="M21" i="1" s="1"/>
  <c r="N4" i="1" s="1"/>
  <c r="L22" i="1" a="1"/>
  <c r="L22" i="1" s="1"/>
  <c r="L23" i="1" a="1"/>
  <c r="L23" i="1" s="1"/>
  <c r="M23" i="1" s="1"/>
  <c r="L24" i="1" a="1"/>
  <c r="L24" i="1" s="1"/>
  <c r="M24" i="1" s="1"/>
  <c r="L25" i="1" a="1"/>
  <c r="L25" i="1" s="1"/>
  <c r="M25" i="1" s="1"/>
  <c r="L26" i="1" a="1"/>
  <c r="L26" i="1"/>
  <c r="L27" i="1" a="1"/>
  <c r="L27" i="1" s="1"/>
  <c r="L28" i="1" a="1"/>
  <c r="L28" i="1" s="1"/>
  <c r="L29" i="1" a="1"/>
  <c r="L29" i="1" s="1"/>
  <c r="M29" i="1" s="1"/>
  <c r="L18" i="1" a="1"/>
  <c r="L18" i="1" s="1"/>
  <c r="J29" i="1"/>
  <c r="K29" i="1"/>
  <c r="I29" i="1"/>
  <c r="J28" i="1"/>
  <c r="K28" i="1"/>
  <c r="I28" i="1"/>
  <c r="I27" i="1"/>
  <c r="K27" i="1"/>
  <c r="J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I19" i="1"/>
  <c r="K19" i="1"/>
  <c r="J19" i="1"/>
  <c r="K18" i="1"/>
  <c r="J18" i="1"/>
  <c r="I18" i="1"/>
  <c r="J10" i="1" a="1"/>
  <c r="J10" i="1" s="1"/>
  <c r="H6" i="1"/>
  <c r="M4" i="1" s="1"/>
  <c r="H5" i="1"/>
  <c r="M3" i="1" s="1"/>
  <c r="H4" i="1"/>
  <c r="M2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0" i="1" a="1"/>
  <c r="D20" i="1" s="1"/>
  <c r="D21" i="1" a="1"/>
  <c r="D21" i="1"/>
  <c r="D3" i="1" a="1"/>
  <c r="D3" i="1" s="1"/>
  <c r="M19" i="1" l="1"/>
  <c r="N2" i="1" s="1"/>
  <c r="N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<sst xmlns="http://schemas.openxmlformats.org/spreadsheetml/2006/main" count="48" uniqueCount="27">
  <si>
    <t>Background Data</t>
  </si>
  <si>
    <t>Model</t>
  </si>
  <si>
    <t>x1</t>
  </si>
  <si>
    <t>x2</t>
  </si>
  <si>
    <t>x3</t>
  </si>
  <si>
    <t>Intercept</t>
  </si>
  <si>
    <t>y_hat</t>
  </si>
  <si>
    <t>Term</t>
  </si>
  <si>
    <t>Coef</t>
  </si>
  <si>
    <t>Average</t>
  </si>
  <si>
    <t>n</t>
  </si>
  <si>
    <t>SHAP(1,x1)</t>
  </si>
  <si>
    <t>SHAP(1,x2)</t>
  </si>
  <si>
    <t>SHAP(1,x3)</t>
  </si>
  <si>
    <t>Exact</t>
  </si>
  <si>
    <t>Baseline y_hat</t>
  </si>
  <si>
    <t>SUM</t>
  </si>
  <si>
    <t>Approximate</t>
  </si>
  <si>
    <t>Features</t>
  </si>
  <si>
    <t>Permutation</t>
  </si>
  <si>
    <t>x1, x2, x3</t>
  </si>
  <si>
    <t>x3, x2, x1</t>
  </si>
  <si>
    <t>x1, x3, x2</t>
  </si>
  <si>
    <t>k</t>
  </si>
  <si>
    <t>Marginal</t>
  </si>
  <si>
    <t>x(p,k)</t>
  </si>
  <si>
    <t>What to Explain (WTE)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</si>
</sst>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B997-EA44-8749-953A-C7AE09D52694}">
  <dimension ref="A1:N29"/>
  <sheetViews>
    <sheetView tabSelected="1" zoomScale="130" zoomScaleNormal="130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 activeCell="H14" sqref="H14"/>
    </sheetView>
  </sheetViews>
  <sheetFormatPr baseColWidth="10" defaultRowHeight="16" x14ac:dyDescent="0.2"/>
  <cols>
    <col min="1" max="1" width="15" bestFit="1" customWidth="1"/>
    <col min="5" max="5" width="1.83203125" customWidth="1"/>
    <col min="6" max="6" width="12.83203125" bestFit="1" customWidth="1"/>
  </cols>
  <sheetData>
    <row r="1" spans="1:14" x14ac:dyDescent="0.2">
      <c r="A1" s="1" t="s">
        <v>0</v>
      </c>
      <c r="B1" s="1"/>
      <c r="C1" s="1"/>
      <c r="D1" s="1"/>
      <c r="F1" s="1" t="s">
        <v>1</v>
      </c>
      <c r="G1" s="1"/>
      <c r="H1" s="1"/>
      <c r="L1" s="10"/>
      <c r="M1" s="10" t="s">
        <v>14</v>
      </c>
      <c r="N1" s="10" t="s">
        <v>17</v>
      </c>
    </row>
    <row r="2" spans="1:14" x14ac:dyDescent="0.2">
      <c r="A2" t="s">
        <v>2</v>
      </c>
      <c r="B2" t="s">
        <v>3</v>
      </c>
      <c r="C2" t="s">
        <v>4</v>
      </c>
      <c r="D2" t="s">
        <v>6</v>
      </c>
      <c r="F2" t="s">
        <v>7</v>
      </c>
      <c r="G2" t="s">
        <v>8</v>
      </c>
      <c r="H2" t="s">
        <v>9</v>
      </c>
      <c r="L2" s="10" t="s">
        <v>11</v>
      </c>
      <c r="M2" s="11">
        <f>G4*(G10-H4)</f>
        <v>-23.684210526315791</v>
      </c>
      <c r="N2" s="11">
        <f>AVERAGEIF($H$17:$H$29,"x1",$M$17:$M$29)</f>
        <v>-23.684210526315741</v>
      </c>
    </row>
    <row r="3" spans="1:14" x14ac:dyDescent="0.2">
      <c r="A3" s="2">
        <v>0</v>
      </c>
      <c r="B3" s="2">
        <v>73</v>
      </c>
      <c r="C3" s="2">
        <v>582</v>
      </c>
      <c r="D3" s="2" cm="1">
        <f t="array" ref="D3">SUMPRODUCT(A3:C3,TRANSPOSE($G$4:$G$6))+$G$3</f>
        <v>-364.7</v>
      </c>
      <c r="F3" t="s">
        <v>5</v>
      </c>
      <c r="G3" s="2">
        <v>-15</v>
      </c>
      <c r="H3" s="2"/>
      <c r="L3" s="10" t="s">
        <v>12</v>
      </c>
      <c r="M3" s="11">
        <f>G5*(H10-H5)</f>
        <v>83.368421052631575</v>
      </c>
      <c r="N3" s="11">
        <f>AVERAGEIF($H$17:$H$29,"x2",$M$17:$M$29)</f>
        <v>83.368421052631561</v>
      </c>
    </row>
    <row r="4" spans="1:14" x14ac:dyDescent="0.2">
      <c r="A4" s="2">
        <v>0</v>
      </c>
      <c r="B4" s="2">
        <v>50</v>
      </c>
      <c r="C4" s="2">
        <v>475</v>
      </c>
      <c r="D4" s="2" cm="1">
        <f t="array" ref="D4">SUMPRODUCT(A4:C4,TRANSPOSE($G$4:$G$6))+$G$3</f>
        <v>-281.25</v>
      </c>
      <c r="F4" t="s">
        <v>2</v>
      </c>
      <c r="G4" s="2">
        <v>30</v>
      </c>
      <c r="H4" s="3">
        <f>AVERAGE(A3:A21)</f>
        <v>-0.21052631578947367</v>
      </c>
      <c r="L4" s="10" t="s">
        <v>13</v>
      </c>
      <c r="M4" s="11">
        <f>G6*(I10-H6)</f>
        <v>-81.899999999999991</v>
      </c>
      <c r="N4" s="11">
        <f>AVERAGEIF($H$17:$H$29,"x3",$M$17:$M$29)</f>
        <v>-81.90000000000002</v>
      </c>
    </row>
    <row r="5" spans="1:14" x14ac:dyDescent="0.2">
      <c r="A5" s="2">
        <v>-1</v>
      </c>
      <c r="B5" s="2">
        <v>63</v>
      </c>
      <c r="C5" s="2">
        <v>649</v>
      </c>
      <c r="D5" s="2" cm="1">
        <f t="array" ref="D5">SUMPRODUCT(A5:C5,TRANSPOSE($G$4:$G$6))+$G$3</f>
        <v>-398.15</v>
      </c>
      <c r="F5" t="s">
        <v>3</v>
      </c>
      <c r="G5" s="2">
        <v>-2</v>
      </c>
      <c r="H5" s="3">
        <f>AVERAGE(B3:B21)</f>
        <v>52.684210526315788</v>
      </c>
      <c r="L5" s="10" t="s">
        <v>15</v>
      </c>
      <c r="M5" s="11">
        <f>AVERAGE($D$3:$D$21)</f>
        <v>-335.98421052631585</v>
      </c>
      <c r="N5" s="11">
        <f>AVERAGE($D$3:$D$21)</f>
        <v>-335.98421052631585</v>
      </c>
    </row>
    <row r="6" spans="1:14" x14ac:dyDescent="0.2">
      <c r="A6" s="2">
        <v>1</v>
      </c>
      <c r="B6" s="2">
        <v>16</v>
      </c>
      <c r="C6" s="2">
        <v>416</v>
      </c>
      <c r="D6" s="2" cm="1">
        <f t="array" ref="D6">SUMPRODUCT(A6:C6,TRANSPOSE($G$4:$G$6))+$G$3</f>
        <v>-162.6</v>
      </c>
      <c r="F6" t="s">
        <v>4</v>
      </c>
      <c r="G6" s="2">
        <v>-0.35</v>
      </c>
      <c r="H6" s="3">
        <f>AVERAGE(C3:C21)</f>
        <v>598</v>
      </c>
      <c r="L6" s="10" t="s">
        <v>16</v>
      </c>
      <c r="M6" s="11">
        <f>SUM(M2:M5)</f>
        <v>-358.20000000000005</v>
      </c>
      <c r="N6" s="11">
        <f>SUM(N2:N5)</f>
        <v>-358.20000000000005</v>
      </c>
    </row>
    <row r="7" spans="1:14" x14ac:dyDescent="0.2">
      <c r="A7" s="2">
        <v>-1</v>
      </c>
      <c r="B7" s="2">
        <v>48</v>
      </c>
      <c r="C7" s="2">
        <v>806</v>
      </c>
      <c r="D7" s="2" cm="1">
        <f t="array" ref="D7">SUMPRODUCT(A7:C7,TRANSPOSE($G$4:$G$6))+$G$3</f>
        <v>-423.09999999999997</v>
      </c>
    </row>
    <row r="8" spans="1:14" x14ac:dyDescent="0.2">
      <c r="A8" s="2">
        <v>-1</v>
      </c>
      <c r="B8" s="2">
        <v>51</v>
      </c>
      <c r="C8" s="2">
        <v>735</v>
      </c>
      <c r="D8" s="2" cm="1">
        <f t="array" ref="D8">SUMPRODUCT(A8:C8,TRANSPOSE($G$4:$G$6))+$G$3</f>
        <v>-404.25</v>
      </c>
      <c r="F8" s="1" t="s">
        <v>26</v>
      </c>
      <c r="G8" s="1"/>
      <c r="H8" s="1"/>
      <c r="I8" s="1"/>
      <c r="J8" s="1"/>
    </row>
    <row r="9" spans="1:14" x14ac:dyDescent="0.2">
      <c r="A9" s="2">
        <v>0</v>
      </c>
      <c r="B9" s="2">
        <v>63</v>
      </c>
      <c r="C9" s="2">
        <v>841</v>
      </c>
      <c r="D9" s="2" cm="1">
        <f t="array" ref="D9">SUMPRODUCT(A9:C9,TRANSPOSE($G$4:$G$6))+$G$3</f>
        <v>-435.34999999999997</v>
      </c>
      <c r="F9" t="s">
        <v>10</v>
      </c>
      <c r="G9" t="s">
        <v>2</v>
      </c>
      <c r="H9" t="s">
        <v>3</v>
      </c>
      <c r="I9" t="s">
        <v>4</v>
      </c>
      <c r="J9" t="s">
        <v>6</v>
      </c>
    </row>
    <row r="10" spans="1:14" x14ac:dyDescent="0.2">
      <c r="A10" s="2">
        <v>-1</v>
      </c>
      <c r="B10" s="2">
        <v>12</v>
      </c>
      <c r="C10" s="2">
        <v>685</v>
      </c>
      <c r="D10" s="2" cm="1">
        <f t="array" ref="D10">SUMPRODUCT(A10:C10,TRANSPOSE($G$4:$G$6))+$G$3</f>
        <v>-308.75</v>
      </c>
      <c r="F10">
        <v>1</v>
      </c>
      <c r="G10" s="2">
        <v>-1</v>
      </c>
      <c r="H10" s="2">
        <v>11</v>
      </c>
      <c r="I10" s="2">
        <v>832</v>
      </c>
      <c r="J10" s="2" cm="1">
        <f t="array" ref="J10">SUMPRODUCT(G10:I10,TRANSPOSE($G$4:$G$6))+$G$3</f>
        <v>-358.2</v>
      </c>
    </row>
    <row r="11" spans="1:14" x14ac:dyDescent="0.2">
      <c r="A11" s="2">
        <v>0</v>
      </c>
      <c r="B11" s="2">
        <v>97</v>
      </c>
      <c r="C11" s="2">
        <v>538</v>
      </c>
      <c r="D11" s="2" cm="1">
        <f t="array" ref="D11">SUMPRODUCT(A11:C11,TRANSPOSE($G$4:$G$6))+$G$3</f>
        <v>-397.29999999999995</v>
      </c>
    </row>
    <row r="12" spans="1:14" x14ac:dyDescent="0.2">
      <c r="A12" s="2">
        <v>0</v>
      </c>
      <c r="B12" s="2">
        <v>58</v>
      </c>
      <c r="C12" s="2">
        <v>315</v>
      </c>
      <c r="D12" s="2" cm="1">
        <f t="array" ref="D12">SUMPRODUCT(A12:C12,TRANSPOSE($G$4:$G$6))+$G$3</f>
        <v>-241.25</v>
      </c>
      <c r="F12" t="s">
        <v>19</v>
      </c>
      <c r="G12" t="s">
        <v>18</v>
      </c>
    </row>
    <row r="13" spans="1:14" x14ac:dyDescent="0.2">
      <c r="A13" s="2">
        <v>-1</v>
      </c>
      <c r="B13" s="2">
        <v>40</v>
      </c>
      <c r="C13" s="2">
        <v>485</v>
      </c>
      <c r="D13" s="2" cm="1">
        <f t="array" ref="D13">SUMPRODUCT(A13:C13,TRANSPOSE($G$4:$G$6))+$G$3</f>
        <v>-294.75</v>
      </c>
      <c r="F13">
        <v>1</v>
      </c>
      <c r="G13" s="4" t="s">
        <v>20</v>
      </c>
    </row>
    <row r="14" spans="1:14" x14ac:dyDescent="0.2">
      <c r="A14" s="2">
        <v>0</v>
      </c>
      <c r="B14" s="2">
        <v>39</v>
      </c>
      <c r="C14" s="2">
        <v>740</v>
      </c>
      <c r="D14" s="2" cm="1">
        <f t="array" ref="D14">SUMPRODUCT(A14:C14,TRANSPOSE($G$4:$G$6))+$G$3</f>
        <v>-352</v>
      </c>
      <c r="F14">
        <v>2</v>
      </c>
      <c r="G14" s="5" t="s">
        <v>21</v>
      </c>
    </row>
    <row r="15" spans="1:14" x14ac:dyDescent="0.2">
      <c r="A15" s="2">
        <v>0</v>
      </c>
      <c r="B15" s="2">
        <v>94</v>
      </c>
      <c r="C15" s="2">
        <v>598</v>
      </c>
      <c r="D15" s="2" cm="1">
        <f t="array" ref="D15">SUMPRODUCT(A15:C15,TRANSPOSE($G$4:$G$6))+$G$3</f>
        <v>-412.29999999999995</v>
      </c>
      <c r="F15">
        <v>3</v>
      </c>
      <c r="G15" s="6" t="s">
        <v>22</v>
      </c>
    </row>
    <row r="16" spans="1:14" x14ac:dyDescent="0.2">
      <c r="A16" s="2">
        <v>1</v>
      </c>
      <c r="B16" s="2">
        <v>81</v>
      </c>
      <c r="C16" s="2">
        <v>721</v>
      </c>
      <c r="D16" s="2" cm="1">
        <f t="array" ref="D16">SUMPRODUCT(A16:C16,TRANSPOSE($G$4:$G$6))+$G$3</f>
        <v>-399.35</v>
      </c>
    </row>
    <row r="17" spans="1:14" x14ac:dyDescent="0.2">
      <c r="A17" s="2">
        <v>-1</v>
      </c>
      <c r="B17" s="2">
        <v>20</v>
      </c>
      <c r="C17" s="2">
        <v>720</v>
      </c>
      <c r="D17" s="2" cm="1">
        <f t="array" ref="D17">SUMPRODUCT(A17:C17,TRANSPOSE($G$4:$G$6))+$G$3</f>
        <v>-337</v>
      </c>
      <c r="F17" t="s">
        <v>19</v>
      </c>
      <c r="G17" t="s">
        <v>23</v>
      </c>
      <c r="H17" t="s">
        <v>25</v>
      </c>
      <c r="I17" t="s">
        <v>2</v>
      </c>
      <c r="J17" t="s">
        <v>3</v>
      </c>
      <c r="K17" t="s">
        <v>4</v>
      </c>
      <c r="L17" t="s">
        <v>6</v>
      </c>
      <c r="M17" t="s">
        <v>24</v>
      </c>
    </row>
    <row r="18" spans="1:14" x14ac:dyDescent="0.2">
      <c r="A18" s="2">
        <v>0</v>
      </c>
      <c r="B18" s="2">
        <v>44</v>
      </c>
      <c r="C18" s="2">
        <v>348</v>
      </c>
      <c r="D18" s="2" cm="1">
        <f t="array" ref="D18">SUMPRODUCT(A18:C18,TRANSPOSE($G$4:$G$6))+$G$3</f>
        <v>-224.8</v>
      </c>
      <c r="F18">
        <v>1</v>
      </c>
      <c r="G18">
        <v>0</v>
      </c>
      <c r="H18" s="7">
        <v>0</v>
      </c>
      <c r="I18" s="3">
        <f>$H$4</f>
        <v>-0.21052631578947367</v>
      </c>
      <c r="J18" s="3">
        <f>$H$5</f>
        <v>52.684210526315788</v>
      </c>
      <c r="K18" s="3">
        <f>$H$6</f>
        <v>598</v>
      </c>
      <c r="L18" s="2" cm="1">
        <f t="array" ref="L18">SUMPRODUCT(I18:K18,TRANSPOSE($G$4:$G$6))+$G$3</f>
        <v>-335.98421052631579</v>
      </c>
      <c r="M18" s="2"/>
    </row>
    <row r="19" spans="1:14" x14ac:dyDescent="0.2">
      <c r="A19" s="2">
        <v>0</v>
      </c>
      <c r="B19" s="2">
        <v>27</v>
      </c>
      <c r="C19" s="2">
        <v>526</v>
      </c>
      <c r="D19" s="2" cm="1">
        <f t="array" ref="D19">SUMPRODUCT(A19:C19,TRANSPOSE($G$4:$G$6))+$G$3</f>
        <v>-253.1</v>
      </c>
      <c r="F19">
        <v>1</v>
      </c>
      <c r="G19">
        <v>1</v>
      </c>
      <c r="H19" s="7" t="s">
        <v>2</v>
      </c>
      <c r="I19" s="2">
        <f>G10</f>
        <v>-1</v>
      </c>
      <c r="J19" s="3">
        <f>$H$5</f>
        <v>52.684210526315788</v>
      </c>
      <c r="K19" s="3">
        <f>$H$6</f>
        <v>598</v>
      </c>
      <c r="L19" s="2" cm="1">
        <f t="array" ref="L19">SUMPRODUCT(I19:K19,TRANSPOSE($G$4:$G$6))+$G$3</f>
        <v>-359.66842105263152</v>
      </c>
      <c r="M19" s="2">
        <f>L19-L18</f>
        <v>-23.684210526315724</v>
      </c>
    </row>
    <row r="20" spans="1:14" x14ac:dyDescent="0.2">
      <c r="A20" s="2">
        <v>0</v>
      </c>
      <c r="B20" s="2">
        <v>28</v>
      </c>
      <c r="C20" s="2">
        <v>530</v>
      </c>
      <c r="D20" s="2" cm="1">
        <f t="array" ref="D20">SUMPRODUCT(A20:C20,TRANSPOSE($G$4:$G$6))+$G$3</f>
        <v>-256.5</v>
      </c>
      <c r="F20">
        <v>1</v>
      </c>
      <c r="G20">
        <v>2</v>
      </c>
      <c r="H20" s="7" t="s">
        <v>3</v>
      </c>
      <c r="I20" s="2">
        <f>G10</f>
        <v>-1</v>
      </c>
      <c r="J20" s="2">
        <f>H10</f>
        <v>11</v>
      </c>
      <c r="K20" s="3">
        <f>$H$6</f>
        <v>598</v>
      </c>
      <c r="L20" s="2" cm="1">
        <f t="array" ref="L20">SUMPRODUCT(I20:K20,TRANSPOSE($G$4:$G$6))+$G$3</f>
        <v>-276.29999999999995</v>
      </c>
      <c r="M20" s="2">
        <f>L20-L19</f>
        <v>83.368421052631561</v>
      </c>
    </row>
    <row r="21" spans="1:14" x14ac:dyDescent="0.2">
      <c r="A21" s="2">
        <v>0</v>
      </c>
      <c r="B21" s="2">
        <v>97</v>
      </c>
      <c r="C21" s="2">
        <v>652</v>
      </c>
      <c r="D21" s="2" cm="1">
        <f t="array" ref="D21">SUMPRODUCT(A21:C21,TRANSPOSE($G$4:$G$6))+$G$3</f>
        <v>-437.2</v>
      </c>
      <c r="F21">
        <v>1</v>
      </c>
      <c r="G21">
        <v>3</v>
      </c>
      <c r="H21" s="7" t="s">
        <v>4</v>
      </c>
      <c r="I21" s="2">
        <f>G10</f>
        <v>-1</v>
      </c>
      <c r="J21" s="2">
        <f>H10</f>
        <v>11</v>
      </c>
      <c r="K21" s="2">
        <f>I10</f>
        <v>832</v>
      </c>
      <c r="L21" s="2" cm="1">
        <f t="array" ref="L21">SUMPRODUCT(I21:K21,TRANSPOSE($G$4:$G$6))+$G$3</f>
        <v>-358.2</v>
      </c>
      <c r="M21" s="2">
        <f>L21-L20</f>
        <v>-81.900000000000034</v>
      </c>
      <c r="N21" s="2"/>
    </row>
    <row r="22" spans="1:14" x14ac:dyDescent="0.2">
      <c r="F22">
        <v>2</v>
      </c>
      <c r="G22">
        <v>0</v>
      </c>
      <c r="H22" s="8">
        <v>0</v>
      </c>
      <c r="I22" s="3">
        <f>$H$4</f>
        <v>-0.21052631578947367</v>
      </c>
      <c r="J22" s="3">
        <f>$H$5</f>
        <v>52.684210526315788</v>
      </c>
      <c r="K22" s="3">
        <f>$H$6</f>
        <v>598</v>
      </c>
      <c r="L22" s="2" cm="1">
        <f t="array" ref="L22">SUMPRODUCT(I22:K22,TRANSPOSE($G$4:$G$6))+$G$3</f>
        <v>-335.98421052631579</v>
      </c>
      <c r="M22" s="2"/>
    </row>
    <row r="23" spans="1:14" x14ac:dyDescent="0.2">
      <c r="F23">
        <v>2</v>
      </c>
      <c r="G23">
        <v>1</v>
      </c>
      <c r="H23" s="8" t="s">
        <v>4</v>
      </c>
      <c r="I23" s="3">
        <f>$H$4</f>
        <v>-0.21052631578947367</v>
      </c>
      <c r="J23" s="3">
        <f>$H$5</f>
        <v>52.684210526315788</v>
      </c>
      <c r="K23" s="2">
        <f>I10</f>
        <v>832</v>
      </c>
      <c r="L23" s="2" cm="1">
        <f t="array" ref="L23">SUMPRODUCT(I23:K23,TRANSPOSE($G$4:$G$6))+$G$3</f>
        <v>-417.88421052631577</v>
      </c>
      <c r="M23" s="2">
        <f>L23-L22</f>
        <v>-81.899999999999977</v>
      </c>
    </row>
    <row r="24" spans="1:14" x14ac:dyDescent="0.2">
      <c r="F24">
        <v>2</v>
      </c>
      <c r="G24">
        <v>2</v>
      </c>
      <c r="H24" s="8" t="s">
        <v>3</v>
      </c>
      <c r="I24" s="3">
        <f>$H$4</f>
        <v>-0.21052631578947367</v>
      </c>
      <c r="J24" s="2">
        <f>H10</f>
        <v>11</v>
      </c>
      <c r="K24" s="2">
        <f>I10</f>
        <v>832</v>
      </c>
      <c r="L24" s="2" cm="1">
        <f t="array" ref="L24">SUMPRODUCT(I24:K24,TRANSPOSE($G$4:$G$6))+$G$3</f>
        <v>-334.51578947368421</v>
      </c>
      <c r="M24" s="2">
        <f>L24-L23</f>
        <v>83.368421052631561</v>
      </c>
    </row>
    <row r="25" spans="1:14" x14ac:dyDescent="0.2">
      <c r="F25">
        <v>2</v>
      </c>
      <c r="G25">
        <v>3</v>
      </c>
      <c r="H25" s="8" t="s">
        <v>2</v>
      </c>
      <c r="I25" s="2">
        <f>G10</f>
        <v>-1</v>
      </c>
      <c r="J25" s="2">
        <f>H10</f>
        <v>11</v>
      </c>
      <c r="K25" s="2">
        <f>I10</f>
        <v>832</v>
      </c>
      <c r="L25" s="2" cm="1">
        <f t="array" ref="L25">SUMPRODUCT(I25:K25,TRANSPOSE($G$4:$G$6))+$G$3</f>
        <v>-358.2</v>
      </c>
      <c r="M25" s="2">
        <f>L25-L24</f>
        <v>-23.68421052631578</v>
      </c>
    </row>
    <row r="26" spans="1:14" x14ac:dyDescent="0.2">
      <c r="F26">
        <v>3</v>
      </c>
      <c r="G26">
        <v>0</v>
      </c>
      <c r="H26" s="9">
        <v>0</v>
      </c>
      <c r="I26" s="3">
        <f>$H$4</f>
        <v>-0.21052631578947367</v>
      </c>
      <c r="J26" s="3">
        <f>$H$5</f>
        <v>52.684210526315788</v>
      </c>
      <c r="K26" s="3">
        <f>$H$6</f>
        <v>598</v>
      </c>
      <c r="L26" s="2" cm="1">
        <f t="array" ref="L26">SUMPRODUCT(I26:K26,TRANSPOSE($G$4:$G$6))+$G$3</f>
        <v>-335.98421052631579</v>
      </c>
      <c r="M26" s="2"/>
    </row>
    <row r="27" spans="1:14" x14ac:dyDescent="0.2">
      <c r="F27">
        <v>3</v>
      </c>
      <c r="G27">
        <v>1</v>
      </c>
      <c r="H27" s="9" t="s">
        <v>2</v>
      </c>
      <c r="I27" s="2">
        <f>G10</f>
        <v>-1</v>
      </c>
      <c r="J27" s="3">
        <f>$H$5</f>
        <v>52.684210526315788</v>
      </c>
      <c r="K27" s="3">
        <f>$H$6</f>
        <v>598</v>
      </c>
      <c r="L27" s="2" cm="1">
        <f t="array" ref="L27">SUMPRODUCT(I27:K27,TRANSPOSE($G$4:$G$6))+$G$3</f>
        <v>-359.66842105263152</v>
      </c>
      <c r="M27" s="2">
        <f>L27-L26</f>
        <v>-23.684210526315724</v>
      </c>
    </row>
    <row r="28" spans="1:14" x14ac:dyDescent="0.2">
      <c r="F28">
        <v>3</v>
      </c>
      <c r="G28">
        <v>2</v>
      </c>
      <c r="H28" s="9" t="s">
        <v>4</v>
      </c>
      <c r="I28" s="2">
        <f>G10</f>
        <v>-1</v>
      </c>
      <c r="J28" s="3">
        <f>$H$5</f>
        <v>52.684210526315788</v>
      </c>
      <c r="K28" s="2">
        <f>I10</f>
        <v>832</v>
      </c>
      <c r="L28" s="2" cm="1">
        <f t="array" ref="L28">SUMPRODUCT(I28:K28,TRANSPOSE($G$4:$G$6))+$G$3</f>
        <v>-441.56842105263155</v>
      </c>
      <c r="M28" s="2">
        <f>L28-L27</f>
        <v>-81.900000000000034</v>
      </c>
    </row>
    <row r="29" spans="1:14" x14ac:dyDescent="0.2">
      <c r="F29">
        <v>3</v>
      </c>
      <c r="G29">
        <v>3</v>
      </c>
      <c r="H29" s="9" t="s">
        <v>3</v>
      </c>
      <c r="I29" s="2">
        <f>G10</f>
        <v>-1</v>
      </c>
      <c r="J29" s="2">
        <f>H10</f>
        <v>11</v>
      </c>
      <c r="K29" s="2">
        <f>I10</f>
        <v>832</v>
      </c>
      <c r="L29" s="2" cm="1">
        <f t="array" ref="L29">SUMPRODUCT(I29:K29,TRANSPOSE($G$4:$G$6))+$G$3</f>
        <v>-358.2</v>
      </c>
      <c r="M29" s="2">
        <f>L29-L28</f>
        <v>83.368421052631561</v>
      </c>
    </row>
  </sheetData>
  <mergeCells count="3">
    <mergeCell ref="A1:D1"/>
    <mergeCell ref="F8:J8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 Chiu</dc:creator>
  <cp:lastModifiedBy>Weiliang Chiu</cp:lastModifiedBy>
  <dcterms:created xsi:type="dcterms:W3CDTF">2025-05-04T06:05:47Z</dcterms:created>
  <dcterms:modified xsi:type="dcterms:W3CDTF">2025-05-04T07:31:26Z</dcterms:modified>
</cp:coreProperties>
</file>