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iuw\Dropbox\_Teaching\Northwestern MLDS\Interpretable ML for Finance\IML4Finance\"/>
    </mc:Choice>
  </mc:AlternateContent>
  <xr:revisionPtr revIDLastSave="0" documentId="13_ncr:1_{DD07FA8B-237C-4146-9911-D5AD5DBAD5BD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Data" sheetId="1" r:id="rId1"/>
    <sheet name="MI(x1, y)" sheetId="2" r:id="rId2"/>
    <sheet name="MI(x2, y)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D36" i="2" s="1"/>
  <c r="E36" i="2" s="1"/>
  <c r="B36" i="2"/>
  <c r="C35" i="2"/>
  <c r="B35" i="2"/>
  <c r="C34" i="2"/>
  <c r="B34" i="2"/>
  <c r="C33" i="2"/>
  <c r="B33" i="2"/>
  <c r="D35" i="2"/>
  <c r="E35" i="2" s="1"/>
  <c r="D33" i="2"/>
  <c r="E33" i="2" s="1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I7" i="2"/>
  <c r="H7" i="2"/>
  <c r="G7" i="2"/>
  <c r="I6" i="2"/>
  <c r="H6" i="2"/>
  <c r="G6" i="2"/>
  <c r="I5" i="2"/>
  <c r="H5" i="2"/>
  <c r="G5" i="2"/>
  <c r="H4" i="2"/>
  <c r="G4" i="2"/>
  <c r="I4" i="2"/>
  <c r="F6" i="2"/>
  <c r="F7" i="2"/>
  <c r="F5" i="2"/>
  <c r="B27" i="5"/>
  <c r="B26" i="5"/>
  <c r="B25" i="5"/>
  <c r="B24" i="5"/>
  <c r="B21" i="5"/>
  <c r="B20" i="5"/>
  <c r="B19" i="5"/>
  <c r="C27" i="5" s="1"/>
  <c r="B18" i="5"/>
  <c r="B27" i="2"/>
  <c r="B26" i="2"/>
  <c r="B25" i="2"/>
  <c r="B24" i="2"/>
  <c r="B29" i="2" s="1"/>
  <c r="E3" i="1"/>
  <c r="E2" i="1"/>
  <c r="D3" i="1"/>
  <c r="D2" i="1"/>
  <c r="E9" i="1"/>
  <c r="B21" i="2"/>
  <c r="B20" i="2"/>
  <c r="B19" i="2"/>
  <c r="C26" i="2" s="1"/>
  <c r="B18" i="2"/>
  <c r="D8" i="1"/>
  <c r="E4" i="1"/>
  <c r="E7" i="1"/>
  <c r="D34" i="2" l="1"/>
  <c r="E34" i="2" s="1"/>
  <c r="E38" i="2" s="1"/>
  <c r="C25" i="5"/>
  <c r="D25" i="5" s="1"/>
  <c r="E25" i="5" s="1"/>
  <c r="C24" i="5"/>
  <c r="D24" i="5" s="1"/>
  <c r="E24" i="5" s="1"/>
  <c r="C26" i="5"/>
  <c r="D26" i="5" s="1"/>
  <c r="E26" i="5" s="1"/>
  <c r="D27" i="5"/>
  <c r="E27" i="5" s="1"/>
  <c r="C25" i="2"/>
  <c r="D25" i="2"/>
  <c r="E25" i="2" s="1"/>
  <c r="D26" i="2"/>
  <c r="E26" i="2" s="1"/>
  <c r="C27" i="2"/>
  <c r="D27" i="2" s="1"/>
  <c r="E27" i="2" s="1"/>
  <c r="E6" i="1"/>
  <c r="E18" i="1"/>
  <c r="E16" i="1"/>
  <c r="E10" i="1"/>
  <c r="E15" i="1"/>
  <c r="E13" i="1"/>
  <c r="C24" i="2"/>
  <c r="E17" i="1"/>
  <c r="E8" i="1"/>
  <c r="E14" i="1"/>
  <c r="E5" i="1"/>
  <c r="E12" i="1"/>
  <c r="E20" i="1"/>
  <c r="E19" i="1"/>
  <c r="E11" i="1"/>
  <c r="D6" i="1"/>
  <c r="D15" i="1"/>
  <c r="D13" i="1"/>
  <c r="D5" i="1"/>
  <c r="D14" i="1"/>
  <c r="D20" i="1"/>
  <c r="D12" i="1"/>
  <c r="D4" i="1"/>
  <c r="D19" i="1"/>
  <c r="D11" i="1"/>
  <c r="D18" i="1"/>
  <c r="D10" i="1"/>
  <c r="D7" i="1"/>
  <c r="D17" i="1"/>
  <c r="D9" i="1"/>
  <c r="D16" i="1"/>
  <c r="D24" i="2" l="1"/>
  <c r="E24" i="2" s="1"/>
  <c r="E29" i="2" s="1"/>
  <c r="E31" i="2" s="1"/>
  <c r="C29" i="2"/>
  <c r="E29" i="5"/>
  <c r="E31" i="5" s="1"/>
</calcChain>
</file>

<file path=xl/sharedStrings.xml><?xml version="1.0" encoding="utf-8"?>
<sst xmlns="http://schemas.openxmlformats.org/spreadsheetml/2006/main" count="78" uniqueCount="33">
  <si>
    <t>x1</t>
  </si>
  <si>
    <t>x2</t>
  </si>
  <si>
    <t>y</t>
  </si>
  <si>
    <t>x1_bin</t>
  </si>
  <si>
    <t>x2_bin</t>
  </si>
  <si>
    <t>mean(x1)</t>
  </si>
  <si>
    <t>mean(x2)</t>
  </si>
  <si>
    <t>Row Labels</t>
  </si>
  <si>
    <t>x1_bin1</t>
  </si>
  <si>
    <t>x1_bin2</t>
  </si>
  <si>
    <t>Grand Total</t>
  </si>
  <si>
    <t>Column Labels</t>
  </si>
  <si>
    <t>Count of x1</t>
  </si>
  <si>
    <t>Joint Probs</t>
  </si>
  <si>
    <t>Marginal Probs</t>
  </si>
  <si>
    <t>P(x1_bin1)</t>
  </si>
  <si>
    <t>P(x1_bin2)</t>
  </si>
  <si>
    <t>P(y=0)</t>
  </si>
  <si>
    <t>P(y=1)</t>
  </si>
  <si>
    <t>P(x1_bin1, y=0)</t>
  </si>
  <si>
    <t>P(x1_bin1, y=1)</t>
  </si>
  <si>
    <t>P(x1_bin2, y=0)</t>
  </si>
  <si>
    <t>P(x1_bin2, y=1)</t>
  </si>
  <si>
    <t>Cross-tab probs</t>
  </si>
  <si>
    <t>log(Joint / Indep Joint)</t>
  </si>
  <si>
    <t>Joint * log(Join / Indep)</t>
  </si>
  <si>
    <t>= Mutual Information</t>
  </si>
  <si>
    <t>Indep Joint Probs</t>
  </si>
  <si>
    <t>x2_bin1</t>
  </si>
  <si>
    <t>x2_bin2</t>
  </si>
  <si>
    <t>Cross-tab counts</t>
  </si>
  <si>
    <t>Python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</si>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</sst>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quotePrefix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5" borderId="0" xfId="0" applyNumberFormat="1" applyFill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0.0%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Chiu" refreshedDate="45752.901501504632" createdVersion="8" refreshedVersion="8" minRefreshableVersion="3" recordCount="19" xr:uid="{99789A65-92F0-4156-92E2-29B23EA5A47C}">
  <cacheSource type="worksheet">
    <worksheetSource ref="A1:E20" sheet="Data"/>
  </cacheSource>
  <cacheFields count="5">
    <cacheField name="x1" numFmtId="4">
      <sharedItems containsSemiMixedTypes="0" containsString="0" containsNumber="1" minValue="1.3136060582558393" maxValue="19.586373297639703"/>
    </cacheField>
    <cacheField name="x2" numFmtId="4">
      <sharedItems containsSemiMixedTypes="0" containsString="0" containsNumber="1" minValue="3.3033288950706452E-2" maxValue="0.87404703042578369"/>
    </cacheField>
    <cacheField name="y" numFmtId="0">
      <sharedItems containsSemiMixedTypes="0" containsString="0" containsNumber="1" containsInteger="1" minValue="0" maxValue="1" count="2">
        <n v="0"/>
        <n v="1"/>
      </sharedItems>
    </cacheField>
    <cacheField name="x1_bin" numFmtId="0">
      <sharedItems count="2">
        <s v="x1_bin1"/>
        <s v="x1_bin2"/>
      </sharedItems>
    </cacheField>
    <cacheField name="x2_bin" numFmtId="0">
      <sharedItems count="2">
        <s v="x2_bin2"/>
        <s v="x2_bin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.3136060582558393"/>
    <n v="0.74674122422740186"/>
    <x v="0"/>
    <x v="0"/>
    <x v="0"/>
  </r>
  <r>
    <n v="2.884070860101708"/>
    <n v="0.17510515710666352"/>
    <x v="0"/>
    <x v="0"/>
    <x v="1"/>
  </r>
  <r>
    <n v="3.7737255479397676"/>
    <n v="0.66494542601022366"/>
    <x v="0"/>
    <x v="0"/>
    <x v="0"/>
  </r>
  <r>
    <n v="4.8844977173548196"/>
    <n v="0.37432947148130202"/>
    <x v="0"/>
    <x v="0"/>
    <x v="1"/>
  </r>
  <r>
    <n v="5.7104552889355675"/>
    <n v="0.79991076176428544"/>
    <x v="0"/>
    <x v="0"/>
    <x v="0"/>
  </r>
  <r>
    <n v="6.426406992306581"/>
    <n v="0.19304659528184176"/>
    <x v="0"/>
    <x v="0"/>
    <x v="1"/>
  </r>
  <r>
    <n v="7.5505481434840531"/>
    <n v="0.86093557891019168"/>
    <x v="0"/>
    <x v="0"/>
    <x v="0"/>
  </r>
  <r>
    <n v="8.7668059648950134"/>
    <n v="0.61057698824660522"/>
    <x v="0"/>
    <x v="0"/>
    <x v="0"/>
  </r>
  <r>
    <n v="9.3506307568218734"/>
    <n v="0.43511544714883765"/>
    <x v="0"/>
    <x v="0"/>
    <x v="1"/>
  </r>
  <r>
    <n v="10.471644287602347"/>
    <n v="0.16832092301256696"/>
    <x v="0"/>
    <x v="0"/>
    <x v="1"/>
  </r>
  <r>
    <n v="11.798047092341735"/>
    <n v="0.87404703042578369"/>
    <x v="1"/>
    <x v="1"/>
    <x v="0"/>
  </r>
  <r>
    <n v="12.227992963457053"/>
    <n v="0.1834825761739961"/>
    <x v="1"/>
    <x v="1"/>
    <x v="1"/>
  </r>
  <r>
    <n v="13.461326495100858"/>
    <n v="0.31903415347354624"/>
    <x v="1"/>
    <x v="1"/>
    <x v="1"/>
  </r>
  <r>
    <n v="14.435598728914128"/>
    <n v="0.55725802010077463"/>
    <x v="1"/>
    <x v="1"/>
    <x v="0"/>
  </r>
  <r>
    <n v="15.79809530699923"/>
    <n v="0.72711747706973873"/>
    <x v="1"/>
    <x v="1"/>
    <x v="0"/>
  </r>
  <r>
    <n v="16.614750321365733"/>
    <n v="0.46904934805606047"/>
    <x v="1"/>
    <x v="1"/>
    <x v="1"/>
  </r>
  <r>
    <n v="17.953038475044565"/>
    <n v="3.3033288950706452E-2"/>
    <x v="1"/>
    <x v="1"/>
    <x v="1"/>
  </r>
  <r>
    <n v="18.095397883891327"/>
    <n v="0.39970208010502473"/>
    <x v="1"/>
    <x v="1"/>
    <x v="1"/>
  </r>
  <r>
    <n v="19.586373297639703"/>
    <n v="0.50687460532022099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B8EE2-DC34-464A-A51C-1741586CE961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3:D7" firstHeaderRow="1" firstDataRow="2" firstDataCol="1"/>
  <pivotFields count="5">
    <pivotField dataField="1" numFmtId="4" showAll="0"/>
    <pivotField numFmtId="4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x1" fld="0" subtotal="count" baseField="3" baseItem="0" numFmtId="3"/>
  </dataFields>
  <formats count="5">
    <format dxfId="13">
      <pivotArea collapsedLevelsAreSubtotals="1" fieldPosition="0">
        <references count="2">
          <reference field="2" count="0" selected="0"/>
          <reference field="3" count="0"/>
        </references>
      </pivotArea>
    </format>
    <format dxfId="12">
      <pivotArea field="2" grandRow="1" outline="0" collapsedLevelsAreSubtotals="1" axis="axisCol" fieldPosition="0">
        <references count="1">
          <reference field="2" count="0" selected="0"/>
        </references>
      </pivotArea>
    </format>
    <format dxfId="11">
      <pivotArea field="3" grandCol="1" collapsedLevelsAreSubtotals="1" axis="axisRow" fieldPosition="0">
        <references count="1">
          <reference field="3" count="0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D47D1-96CC-440D-9715-7E9ED6DDD8BE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10:D14" firstHeaderRow="1" firstDataRow="2" firstDataCol="1"/>
  <pivotFields count="5">
    <pivotField dataField="1" numFmtId="4" showAll="0"/>
    <pivotField numFmtId="4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x1" fld="0" subtotal="count" showDataAs="percentOfTotal" baseField="3" baseItem="0" numFmtId="164"/>
  </dataFields>
  <formats count="4">
    <format dxfId="17">
      <pivotArea outline="0" collapsedLevelsAreSubtotals="1" fieldPosition="0"/>
    </format>
    <format dxfId="16">
      <pivotArea collapsedLevelsAreSubtotals="1" fieldPosition="0">
        <references count="2">
          <reference field="2" count="0" selected="0"/>
          <reference field="3" count="0"/>
        </references>
      </pivotArea>
    </format>
    <format dxfId="15">
      <pivotArea field="2" grandRow="1" outline="0" collapsedLevelsAreSubtotals="1" axis="axisCol" fieldPosition="0">
        <references count="1">
          <reference field="2" count="0" selected="0"/>
        </references>
      </pivotArea>
    </format>
    <format dxfId="14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3C998-DE8C-4771-A0C9-9AB5EB3925AD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3:D7" firstHeaderRow="1" firstDataRow="2" firstDataCol="1"/>
  <pivotFields count="5">
    <pivotField dataField="1" numFmtId="4" showAll="0"/>
    <pivotField numFmtId="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x1" fld="0" subtotal="count" baseField="3" baseItem="0" numFmtId="3"/>
  </dataFields>
  <formats count="5">
    <format dxfId="4">
      <pivotArea field="2" grandRow="1" outline="0" collapsedLevelsAreSubtotals="1" axis="axisCol" fieldPosition="0">
        <references count="1">
          <reference field="2" count="0" selected="0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/>
    </format>
    <format dxfId="1">
      <pivotArea field="4" grandCol="1" collapsedLevelsAreSubtotals="1" axis="axisRow" fieldPosition="0">
        <references count="1">
          <reference field="4" count="0"/>
        </references>
      </pivotArea>
    </format>
    <format dxfId="0">
      <pivotArea collapsedLevelsAreSubtotals="1" fieldPosition="0">
        <references count="2">
          <reference field="2" count="0" selected="0"/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3E1F6-AB0C-42AA-BF8E-C0AF2F487D3E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10:D14" firstHeaderRow="1" firstDataRow="2" firstDataCol="1"/>
  <pivotFields count="5">
    <pivotField dataField="1" numFmtId="4" showAll="0"/>
    <pivotField numFmtId="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x1" fld="0" subtotal="count" showDataAs="percentOfTotal" baseField="3" baseItem="0" numFmtId="164"/>
  </dataFields>
  <formats count="4">
    <format dxfId="8">
      <pivotArea outline="0" collapsedLevelsAreSubtotals="1" fieldPosition="0"/>
    </format>
    <format dxfId="7">
      <pivotArea field="2" grandRow="1" outline="0" collapsedLevelsAreSubtotals="1" axis="axisCol" fieldPosition="0">
        <references count="1">
          <reference field="2" count="0" selected="0"/>
        </references>
      </pivotArea>
    </format>
    <format dxfId="6">
      <pivotArea field="4" grandCol="1" collapsedLevelsAreSubtotals="1" axis="axisRow" fieldPosition="0">
        <references count="1">
          <reference field="4" count="0"/>
        </references>
      </pivotArea>
    </format>
    <format dxfId="5">
      <pivotArea collapsedLevelsAreSubtotals="1" fieldPosition="0">
        <references count="2">
          <reference field="2" count="0" selected="0"/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="130" zoomScaleNormal="130" workbookViewId="0">
      <selection activeCell="F6" sqref="F6"/>
    </sheetView>
  </sheetViews>
  <sheetFormatPr defaultRowHeight="14.5" x14ac:dyDescent="0.35"/>
  <cols>
    <col min="1" max="5" width="8.7265625" style="16"/>
  </cols>
  <sheetData>
    <row r="1" spans="1:9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G1" t="s">
        <v>5</v>
      </c>
      <c r="H1" s="18">
        <v>10.58</v>
      </c>
      <c r="I1" s="18"/>
    </row>
    <row r="2" spans="1:9" x14ac:dyDescent="0.35">
      <c r="A2" s="17">
        <v>1.3136060582558393</v>
      </c>
      <c r="B2" s="17">
        <v>0.74674122422740186</v>
      </c>
      <c r="C2" s="16">
        <v>0</v>
      </c>
      <c r="D2" s="16" t="str">
        <f>IF(A2&lt;$H$1,"x1_bin1","x1_bin2")</f>
        <v>x1_bin1</v>
      </c>
      <c r="E2" s="16" t="str">
        <f>IF(B2&lt;$H$2,"x2_bin1","x2_bin2")</f>
        <v>x2_bin2</v>
      </c>
      <c r="G2" t="s">
        <v>6</v>
      </c>
      <c r="H2" s="18">
        <v>0.48</v>
      </c>
      <c r="I2" s="18"/>
    </row>
    <row r="3" spans="1:9" x14ac:dyDescent="0.35">
      <c r="A3" s="17">
        <v>2.884070860101708</v>
      </c>
      <c r="B3" s="17">
        <v>0.17510515710666352</v>
      </c>
      <c r="C3" s="16">
        <v>0</v>
      </c>
      <c r="D3" s="16" t="str">
        <f>IF(A3&lt;$H$1,"x1_bin1","x1_bin2")</f>
        <v>x1_bin1</v>
      </c>
      <c r="E3" s="16" t="str">
        <f>IF(B3&lt;$H$2,"x2_bin1","x2_bin2")</f>
        <v>x2_bin1</v>
      </c>
    </row>
    <row r="4" spans="1:9" x14ac:dyDescent="0.35">
      <c r="A4" s="17">
        <v>3.7737255479397676</v>
      </c>
      <c r="B4" s="17">
        <v>0.66494542601022366</v>
      </c>
      <c r="C4" s="16">
        <v>0</v>
      </c>
      <c r="D4" s="16" t="str">
        <f t="shared" ref="D4:D20" si="0">IF(A4&lt;$H$1,"x1_bin1","x1_bin2")</f>
        <v>x1_bin1</v>
      </c>
      <c r="E4" s="16" t="str">
        <f t="shared" ref="E4:E20" si="1">IF(B4&lt;$H$2,"x2_bin1","x2_bin2")</f>
        <v>x2_bin2</v>
      </c>
    </row>
    <row r="5" spans="1:9" x14ac:dyDescent="0.35">
      <c r="A5" s="17">
        <v>4.8844977173548196</v>
      </c>
      <c r="B5" s="17">
        <v>0.37432947148130202</v>
      </c>
      <c r="C5" s="16">
        <v>0</v>
      </c>
      <c r="D5" s="16" t="str">
        <f t="shared" si="0"/>
        <v>x1_bin1</v>
      </c>
      <c r="E5" s="16" t="str">
        <f t="shared" si="1"/>
        <v>x2_bin1</v>
      </c>
    </row>
    <row r="6" spans="1:9" x14ac:dyDescent="0.35">
      <c r="A6" s="17">
        <v>5.7104552889355675</v>
      </c>
      <c r="B6" s="17">
        <v>0.79991076176428544</v>
      </c>
      <c r="C6" s="16">
        <v>0</v>
      </c>
      <c r="D6" s="16" t="str">
        <f t="shared" si="0"/>
        <v>x1_bin1</v>
      </c>
      <c r="E6" s="16" t="str">
        <f t="shared" si="1"/>
        <v>x2_bin2</v>
      </c>
    </row>
    <row r="7" spans="1:9" x14ac:dyDescent="0.35">
      <c r="A7" s="17">
        <v>6.426406992306581</v>
      </c>
      <c r="B7" s="17">
        <v>0.19304659528184176</v>
      </c>
      <c r="C7" s="16">
        <v>0</v>
      </c>
      <c r="D7" s="16" t="str">
        <f t="shared" si="0"/>
        <v>x1_bin1</v>
      </c>
      <c r="E7" s="16" t="str">
        <f t="shared" si="1"/>
        <v>x2_bin1</v>
      </c>
    </row>
    <row r="8" spans="1:9" x14ac:dyDescent="0.35">
      <c r="A8" s="17">
        <v>7.5505481434840531</v>
      </c>
      <c r="B8" s="17">
        <v>0.86093557891019168</v>
      </c>
      <c r="C8" s="16">
        <v>0</v>
      </c>
      <c r="D8" s="16" t="str">
        <f t="shared" si="0"/>
        <v>x1_bin1</v>
      </c>
      <c r="E8" s="16" t="str">
        <f t="shared" si="1"/>
        <v>x2_bin2</v>
      </c>
    </row>
    <row r="9" spans="1:9" x14ac:dyDescent="0.35">
      <c r="A9" s="17">
        <v>8.7668059648950134</v>
      </c>
      <c r="B9" s="17">
        <v>0.61057698824660522</v>
      </c>
      <c r="C9" s="16">
        <v>0</v>
      </c>
      <c r="D9" s="16" t="str">
        <f t="shared" si="0"/>
        <v>x1_bin1</v>
      </c>
      <c r="E9" s="16" t="str">
        <f t="shared" si="1"/>
        <v>x2_bin2</v>
      </c>
    </row>
    <row r="10" spans="1:9" x14ac:dyDescent="0.35">
      <c r="A10" s="17">
        <v>9.3506307568218734</v>
      </c>
      <c r="B10" s="17">
        <v>0.43511544714883765</v>
      </c>
      <c r="C10" s="16">
        <v>0</v>
      </c>
      <c r="D10" s="16" t="str">
        <f t="shared" si="0"/>
        <v>x1_bin1</v>
      </c>
      <c r="E10" s="16" t="str">
        <f t="shared" si="1"/>
        <v>x2_bin1</v>
      </c>
    </row>
    <row r="11" spans="1:9" x14ac:dyDescent="0.35">
      <c r="A11" s="17">
        <v>10.471644287602347</v>
      </c>
      <c r="B11" s="17">
        <v>0.16832092301256696</v>
      </c>
      <c r="C11" s="16">
        <v>0</v>
      </c>
      <c r="D11" s="16" t="str">
        <f t="shared" si="0"/>
        <v>x1_bin1</v>
      </c>
      <c r="E11" s="16" t="str">
        <f t="shared" si="1"/>
        <v>x2_bin1</v>
      </c>
    </row>
    <row r="12" spans="1:9" x14ac:dyDescent="0.35">
      <c r="A12" s="17">
        <v>11.798047092341735</v>
      </c>
      <c r="B12" s="17">
        <v>0.87404703042578369</v>
      </c>
      <c r="C12" s="16">
        <v>1</v>
      </c>
      <c r="D12" s="16" t="str">
        <f t="shared" si="0"/>
        <v>x1_bin2</v>
      </c>
      <c r="E12" s="16" t="str">
        <f t="shared" si="1"/>
        <v>x2_bin2</v>
      </c>
    </row>
    <row r="13" spans="1:9" x14ac:dyDescent="0.35">
      <c r="A13" s="17">
        <v>12.227992963457053</v>
      </c>
      <c r="B13" s="17">
        <v>0.1834825761739961</v>
      </c>
      <c r="C13" s="16">
        <v>1</v>
      </c>
      <c r="D13" s="16" t="str">
        <f t="shared" si="0"/>
        <v>x1_bin2</v>
      </c>
      <c r="E13" s="16" t="str">
        <f t="shared" si="1"/>
        <v>x2_bin1</v>
      </c>
    </row>
    <row r="14" spans="1:9" x14ac:dyDescent="0.35">
      <c r="A14" s="17">
        <v>13.461326495100858</v>
      </c>
      <c r="B14" s="17">
        <v>0.31903415347354624</v>
      </c>
      <c r="C14" s="16">
        <v>1</v>
      </c>
      <c r="D14" s="16" t="str">
        <f t="shared" si="0"/>
        <v>x1_bin2</v>
      </c>
      <c r="E14" s="16" t="str">
        <f t="shared" si="1"/>
        <v>x2_bin1</v>
      </c>
    </row>
    <row r="15" spans="1:9" x14ac:dyDescent="0.35">
      <c r="A15" s="17">
        <v>14.435598728914128</v>
      </c>
      <c r="B15" s="17">
        <v>0.55725802010077463</v>
      </c>
      <c r="C15" s="16">
        <v>1</v>
      </c>
      <c r="D15" s="16" t="str">
        <f t="shared" si="0"/>
        <v>x1_bin2</v>
      </c>
      <c r="E15" s="16" t="str">
        <f t="shared" si="1"/>
        <v>x2_bin2</v>
      </c>
    </row>
    <row r="16" spans="1:9" x14ac:dyDescent="0.35">
      <c r="A16" s="17">
        <v>15.79809530699923</v>
      </c>
      <c r="B16" s="17">
        <v>0.72711747706973873</v>
      </c>
      <c r="C16" s="16">
        <v>1</v>
      </c>
      <c r="D16" s="16" t="str">
        <f t="shared" si="0"/>
        <v>x1_bin2</v>
      </c>
      <c r="E16" s="16" t="str">
        <f t="shared" si="1"/>
        <v>x2_bin2</v>
      </c>
    </row>
    <row r="17" spans="1:5" x14ac:dyDescent="0.35">
      <c r="A17" s="17">
        <v>16.614750321365733</v>
      </c>
      <c r="B17" s="17">
        <v>0.46904934805606047</v>
      </c>
      <c r="C17" s="16">
        <v>1</v>
      </c>
      <c r="D17" s="16" t="str">
        <f t="shared" si="0"/>
        <v>x1_bin2</v>
      </c>
      <c r="E17" s="16" t="str">
        <f t="shared" si="1"/>
        <v>x2_bin1</v>
      </c>
    </row>
    <row r="18" spans="1:5" x14ac:dyDescent="0.35">
      <c r="A18" s="17">
        <v>17.953038475044565</v>
      </c>
      <c r="B18" s="17">
        <v>3.3033288950706452E-2</v>
      </c>
      <c r="C18" s="16">
        <v>1</v>
      </c>
      <c r="D18" s="16" t="str">
        <f t="shared" si="0"/>
        <v>x1_bin2</v>
      </c>
      <c r="E18" s="16" t="str">
        <f t="shared" si="1"/>
        <v>x2_bin1</v>
      </c>
    </row>
    <row r="19" spans="1:5" x14ac:dyDescent="0.35">
      <c r="A19" s="17">
        <v>18.095397883891327</v>
      </c>
      <c r="B19" s="17">
        <v>0.39970208010502473</v>
      </c>
      <c r="C19" s="16">
        <v>1</v>
      </c>
      <c r="D19" s="16" t="str">
        <f t="shared" si="0"/>
        <v>x1_bin2</v>
      </c>
      <c r="E19" s="16" t="str">
        <f t="shared" si="1"/>
        <v>x2_bin1</v>
      </c>
    </row>
    <row r="20" spans="1:5" x14ac:dyDescent="0.35">
      <c r="A20" s="17">
        <v>19.586373297639703</v>
      </c>
      <c r="B20" s="17">
        <v>0.50687460532022099</v>
      </c>
      <c r="C20" s="16">
        <v>1</v>
      </c>
      <c r="D20" s="16" t="str">
        <f t="shared" si="0"/>
        <v>x1_bin2</v>
      </c>
      <c r="E20" s="16" t="str">
        <f t="shared" si="1"/>
        <v>x2_bin2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419F-ACAD-4DC8-8AC2-C6E767D49198}">
  <dimension ref="A2:I38"/>
  <sheetViews>
    <sheetView tabSelected="1" zoomScale="90" zoomScaleNormal="90" workbookViewId="0">
      <selection activeCell="D41" sqref="D41"/>
    </sheetView>
  </sheetViews>
  <sheetFormatPr defaultRowHeight="14.5" x14ac:dyDescent="0.35"/>
  <cols>
    <col min="1" max="1" width="13.81640625" bestFit="1" customWidth="1"/>
    <col min="2" max="2" width="15.81640625" bestFit="1" customWidth="1"/>
    <col min="3" max="3" width="15.6328125" bestFit="1" customWidth="1"/>
    <col min="4" max="4" width="20.08984375" bestFit="1" customWidth="1"/>
    <col min="5" max="5" width="20.90625" bestFit="1" customWidth="1"/>
    <col min="6" max="9" width="15.6328125" customWidth="1"/>
  </cols>
  <sheetData>
    <row r="2" spans="1:9" x14ac:dyDescent="0.35">
      <c r="B2" s="23" t="s">
        <v>30</v>
      </c>
      <c r="C2" s="23"/>
      <c r="D2" s="23"/>
    </row>
    <row r="3" spans="1:9" x14ac:dyDescent="0.35">
      <c r="A3" s="2" t="s">
        <v>12</v>
      </c>
      <c r="B3" s="2" t="s">
        <v>11</v>
      </c>
    </row>
    <row r="4" spans="1:9" x14ac:dyDescent="0.35">
      <c r="A4" s="2" t="s">
        <v>7</v>
      </c>
      <c r="B4">
        <v>0</v>
      </c>
      <c r="C4">
        <v>1</v>
      </c>
      <c r="D4" t="s">
        <v>10</v>
      </c>
      <c r="F4" s="20"/>
      <c r="G4" s="20" t="str">
        <f>"y="&amp;B4</f>
        <v>y=0</v>
      </c>
      <c r="H4" s="20" t="str">
        <f>"y="&amp;C4</f>
        <v>y=1</v>
      </c>
      <c r="I4" s="20" t="str">
        <f t="shared" ref="I4:I7" si="0">D4</f>
        <v>Grand Total</v>
      </c>
    </row>
    <row r="5" spans="1:9" x14ac:dyDescent="0.35">
      <c r="A5" s="3" t="s">
        <v>8</v>
      </c>
      <c r="B5" s="12">
        <v>10</v>
      </c>
      <c r="C5" s="12"/>
      <c r="D5" s="13">
        <v>10</v>
      </c>
      <c r="F5" s="20" t="str">
        <f>A5</f>
        <v>x1_bin1</v>
      </c>
      <c r="G5" s="21">
        <f>B5</f>
        <v>10</v>
      </c>
      <c r="H5" s="21">
        <f t="shared" ref="H5:H7" si="1">C5</f>
        <v>0</v>
      </c>
      <c r="I5" s="21">
        <f t="shared" si="0"/>
        <v>10</v>
      </c>
    </row>
    <row r="6" spans="1:9" x14ac:dyDescent="0.35">
      <c r="A6" s="3" t="s">
        <v>9</v>
      </c>
      <c r="B6" s="12"/>
      <c r="C6" s="12">
        <v>9</v>
      </c>
      <c r="D6" s="13">
        <v>9</v>
      </c>
      <c r="F6" s="20" t="str">
        <f t="shared" ref="F6:F7" si="2">A6</f>
        <v>x1_bin2</v>
      </c>
      <c r="G6" s="21">
        <f t="shared" ref="G6:G7" si="3">B6</f>
        <v>0</v>
      </c>
      <c r="H6" s="21">
        <f t="shared" si="1"/>
        <v>9</v>
      </c>
      <c r="I6" s="21">
        <f t="shared" si="0"/>
        <v>9</v>
      </c>
    </row>
    <row r="7" spans="1:9" x14ac:dyDescent="0.35">
      <c r="A7" s="3" t="s">
        <v>10</v>
      </c>
      <c r="B7" s="13">
        <v>10</v>
      </c>
      <c r="C7" s="13">
        <v>9</v>
      </c>
      <c r="D7" s="14">
        <v>19</v>
      </c>
      <c r="F7" s="20" t="str">
        <f t="shared" si="2"/>
        <v>Grand Total</v>
      </c>
      <c r="G7" s="21">
        <f t="shared" si="3"/>
        <v>10</v>
      </c>
      <c r="H7" s="21">
        <f t="shared" si="1"/>
        <v>9</v>
      </c>
      <c r="I7" s="21">
        <f t="shared" si="0"/>
        <v>19</v>
      </c>
    </row>
    <row r="8" spans="1:9" x14ac:dyDescent="0.35">
      <c r="A8" s="3"/>
      <c r="B8" s="3"/>
      <c r="C8" s="3"/>
      <c r="D8" s="3"/>
      <c r="E8" s="3"/>
    </row>
    <row r="9" spans="1:9" x14ac:dyDescent="0.35">
      <c r="B9" s="23" t="s">
        <v>23</v>
      </c>
      <c r="C9" s="23"/>
      <c r="D9" s="23"/>
    </row>
    <row r="10" spans="1:9" x14ac:dyDescent="0.35">
      <c r="A10" s="2" t="s">
        <v>12</v>
      </c>
      <c r="B10" s="2" t="s">
        <v>11</v>
      </c>
    </row>
    <row r="11" spans="1:9" x14ac:dyDescent="0.35">
      <c r="A11" s="2" t="s">
        <v>7</v>
      </c>
      <c r="B11">
        <v>0</v>
      </c>
      <c r="C11">
        <v>1</v>
      </c>
      <c r="D11" t="s">
        <v>10</v>
      </c>
      <c r="F11" s="20"/>
      <c r="G11" s="20" t="str">
        <f>"y="&amp;B11</f>
        <v>y=0</v>
      </c>
      <c r="H11" s="20" t="str">
        <f>"y="&amp;C11</f>
        <v>y=1</v>
      </c>
      <c r="I11" s="20" t="str">
        <f t="shared" ref="I11:I14" si="4">D11</f>
        <v>Grand Total</v>
      </c>
    </row>
    <row r="12" spans="1:9" x14ac:dyDescent="0.35">
      <c r="A12" s="3" t="s">
        <v>8</v>
      </c>
      <c r="B12" s="7">
        <v>0.52631578947368418</v>
      </c>
      <c r="C12" s="7">
        <v>0</v>
      </c>
      <c r="D12" s="8">
        <v>0.52631578947368418</v>
      </c>
      <c r="F12" s="20" t="str">
        <f>A12</f>
        <v>x1_bin1</v>
      </c>
      <c r="G12" s="22">
        <f>B12</f>
        <v>0.52631578947368418</v>
      </c>
      <c r="H12" s="22">
        <f t="shared" ref="H12:H14" si="5">C12</f>
        <v>0</v>
      </c>
      <c r="I12" s="22">
        <f t="shared" si="4"/>
        <v>0.52631578947368418</v>
      </c>
    </row>
    <row r="13" spans="1:9" x14ac:dyDescent="0.35">
      <c r="A13" s="3" t="s">
        <v>9</v>
      </c>
      <c r="B13" s="7">
        <v>0</v>
      </c>
      <c r="C13" s="7">
        <v>0.47368421052631576</v>
      </c>
      <c r="D13" s="8">
        <v>0.47368421052631576</v>
      </c>
      <c r="F13" s="20" t="str">
        <f t="shared" ref="F13:F14" si="6">A13</f>
        <v>x1_bin2</v>
      </c>
      <c r="G13" s="22">
        <f t="shared" ref="G13:G14" si="7">B13</f>
        <v>0</v>
      </c>
      <c r="H13" s="22">
        <f t="shared" si="5"/>
        <v>0.47368421052631576</v>
      </c>
      <c r="I13" s="22">
        <f t="shared" si="4"/>
        <v>0.47368421052631576</v>
      </c>
    </row>
    <row r="14" spans="1:9" x14ac:dyDescent="0.35">
      <c r="A14" s="3" t="s">
        <v>10</v>
      </c>
      <c r="B14" s="8">
        <v>0.52631578947368418</v>
      </c>
      <c r="C14" s="8">
        <v>0.47368421052631576</v>
      </c>
      <c r="D14" s="4">
        <v>1</v>
      </c>
      <c r="F14" s="20" t="str">
        <f t="shared" si="6"/>
        <v>Grand Total</v>
      </c>
      <c r="G14" s="22">
        <f t="shared" si="7"/>
        <v>0.52631578947368418</v>
      </c>
      <c r="H14" s="22">
        <f t="shared" si="5"/>
        <v>0.47368421052631576</v>
      </c>
      <c r="I14" s="22">
        <f t="shared" si="4"/>
        <v>1</v>
      </c>
    </row>
    <row r="15" spans="1:9" x14ac:dyDescent="0.35">
      <c r="B15" s="9"/>
      <c r="C15" s="9"/>
    </row>
    <row r="17" spans="1:6" x14ac:dyDescent="0.35">
      <c r="B17" t="s">
        <v>14</v>
      </c>
    </row>
    <row r="18" spans="1:6" x14ac:dyDescent="0.35">
      <c r="A18" t="s">
        <v>15</v>
      </c>
      <c r="B18" s="10">
        <f>D12</f>
        <v>0.52631578947368418</v>
      </c>
      <c r="D18" s="5" t="s">
        <v>13</v>
      </c>
    </row>
    <row r="19" spans="1:6" x14ac:dyDescent="0.35">
      <c r="A19" t="s">
        <v>16</v>
      </c>
      <c r="B19" s="10">
        <f>D13</f>
        <v>0.47368421052631576</v>
      </c>
      <c r="D19" s="6" t="s">
        <v>14</v>
      </c>
    </row>
    <row r="20" spans="1:6" x14ac:dyDescent="0.35">
      <c r="A20" t="s">
        <v>17</v>
      </c>
      <c r="B20" s="10">
        <f>B14</f>
        <v>0.52631578947368418</v>
      </c>
    </row>
    <row r="21" spans="1:6" x14ac:dyDescent="0.35">
      <c r="A21" t="s">
        <v>18</v>
      </c>
      <c r="B21" s="10">
        <f>C14</f>
        <v>0.47368421052631576</v>
      </c>
    </row>
    <row r="23" spans="1:6" x14ac:dyDescent="0.35">
      <c r="A23" t="s">
        <v>32</v>
      </c>
      <c r="B23" t="s">
        <v>13</v>
      </c>
      <c r="C23" t="s">
        <v>27</v>
      </c>
      <c r="D23" t="s">
        <v>24</v>
      </c>
      <c r="E23" t="s">
        <v>25</v>
      </c>
    </row>
    <row r="24" spans="1:6" x14ac:dyDescent="0.35">
      <c r="A24" t="s">
        <v>19</v>
      </c>
      <c r="B24" s="10">
        <f>B12</f>
        <v>0.52631578947368418</v>
      </c>
      <c r="C24" s="10">
        <f>B18*B20</f>
        <v>0.27700831024930744</v>
      </c>
      <c r="D24" s="1">
        <f>IF(B24=0,0,LN(B24/C24))</f>
        <v>0.64185388617239481</v>
      </c>
      <c r="E24" s="15">
        <f>B24*D24</f>
        <v>0.33781783482757621</v>
      </c>
    </row>
    <row r="25" spans="1:6" x14ac:dyDescent="0.35">
      <c r="A25" t="s">
        <v>20</v>
      </c>
      <c r="B25" s="10">
        <f>C12</f>
        <v>0</v>
      </c>
      <c r="C25" s="10">
        <f>B18*B21</f>
        <v>0.24930747922437671</v>
      </c>
      <c r="D25" s="1">
        <f t="shared" ref="D25:D27" si="8">IF(B25=0,0,LN(B25/C25))</f>
        <v>0</v>
      </c>
      <c r="E25" s="15">
        <f t="shared" ref="E25:E27" si="9">B25*D25</f>
        <v>0</v>
      </c>
    </row>
    <row r="26" spans="1:6" x14ac:dyDescent="0.35">
      <c r="A26" t="s">
        <v>21</v>
      </c>
      <c r="B26" s="10">
        <f>B13</f>
        <v>0</v>
      </c>
      <c r="C26" s="10">
        <f>B19*B20</f>
        <v>0.24930747922437671</v>
      </c>
      <c r="D26" s="1">
        <f t="shared" si="8"/>
        <v>0</v>
      </c>
      <c r="E26" s="15">
        <f t="shared" si="9"/>
        <v>0</v>
      </c>
    </row>
    <row r="27" spans="1:6" x14ac:dyDescent="0.35">
      <c r="A27" t="s">
        <v>22</v>
      </c>
      <c r="B27" s="10">
        <f>C13</f>
        <v>0.47368421052631576</v>
      </c>
      <c r="C27" s="10">
        <f>B19*B21</f>
        <v>0.22437673130193903</v>
      </c>
      <c r="D27" s="1">
        <f t="shared" si="8"/>
        <v>0.74721440183022114</v>
      </c>
      <c r="E27" s="15">
        <f t="shared" si="9"/>
        <v>0.35394366402484156</v>
      </c>
    </row>
    <row r="28" spans="1:6" x14ac:dyDescent="0.35">
      <c r="D28" s="1"/>
      <c r="E28" s="15"/>
    </row>
    <row r="29" spans="1:6" x14ac:dyDescent="0.35">
      <c r="B29" s="4">
        <f>SUM(B24:B27)</f>
        <v>1</v>
      </c>
      <c r="C29" s="4">
        <f>SUM(C24:C27)</f>
        <v>0.99999999999999989</v>
      </c>
      <c r="D29" s="1"/>
      <c r="E29" s="19">
        <f>SUM(E24:E27)</f>
        <v>0.69176149885241778</v>
      </c>
      <c r="F29" s="11" t="s">
        <v>26</v>
      </c>
    </row>
    <row r="30" spans="1:6" x14ac:dyDescent="0.35">
      <c r="E30" s="18">
        <v>0.63982403475437599</v>
      </c>
      <c r="F30" t="s">
        <v>31</v>
      </c>
    </row>
    <row r="31" spans="1:6" x14ac:dyDescent="0.35">
      <c r="E31" s="18">
        <f>E29-E30</f>
        <v>5.1937464098041786E-2</v>
      </c>
    </row>
    <row r="33" spans="1:5" x14ac:dyDescent="0.35">
      <c r="A33" t="s">
        <v>19</v>
      </c>
      <c r="B33" s="4">
        <f>ROUND(B24,3)</f>
        <v>0.52600000000000002</v>
      </c>
      <c r="C33" s="4">
        <f t="shared" ref="C33:C36" si="10">ROUND(C24,3)</f>
        <v>0.27700000000000002</v>
      </c>
      <c r="D33">
        <f>IF(B33=0,0,LN(B33/C33))</f>
        <v>0.64128370655037126</v>
      </c>
      <c r="E33">
        <f>B33*D33</f>
        <v>0.33731522964549532</v>
      </c>
    </row>
    <row r="34" spans="1:5" x14ac:dyDescent="0.35">
      <c r="A34" t="s">
        <v>20</v>
      </c>
      <c r="B34" s="4">
        <f t="shared" ref="B34:C34" si="11">ROUND(B25,3)</f>
        <v>0</v>
      </c>
      <c r="C34" s="4">
        <f t="shared" si="10"/>
        <v>0.249</v>
      </c>
      <c r="D34">
        <f t="shared" ref="D34:D36" si="12">IF(B34=0,0,LN(B34/C34))</f>
        <v>0</v>
      </c>
      <c r="E34">
        <f t="shared" ref="E34:E36" si="13">B34*D34</f>
        <v>0</v>
      </c>
    </row>
    <row r="35" spans="1:5" x14ac:dyDescent="0.35">
      <c r="A35" t="s">
        <v>21</v>
      </c>
      <c r="B35" s="4">
        <f t="shared" ref="B35:C35" si="14">ROUND(B26,3)</f>
        <v>0</v>
      </c>
      <c r="C35" s="4">
        <f t="shared" si="10"/>
        <v>0.249</v>
      </c>
      <c r="D35">
        <f t="shared" si="12"/>
        <v>0</v>
      </c>
      <c r="E35">
        <f t="shared" si="13"/>
        <v>0</v>
      </c>
    </row>
    <row r="36" spans="1:5" x14ac:dyDescent="0.35">
      <c r="A36" t="s">
        <v>22</v>
      </c>
      <c r="B36" s="4">
        <f t="shared" ref="B36:C36" si="15">ROUND(B27,3)</f>
        <v>0.47399999999999998</v>
      </c>
      <c r="C36" s="4">
        <f t="shared" si="10"/>
        <v>0.224</v>
      </c>
      <c r="D36">
        <f t="shared" si="12"/>
        <v>0.74956126984003657</v>
      </c>
      <c r="E36">
        <f t="shared" si="13"/>
        <v>0.35529204190417729</v>
      </c>
    </row>
    <row r="38" spans="1:5" x14ac:dyDescent="0.35">
      <c r="E38" s="18">
        <f>SUM(E33:E36)</f>
        <v>0.69260727154967261</v>
      </c>
    </row>
  </sheetData>
  <mergeCells count="2">
    <mergeCell ref="B2:D2"/>
    <mergeCell ref="B9:D9"/>
  </mergeCell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E9B5-27D6-449D-80DC-632AFD3B90DE}">
  <dimension ref="A2:G31"/>
  <sheetViews>
    <sheetView zoomScale="90" zoomScaleNormal="90" workbookViewId="0">
      <selection activeCell="D20" sqref="D20"/>
    </sheetView>
  </sheetViews>
  <sheetFormatPr defaultRowHeight="14.5" x14ac:dyDescent="0.35"/>
  <cols>
    <col min="1" max="1" width="14.54296875" bestFit="1" customWidth="1"/>
    <col min="2" max="2" width="16.26953125" bestFit="1" customWidth="1"/>
    <col min="3" max="3" width="15.7265625" bestFit="1" customWidth="1"/>
    <col min="4" max="4" width="21.453125" bestFit="1" customWidth="1"/>
    <col min="5" max="5" width="22.1796875" bestFit="1" customWidth="1"/>
    <col min="6" max="6" width="20" bestFit="1" customWidth="1"/>
    <col min="7" max="7" width="14.26953125" bestFit="1" customWidth="1"/>
  </cols>
  <sheetData>
    <row r="2" spans="1:7" x14ac:dyDescent="0.35">
      <c r="B2" s="23" t="s">
        <v>30</v>
      </c>
      <c r="C2" s="23"/>
      <c r="D2" s="23"/>
    </row>
    <row r="3" spans="1:7" x14ac:dyDescent="0.35">
      <c r="A3" s="2" t="s">
        <v>12</v>
      </c>
      <c r="B3" s="2" t="s">
        <v>11</v>
      </c>
    </row>
    <row r="4" spans="1:7" x14ac:dyDescent="0.35">
      <c r="A4" s="2" t="s">
        <v>7</v>
      </c>
      <c r="B4">
        <v>0</v>
      </c>
      <c r="C4">
        <v>1</v>
      </c>
      <c r="D4" t="s">
        <v>10</v>
      </c>
    </row>
    <row r="5" spans="1:7" x14ac:dyDescent="0.35">
      <c r="A5" s="3" t="s">
        <v>28</v>
      </c>
      <c r="B5" s="12">
        <v>5</v>
      </c>
      <c r="C5" s="12">
        <v>5</v>
      </c>
      <c r="D5" s="13">
        <v>10</v>
      </c>
    </row>
    <row r="6" spans="1:7" x14ac:dyDescent="0.35">
      <c r="A6" s="3" t="s">
        <v>29</v>
      </c>
      <c r="B6" s="12">
        <v>5</v>
      </c>
      <c r="C6" s="12">
        <v>4</v>
      </c>
      <c r="D6" s="13">
        <v>9</v>
      </c>
    </row>
    <row r="7" spans="1:7" x14ac:dyDescent="0.35">
      <c r="A7" s="3" t="s">
        <v>10</v>
      </c>
      <c r="B7" s="13">
        <v>10</v>
      </c>
      <c r="C7" s="13">
        <v>9</v>
      </c>
      <c r="D7" s="14">
        <v>19</v>
      </c>
    </row>
    <row r="8" spans="1:7" x14ac:dyDescent="0.35">
      <c r="A8" s="3"/>
      <c r="B8" s="3"/>
      <c r="C8" s="3"/>
      <c r="D8" s="3"/>
      <c r="E8" s="3"/>
    </row>
    <row r="9" spans="1:7" x14ac:dyDescent="0.35">
      <c r="B9" s="23" t="s">
        <v>23</v>
      </c>
      <c r="C9" s="23"/>
      <c r="D9" s="23"/>
    </row>
    <row r="10" spans="1:7" x14ac:dyDescent="0.35">
      <c r="A10" s="2" t="s">
        <v>12</v>
      </c>
      <c r="B10" s="2" t="s">
        <v>11</v>
      </c>
    </row>
    <row r="11" spans="1:7" x14ac:dyDescent="0.35">
      <c r="A11" s="2" t="s">
        <v>7</v>
      </c>
      <c r="B11">
        <v>0</v>
      </c>
      <c r="C11">
        <v>1</v>
      </c>
      <c r="D11" t="s">
        <v>10</v>
      </c>
    </row>
    <row r="12" spans="1:7" x14ac:dyDescent="0.35">
      <c r="A12" s="3" t="s">
        <v>28</v>
      </c>
      <c r="B12" s="7">
        <v>0.26315789473684209</v>
      </c>
      <c r="C12" s="7">
        <v>0.26315789473684209</v>
      </c>
      <c r="D12" s="8">
        <v>0.52631578947368418</v>
      </c>
      <c r="G12" s="5" t="s">
        <v>13</v>
      </c>
    </row>
    <row r="13" spans="1:7" x14ac:dyDescent="0.35">
      <c r="A13" s="3" t="s">
        <v>29</v>
      </c>
      <c r="B13" s="7">
        <v>0.26315789473684209</v>
      </c>
      <c r="C13" s="7">
        <v>0.21052631578947367</v>
      </c>
      <c r="D13" s="8">
        <v>0.47368421052631576</v>
      </c>
      <c r="G13" s="6" t="s">
        <v>14</v>
      </c>
    </row>
    <row r="14" spans="1:7" x14ac:dyDescent="0.35">
      <c r="A14" s="3" t="s">
        <v>10</v>
      </c>
      <c r="B14" s="8">
        <v>0.52631578947368418</v>
      </c>
      <c r="C14" s="8">
        <v>0.47368421052631576</v>
      </c>
      <c r="D14" s="4">
        <v>1</v>
      </c>
    </row>
    <row r="15" spans="1:7" x14ac:dyDescent="0.35">
      <c r="B15" s="9"/>
      <c r="C15" s="9"/>
    </row>
    <row r="17" spans="1:6" x14ac:dyDescent="0.35">
      <c r="B17" t="s">
        <v>14</v>
      </c>
    </row>
    <row r="18" spans="1:6" x14ac:dyDescent="0.35">
      <c r="A18" t="s">
        <v>15</v>
      </c>
      <c r="B18" s="10">
        <f>D12</f>
        <v>0.52631578947368418</v>
      </c>
    </row>
    <row r="19" spans="1:6" x14ac:dyDescent="0.35">
      <c r="A19" t="s">
        <v>16</v>
      </c>
      <c r="B19" s="10">
        <f>D13</f>
        <v>0.47368421052631576</v>
      </c>
    </row>
    <row r="20" spans="1:6" x14ac:dyDescent="0.35">
      <c r="A20" t="s">
        <v>17</v>
      </c>
      <c r="B20" s="10">
        <f>B14</f>
        <v>0.52631578947368418</v>
      </c>
    </row>
    <row r="21" spans="1:6" x14ac:dyDescent="0.35">
      <c r="A21" t="s">
        <v>18</v>
      </c>
      <c r="B21" s="10">
        <f>C14</f>
        <v>0.47368421052631576</v>
      </c>
    </row>
    <row r="23" spans="1:6" x14ac:dyDescent="0.35">
      <c r="B23" t="s">
        <v>13</v>
      </c>
      <c r="C23" t="s">
        <v>27</v>
      </c>
      <c r="D23" t="s">
        <v>24</v>
      </c>
      <c r="E23" t="s">
        <v>25</v>
      </c>
    </row>
    <row r="24" spans="1:6" x14ac:dyDescent="0.35">
      <c r="A24" t="s">
        <v>19</v>
      </c>
      <c r="B24" s="10">
        <f>B12</f>
        <v>0.26315789473684209</v>
      </c>
      <c r="C24" s="10">
        <f>B18*B20</f>
        <v>0.27700831024930744</v>
      </c>
      <c r="D24" s="1">
        <f>IF(B24=0,0,LN(B24/C24))</f>
        <v>-5.129329438755046E-2</v>
      </c>
      <c r="E24" s="15">
        <f>B24*D24</f>
        <v>-1.3498235365144858E-2</v>
      </c>
    </row>
    <row r="25" spans="1:6" x14ac:dyDescent="0.35">
      <c r="A25" t="s">
        <v>20</v>
      </c>
      <c r="B25" s="10">
        <f>C12</f>
        <v>0.26315789473684209</v>
      </c>
      <c r="C25" s="10">
        <f>B18*B21</f>
        <v>0.24930747922437671</v>
      </c>
      <c r="D25" s="1">
        <f t="shared" ref="D25:D27" si="0">IF(B25=0,0,LN(B25/C25))</f>
        <v>5.4067221270275793E-2</v>
      </c>
      <c r="E25" s="15">
        <f t="shared" ref="E25:E27" si="1">B25*D25</f>
        <v>1.4228216123756786E-2</v>
      </c>
    </row>
    <row r="26" spans="1:6" x14ac:dyDescent="0.35">
      <c r="A26" t="s">
        <v>21</v>
      </c>
      <c r="B26" s="10">
        <f>B13</f>
        <v>0.26315789473684209</v>
      </c>
      <c r="C26" s="10">
        <f>B19*B20</f>
        <v>0.24930747922437671</v>
      </c>
      <c r="D26" s="1">
        <f t="shared" si="0"/>
        <v>5.4067221270275793E-2</v>
      </c>
      <c r="E26" s="15">
        <f t="shared" si="1"/>
        <v>1.4228216123756786E-2</v>
      </c>
    </row>
    <row r="27" spans="1:6" x14ac:dyDescent="0.35">
      <c r="A27" t="s">
        <v>22</v>
      </c>
      <c r="B27" s="10">
        <f>C13</f>
        <v>0.21052631578947367</v>
      </c>
      <c r="C27" s="10">
        <f>B19*B21</f>
        <v>0.22437673130193903</v>
      </c>
      <c r="D27" s="1">
        <f t="shared" si="0"/>
        <v>-6.3715814386107628E-2</v>
      </c>
      <c r="E27" s="15">
        <f t="shared" si="1"/>
        <v>-1.3413855660233185E-2</v>
      </c>
    </row>
    <row r="28" spans="1:6" x14ac:dyDescent="0.35">
      <c r="D28" s="1"/>
      <c r="E28" s="15"/>
    </row>
    <row r="29" spans="1:6" x14ac:dyDescent="0.35">
      <c r="D29" s="1"/>
      <c r="E29" s="19">
        <f>SUM(E24:E27)</f>
        <v>1.5443412221355299E-3</v>
      </c>
      <c r="F29" s="11" t="s">
        <v>26</v>
      </c>
    </row>
    <row r="30" spans="1:6" x14ac:dyDescent="0.35">
      <c r="E30" s="18">
        <v>0</v>
      </c>
      <c r="F30" t="s">
        <v>31</v>
      </c>
    </row>
    <row r="31" spans="1:6" x14ac:dyDescent="0.35">
      <c r="E31" s="18">
        <f>E29-E30</f>
        <v>1.5443412221355299E-3</v>
      </c>
    </row>
  </sheetData>
  <mergeCells count="2">
    <mergeCell ref="B2:D2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MI(x1, y)</vt:lpstr>
      <vt:lpstr>MI(x2, 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 Chiu</dc:creator>
  <cp:lastModifiedBy>William Chiu</cp:lastModifiedBy>
  <dcterms:created xsi:type="dcterms:W3CDTF">2015-06-05T18:17:20Z</dcterms:created>
  <dcterms:modified xsi:type="dcterms:W3CDTF">2025-04-06T06:33:47Z</dcterms:modified>
</cp:coreProperties>
</file>