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Romero\Desktop\MDP\Repositorios\Banbif.SDP\BanBifSDP\"/>
    </mc:Choice>
  </mc:AlternateContent>
  <xr:revisionPtr revIDLastSave="0" documentId="8_{A8BD2D9F-F04C-4AA7-BFC4-4ECF914EE6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3" sheetId="3" r:id="rId1"/>
    <sheet name="Hoja1" sheetId="4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3" i="3" l="1"/>
  <c r="P6" i="4"/>
  <c r="H5" i="3" l="1"/>
  <c r="H6" i="3" s="1"/>
  <c r="H7" i="3" s="1"/>
  <c r="H8" i="3" s="1"/>
  <c r="H9" i="3" s="1"/>
  <c r="G23" i="3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l="1"/>
  <c r="G36" i="3" s="1"/>
  <c r="G37" i="3" s="1"/>
  <c r="L16" i="3"/>
  <c r="D37" i="3"/>
  <c r="E37" i="3" s="1"/>
  <c r="F37" i="3" s="1"/>
  <c r="N24" i="3" l="1"/>
  <c r="M26" i="3"/>
  <c r="L20" i="3"/>
  <c r="M27" i="3"/>
  <c r="H10" i="3"/>
  <c r="H11" i="3" s="1"/>
  <c r="D19" i="3"/>
  <c r="E19" i="3" s="1"/>
  <c r="F19" i="3" s="1"/>
  <c r="G19" i="3" s="1"/>
  <c r="H12" i="3" l="1"/>
  <c r="H13" i="3" l="1"/>
  <c r="H14" i="3" s="1"/>
  <c r="H15" i="3" s="1"/>
  <c r="H16" i="3" s="1"/>
  <c r="H17" i="3" s="1"/>
  <c r="H18" i="3" s="1"/>
  <c r="H19" i="3" s="1"/>
</calcChain>
</file>

<file path=xl/sharedStrings.xml><?xml version="1.0" encoding="utf-8"?>
<sst xmlns="http://schemas.openxmlformats.org/spreadsheetml/2006/main" count="107" uniqueCount="55">
  <si>
    <t>(Días)</t>
  </si>
  <si>
    <t>Monto</t>
  </si>
  <si>
    <t>Mayor o igual a</t>
  </si>
  <si>
    <t>S/20,000 y menor a</t>
  </si>
  <si>
    <t>S/100,000</t>
  </si>
  <si>
    <t>US$5,000 y menor a</t>
  </si>
  <si>
    <t>US$50,000</t>
  </si>
  <si>
    <t>Ejemplo</t>
  </si>
  <si>
    <t>Plazo</t>
  </si>
  <si>
    <t>S/30,000</t>
  </si>
  <si>
    <t>S/30,000 y menor a</t>
  </si>
  <si>
    <t>S/85,000</t>
  </si>
  <si>
    <t>S/85,000 y menor a</t>
  </si>
  <si>
    <t>Interes ganado</t>
  </si>
  <si>
    <t>Simulador  - Depósito a Plazo</t>
  </si>
  <si>
    <t>S/20,000</t>
  </si>
  <si>
    <t>SOLES</t>
  </si>
  <si>
    <t>DOLARES</t>
  </si>
  <si>
    <t>S/1,000 y menor a</t>
  </si>
  <si>
    <t>US$10,000</t>
  </si>
  <si>
    <t>US$10,000 y menor a</t>
  </si>
  <si>
    <t>US$350 y menor a</t>
  </si>
  <si>
    <t>US$5,000</t>
  </si>
  <si>
    <t>Minimo S/ 1,000 o $ 350</t>
  </si>
  <si>
    <t>tasa</t>
  </si>
  <si>
    <t>Moneda</t>
  </si>
  <si>
    <t>soles</t>
  </si>
  <si>
    <t>dolares</t>
  </si>
  <si>
    <t>(de lista)</t>
  </si>
  <si>
    <t>Registro</t>
  </si>
  <si>
    <t>Rangos</t>
  </si>
  <si>
    <t>1k-20k</t>
  </si>
  <si>
    <t>20k-30k</t>
  </si>
  <si>
    <t>Rango</t>
  </si>
  <si>
    <t>30k-85k</t>
  </si>
  <si>
    <t>85k-100k</t>
  </si>
  <si>
    <t>100k</t>
  </si>
  <si>
    <t>registro</t>
  </si>
  <si>
    <t>dni</t>
  </si>
  <si>
    <t>monto</t>
  </si>
  <si>
    <t>moneda</t>
  </si>
  <si>
    <t>fecha</t>
  </si>
  <si>
    <t>interes</t>
  </si>
  <si>
    <t>PLD</t>
  </si>
  <si>
    <t>LOG</t>
  </si>
  <si>
    <t>Tarifario</t>
  </si>
  <si>
    <t>tratamientos de datos</t>
  </si>
  <si>
    <t>actividad</t>
  </si>
  <si>
    <t>d34234</t>
  </si>
  <si>
    <t>plazo</t>
  </si>
  <si>
    <t>BANBIF852%</t>
  </si>
  <si>
    <t>BANBIF258%</t>
  </si>
  <si>
    <t>BANBIF258%%</t>
  </si>
  <si>
    <t>^($L$11/360)-1)</t>
  </si>
  <si>
    <t>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</si>
</sst>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9" formatCode="_-* #,##0.0000000_-;\-* #,##0.0000000_-;_-* &quot;-&quot;??_-;_-@_-"/>
    <numFmt numFmtId="171" formatCode="_-* #,##0.0000000_-;\-* #,##0.0000000_-;_-* &quot;-&quot;?????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FFFF"/>
      <name val="Arial"/>
      <family val="2"/>
    </font>
    <font>
      <b/>
      <sz val="8"/>
      <color rgb="FFFFFFFF"/>
      <name val="Inherit"/>
    </font>
    <font>
      <sz val="8"/>
      <color rgb="FF868686"/>
      <name val="Arial"/>
      <family val="2"/>
    </font>
    <font>
      <sz val="8"/>
      <color rgb="FFFF0000"/>
      <name val="Arial"/>
      <family val="2"/>
    </font>
    <font>
      <b/>
      <sz val="12"/>
      <color theme="1"/>
      <name val="Calibri"/>
      <family val="2"/>
      <scheme val="minor"/>
    </font>
    <font>
      <b/>
      <sz val="8"/>
      <color theme="4"/>
      <name val="Arial"/>
      <family val="2"/>
    </font>
    <font>
      <b/>
      <i/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0A3FF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Dashed">
        <color rgb="FF20A3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4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0" fontId="5" fillId="2" borderId="5" xfId="0" applyNumberFormat="1" applyFont="1" applyFill="1" applyBorder="1" applyAlignment="1">
      <alignment horizontal="center" vertical="center" wrapText="1"/>
    </xf>
    <xf numFmtId="164" fontId="0" fillId="0" borderId="0" xfId="1" applyNumberFormat="1" applyFont="1" applyAlignment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10" fontId="8" fillId="2" borderId="5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9" fillId="0" borderId="0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10" fontId="0" fillId="0" borderId="1" xfId="2" applyNumberFormat="1" applyFont="1" applyBorder="1" applyAlignment="1">
      <alignment vertical="center"/>
    </xf>
    <xf numFmtId="43" fontId="0" fillId="0" borderId="1" xfId="1" applyFont="1" applyBorder="1" applyAlignment="1">
      <alignment vertical="center"/>
    </xf>
    <xf numFmtId="43" fontId="0" fillId="0" borderId="1" xfId="1" applyNumberFormat="1" applyFont="1" applyBorder="1" applyAlignment="1">
      <alignment vertical="center"/>
    </xf>
    <xf numFmtId="43" fontId="0" fillId="0" borderId="0" xfId="1" applyFont="1" applyAlignment="1">
      <alignment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3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9" fontId="0" fillId="0" borderId="0" xfId="0" applyNumberFormat="1" applyAlignment="1">
      <alignment vertical="center"/>
    </xf>
    <xf numFmtId="171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37"/>
  <sheetViews>
    <sheetView showGridLines="0" tabSelected="1" zoomScale="85" zoomScaleNormal="85" workbookViewId="0">
      <selection activeCell="L11" sqref="L11"/>
    </sheetView>
  </sheetViews>
  <sheetFormatPr baseColWidth="10" defaultColWidth="11.5703125" defaultRowHeight="15" x14ac:dyDescent="0.25"/>
  <cols>
    <col min="1" max="1" width="6" style="5" customWidth="1"/>
    <col min="2" max="7" width="11.5703125" style="5"/>
    <col min="8" max="8" width="4.5703125" style="5" customWidth="1"/>
    <col min="9" max="10" width="5.85546875" style="5" customWidth="1"/>
    <col min="11" max="11" width="16.140625" style="5" customWidth="1"/>
    <col min="12" max="12" width="12.5703125" style="5" bestFit="1" customWidth="1"/>
    <col min="13" max="13" width="11.5703125" style="5"/>
    <col min="14" max="14" width="12" style="5" bestFit="1" customWidth="1"/>
    <col min="15" max="16384" width="11.5703125" style="5"/>
  </cols>
  <sheetData>
    <row r="2" spans="2:16" ht="15.75" x14ac:dyDescent="0.25">
      <c r="B2" s="12" t="s">
        <v>14</v>
      </c>
    </row>
    <row r="3" spans="2:16" ht="11.45" customHeight="1" x14ac:dyDescent="0.25"/>
    <row r="4" spans="2:16" x14ac:dyDescent="0.25">
      <c r="B4" s="14" t="s">
        <v>16</v>
      </c>
      <c r="C4" s="7">
        <v>1000</v>
      </c>
      <c r="D4" s="7">
        <v>20000</v>
      </c>
      <c r="E4" s="7">
        <v>30000</v>
      </c>
      <c r="F4" s="7">
        <v>85000</v>
      </c>
      <c r="G4" s="7">
        <v>100000</v>
      </c>
      <c r="H4" s="5">
        <v>1</v>
      </c>
    </row>
    <row r="5" spans="2:16" ht="15.75" thickBot="1" x14ac:dyDescent="0.3">
      <c r="C5" s="31" t="s">
        <v>1</v>
      </c>
      <c r="D5" s="32"/>
      <c r="E5" s="32"/>
      <c r="F5" s="32"/>
      <c r="G5" s="32"/>
      <c r="H5" s="5">
        <f t="shared" ref="H5:H10" si="0">+H4+1</f>
        <v>2</v>
      </c>
      <c r="K5" s="5" t="s">
        <v>54</v>
      </c>
      <c r="P5" s="5" t="s">
        <v>26</v>
      </c>
    </row>
    <row r="6" spans="2:16" ht="15.75" thickBot="1" x14ac:dyDescent="0.3">
      <c r="B6" s="1" t="s">
        <v>8</v>
      </c>
      <c r="C6" s="4" t="s">
        <v>2</v>
      </c>
      <c r="D6" s="4" t="s">
        <v>2</v>
      </c>
      <c r="E6" s="4" t="s">
        <v>2</v>
      </c>
      <c r="F6" s="4" t="s">
        <v>2</v>
      </c>
      <c r="G6" s="4" t="s">
        <v>2</v>
      </c>
      <c r="H6" s="5">
        <f t="shared" si="0"/>
        <v>3</v>
      </c>
      <c r="P6" s="5" t="s">
        <v>27</v>
      </c>
    </row>
    <row r="7" spans="2:16" ht="22.5" x14ac:dyDescent="0.25">
      <c r="B7" s="2" t="s">
        <v>0</v>
      </c>
      <c r="C7" s="2" t="s">
        <v>18</v>
      </c>
      <c r="D7" s="2" t="s">
        <v>3</v>
      </c>
      <c r="E7" s="2" t="s">
        <v>10</v>
      </c>
      <c r="F7" s="2" t="s">
        <v>12</v>
      </c>
      <c r="G7" s="2" t="s">
        <v>4</v>
      </c>
      <c r="H7" s="5">
        <f t="shared" si="0"/>
        <v>4</v>
      </c>
      <c r="J7" s="19"/>
      <c r="K7" s="20"/>
      <c r="L7" s="20"/>
      <c r="M7" s="20"/>
      <c r="N7" s="21"/>
    </row>
    <row r="8" spans="2:16" ht="15.75" thickBot="1" x14ac:dyDescent="0.3">
      <c r="B8" s="3"/>
      <c r="C8" s="3" t="s">
        <v>15</v>
      </c>
      <c r="D8" s="3" t="s">
        <v>9</v>
      </c>
      <c r="E8" s="3" t="s">
        <v>11</v>
      </c>
      <c r="F8" s="2" t="s">
        <v>4</v>
      </c>
      <c r="G8" s="3"/>
      <c r="H8" s="5">
        <f t="shared" si="0"/>
        <v>5</v>
      </c>
      <c r="J8" s="22"/>
      <c r="K8" s="16" t="s">
        <v>7</v>
      </c>
      <c r="L8" s="17"/>
      <c r="M8" s="17"/>
      <c r="N8" s="23"/>
    </row>
    <row r="9" spans="2:16" x14ac:dyDescent="0.25">
      <c r="B9" s="11">
        <v>30</v>
      </c>
      <c r="C9" s="13">
        <v>8.0000000000000002E-3</v>
      </c>
      <c r="D9" s="13">
        <v>8.0000000000000002E-3</v>
      </c>
      <c r="E9" s="13">
        <v>1.2E-2</v>
      </c>
      <c r="F9" s="13">
        <v>1.4E-2</v>
      </c>
      <c r="G9" s="13">
        <v>1.4E-2</v>
      </c>
      <c r="H9" s="5">
        <f t="shared" si="0"/>
        <v>6</v>
      </c>
      <c r="J9" s="22"/>
      <c r="K9" s="17" t="s">
        <v>25</v>
      </c>
      <c r="L9" s="15" t="s">
        <v>26</v>
      </c>
      <c r="M9" s="17" t="s">
        <v>28</v>
      </c>
      <c r="N9" s="23"/>
    </row>
    <row r="10" spans="2:16" x14ac:dyDescent="0.25">
      <c r="B10" s="11">
        <v>60</v>
      </c>
      <c r="C10" s="13">
        <v>8.0000000000000002E-3</v>
      </c>
      <c r="D10" s="13">
        <v>8.0000000000000002E-3</v>
      </c>
      <c r="E10" s="13">
        <v>1.2E-2</v>
      </c>
      <c r="F10" s="13">
        <v>1.4E-2</v>
      </c>
      <c r="G10" s="13">
        <v>1.4E-2</v>
      </c>
      <c r="H10" s="5">
        <f t="shared" si="0"/>
        <v>7</v>
      </c>
      <c r="J10" s="22"/>
      <c r="K10" s="17" t="s">
        <v>1</v>
      </c>
      <c r="L10" s="29">
        <v>1000</v>
      </c>
      <c r="M10" s="18" t="s">
        <v>23</v>
      </c>
      <c r="N10" s="23"/>
    </row>
    <row r="11" spans="2:16" x14ac:dyDescent="0.25">
      <c r="B11" s="11">
        <v>90</v>
      </c>
      <c r="C11" s="13">
        <v>1.2500000000000001E-2</v>
      </c>
      <c r="D11" s="6">
        <v>3.9E-2</v>
      </c>
      <c r="E11" s="6">
        <v>3.9E-2</v>
      </c>
      <c r="F11" s="6">
        <v>3.9E-2</v>
      </c>
      <c r="G11" s="6">
        <v>0.04</v>
      </c>
      <c r="H11" s="5">
        <f t="shared" ref="H11:H19" si="1">+H10+1</f>
        <v>8</v>
      </c>
      <c r="J11" s="22"/>
      <c r="K11" s="17" t="s">
        <v>8</v>
      </c>
      <c r="L11" s="15">
        <v>540</v>
      </c>
      <c r="M11" s="17" t="s">
        <v>28</v>
      </c>
      <c r="N11" s="23"/>
      <c r="P11" s="30"/>
    </row>
    <row r="12" spans="2:16" x14ac:dyDescent="0.25">
      <c r="B12" s="11">
        <v>180</v>
      </c>
      <c r="C12" s="13">
        <v>1.2500000000000001E-2</v>
      </c>
      <c r="D12" s="6">
        <v>4.1500000000000002E-2</v>
      </c>
      <c r="E12" s="6">
        <v>4.1500000000000002E-2</v>
      </c>
      <c r="F12" s="6">
        <v>4.1500000000000002E-2</v>
      </c>
      <c r="G12" s="6">
        <v>4.2500000000000003E-2</v>
      </c>
      <c r="H12" s="5">
        <f t="shared" si="1"/>
        <v>9</v>
      </c>
      <c r="J12" s="22"/>
      <c r="K12" s="17"/>
      <c r="L12" s="17"/>
      <c r="M12" s="17"/>
      <c r="N12" s="23"/>
    </row>
    <row r="13" spans="2:16" x14ac:dyDescent="0.25">
      <c r="B13" s="11">
        <v>270</v>
      </c>
      <c r="C13" s="13">
        <v>1.2500000000000001E-2</v>
      </c>
      <c r="D13" s="6">
        <v>4.2999999999999997E-2</v>
      </c>
      <c r="E13" s="6">
        <v>4.2999999999999997E-2</v>
      </c>
      <c r="F13" s="6">
        <v>4.2999999999999997E-2</v>
      </c>
      <c r="G13" s="6">
        <v>4.4999999999999998E-2</v>
      </c>
      <c r="H13" s="5">
        <f t="shared" si="1"/>
        <v>10</v>
      </c>
      <c r="J13" s="22"/>
      <c r="K13" s="17" t="s">
        <v>13</v>
      </c>
      <c r="L13" s="28">
        <f>$L$10*((1+IF($L$9="soles",HLOOKUP($L$10,$C$4:$G$19,VLOOKUP($L$11,$B$9:$H$18,7,0),1),IF($L$9="dolares",HLOOKUP($L$10,$C$22:$F$37,VLOOKUP($L$11,$B$27:$G$36,6,0),1),0)))^($L$11/360)-1)</f>
        <v>21.07332939412343</v>
      </c>
      <c r="M13" s="17"/>
      <c r="N13" s="23"/>
    </row>
    <row r="14" spans="2:16" ht="15.75" thickBot="1" x14ac:dyDescent="0.3">
      <c r="B14" s="11">
        <v>360</v>
      </c>
      <c r="C14" s="13">
        <v>1.4E-2</v>
      </c>
      <c r="D14" s="6">
        <v>5.2499999999999998E-2</v>
      </c>
      <c r="E14" s="6">
        <v>5.2499999999999998E-2</v>
      </c>
      <c r="F14" s="6">
        <v>5.2499999999999998E-2</v>
      </c>
      <c r="G14" s="6">
        <v>5.7500000000000002E-2</v>
      </c>
      <c r="H14" s="5">
        <f t="shared" si="1"/>
        <v>11</v>
      </c>
      <c r="J14" s="24"/>
      <c r="K14" s="25"/>
      <c r="L14" s="25"/>
      <c r="M14" s="25"/>
      <c r="N14" s="26"/>
    </row>
    <row r="15" spans="2:16" x14ac:dyDescent="0.25">
      <c r="B15" s="11">
        <v>540</v>
      </c>
      <c r="C15" s="13">
        <v>1.4E-2</v>
      </c>
      <c r="D15" s="6">
        <v>5.3999999999999999E-2</v>
      </c>
      <c r="E15" s="6">
        <v>5.3999999999999999E-2</v>
      </c>
      <c r="F15" s="6">
        <v>5.3999999999999999E-2</v>
      </c>
      <c r="G15" s="6">
        <v>5.8999999999999997E-2</v>
      </c>
      <c r="H15" s="5">
        <f t="shared" si="1"/>
        <v>12</v>
      </c>
    </row>
    <row r="16" spans="2:16" x14ac:dyDescent="0.25">
      <c r="B16" s="11">
        <v>720</v>
      </c>
      <c r="C16" s="13">
        <v>1.4E-2</v>
      </c>
      <c r="D16" s="6">
        <v>5.8999999999999997E-2</v>
      </c>
      <c r="E16" s="6">
        <v>5.8999999999999997E-2</v>
      </c>
      <c r="F16" s="6">
        <v>5.8999999999999997E-2</v>
      </c>
      <c r="G16" s="6">
        <v>6.0499999999999998E-2</v>
      </c>
      <c r="H16" s="5">
        <f t="shared" si="1"/>
        <v>13</v>
      </c>
      <c r="K16" s="5" t="s">
        <v>24</v>
      </c>
      <c r="L16" s="27">
        <f>+IF($L$9="soles",HLOOKUP($L$10,$C$4:$G$19,VLOOKUP($L$11,$B$9:$H$18,7,0),1),IF($L$9="dolares",HLOOKUP($L$10,$C$22:$F$37,VLOOKUP($L$11,$B$27:$G$36,6,0),1),0))</f>
        <v>1.4E-2</v>
      </c>
      <c r="N16" s="34">
        <v>0.8</v>
      </c>
    </row>
    <row r="17" spans="2:15" x14ac:dyDescent="0.25">
      <c r="B17" s="11">
        <v>900</v>
      </c>
      <c r="C17" s="13">
        <v>1.4E-2</v>
      </c>
      <c r="D17" s="6">
        <v>5.8999999999999997E-2</v>
      </c>
      <c r="E17" s="6">
        <v>5.8999999999999997E-2</v>
      </c>
      <c r="F17" s="6">
        <v>5.8999999999999997E-2</v>
      </c>
      <c r="G17" s="6">
        <v>6.0499999999999998E-2</v>
      </c>
      <c r="H17" s="5">
        <f t="shared" si="1"/>
        <v>14</v>
      </c>
      <c r="N17" s="36"/>
      <c r="O17" s="37"/>
    </row>
    <row r="18" spans="2:15" x14ac:dyDescent="0.25">
      <c r="B18" s="11">
        <v>1080</v>
      </c>
      <c r="C18" s="13">
        <v>1.4E-2</v>
      </c>
      <c r="D18" s="6">
        <v>6.0499999999999998E-2</v>
      </c>
      <c r="E18" s="6">
        <v>6.0499999999999998E-2</v>
      </c>
      <c r="F18" s="6">
        <v>6.0499999999999998E-2</v>
      </c>
      <c r="G18" s="6">
        <v>6.5000000000000002E-2</v>
      </c>
      <c r="H18" s="5">
        <f t="shared" si="1"/>
        <v>15</v>
      </c>
    </row>
    <row r="19" spans="2:15" x14ac:dyDescent="0.25">
      <c r="B19" s="5">
        <v>1</v>
      </c>
      <c r="C19" s="5">
        <v>2</v>
      </c>
      <c r="D19" s="5">
        <f>+C19+1</f>
        <v>3</v>
      </c>
      <c r="E19" s="5">
        <f>+D19+1</f>
        <v>4</v>
      </c>
      <c r="F19" s="5">
        <f>+E19+1</f>
        <v>5</v>
      </c>
      <c r="G19" s="5">
        <f>+F19+1</f>
        <v>6</v>
      </c>
      <c r="H19" s="5">
        <f t="shared" si="1"/>
        <v>16</v>
      </c>
    </row>
    <row r="20" spans="2:15" x14ac:dyDescent="0.25">
      <c r="L20" s="28">
        <f>((1+L16)^(L11/360)-1)*L10</f>
        <v>21.07332939412343</v>
      </c>
    </row>
    <row r="22" spans="2:15" ht="15.75" thickBot="1" x14ac:dyDescent="0.3">
      <c r="B22" s="14" t="s">
        <v>17</v>
      </c>
      <c r="C22" s="7">
        <v>350</v>
      </c>
      <c r="D22" s="7">
        <v>5000</v>
      </c>
      <c r="E22" s="7">
        <v>10000</v>
      </c>
      <c r="F22" s="7">
        <v>50000</v>
      </c>
      <c r="G22" s="7">
        <v>1</v>
      </c>
    </row>
    <row r="23" spans="2:15" ht="15.75" thickBot="1" x14ac:dyDescent="0.3">
      <c r="B23" s="1" t="s">
        <v>8</v>
      </c>
      <c r="C23" s="31" t="s">
        <v>1</v>
      </c>
      <c r="D23" s="32"/>
      <c r="E23" s="32"/>
      <c r="F23" s="32"/>
      <c r="G23" s="7">
        <f>+G22+1</f>
        <v>2</v>
      </c>
      <c r="K23" s="34"/>
      <c r="L23" s="34"/>
    </row>
    <row r="24" spans="2:15" x14ac:dyDescent="0.25">
      <c r="B24" s="2" t="s">
        <v>0</v>
      </c>
      <c r="C24" s="8" t="s">
        <v>2</v>
      </c>
      <c r="D24" s="8" t="s">
        <v>2</v>
      </c>
      <c r="E24" s="8" t="s">
        <v>2</v>
      </c>
      <c r="F24" s="8" t="s">
        <v>2</v>
      </c>
      <c r="G24" s="7">
        <f t="shared" ref="G24:G37" si="2">+G23+1</f>
        <v>3</v>
      </c>
      <c r="K24" s="5" t="s">
        <v>53</v>
      </c>
      <c r="N24" s="35">
        <f>L10*(1+L16^(L11/360)-1)</f>
        <v>1.6565023392678402</v>
      </c>
    </row>
    <row r="25" spans="2:15" ht="22.5" x14ac:dyDescent="0.25">
      <c r="B25" s="2"/>
      <c r="C25" s="9" t="s">
        <v>21</v>
      </c>
      <c r="D25" s="9" t="s">
        <v>5</v>
      </c>
      <c r="E25" s="9" t="s">
        <v>20</v>
      </c>
      <c r="F25" s="9" t="s">
        <v>6</v>
      </c>
      <c r="G25" s="7">
        <f t="shared" si="2"/>
        <v>4</v>
      </c>
    </row>
    <row r="26" spans="2:15" ht="15.75" thickBot="1" x14ac:dyDescent="0.3">
      <c r="B26" s="3"/>
      <c r="C26" s="10" t="s">
        <v>22</v>
      </c>
      <c r="D26" s="10" t="s">
        <v>19</v>
      </c>
      <c r="E26" s="10" t="s">
        <v>6</v>
      </c>
      <c r="F26" s="10"/>
      <c r="G26" s="7">
        <f t="shared" si="2"/>
        <v>5</v>
      </c>
      <c r="M26" s="34">
        <f>L10*L16*L11/360</f>
        <v>21</v>
      </c>
    </row>
    <row r="27" spans="2:15" x14ac:dyDescent="0.25">
      <c r="B27" s="11">
        <v>30</v>
      </c>
      <c r="C27" s="13">
        <v>1E-3</v>
      </c>
      <c r="D27" s="13">
        <v>1E-3</v>
      </c>
      <c r="E27" s="13">
        <v>2E-3</v>
      </c>
      <c r="F27" s="13">
        <v>2E-3</v>
      </c>
      <c r="G27" s="7">
        <f t="shared" si="2"/>
        <v>6</v>
      </c>
      <c r="M27" s="5">
        <f>L16*100</f>
        <v>1.4000000000000001</v>
      </c>
    </row>
    <row r="28" spans="2:15" x14ac:dyDescent="0.25">
      <c r="B28" s="11">
        <v>60</v>
      </c>
      <c r="C28" s="13">
        <v>1E-3</v>
      </c>
      <c r="D28" s="13">
        <v>1E-3</v>
      </c>
      <c r="E28" s="13">
        <v>2E-3</v>
      </c>
      <c r="F28" s="13">
        <v>2E-3</v>
      </c>
      <c r="G28" s="7">
        <f t="shared" si="2"/>
        <v>7</v>
      </c>
    </row>
    <row r="29" spans="2:15" x14ac:dyDescent="0.25">
      <c r="B29" s="11">
        <v>90</v>
      </c>
      <c r="C29" s="13">
        <v>1E-3</v>
      </c>
      <c r="D29" s="6">
        <v>7.4999999999999997E-3</v>
      </c>
      <c r="E29" s="6">
        <v>7.4999999999999997E-3</v>
      </c>
      <c r="F29" s="6">
        <v>8.0000000000000002E-3</v>
      </c>
      <c r="G29" s="7">
        <f t="shared" si="2"/>
        <v>8</v>
      </c>
    </row>
    <row r="30" spans="2:15" x14ac:dyDescent="0.25">
      <c r="B30" s="11">
        <v>180</v>
      </c>
      <c r="C30" s="13">
        <v>1E-3</v>
      </c>
      <c r="D30" s="6">
        <v>8.0000000000000002E-3</v>
      </c>
      <c r="E30" s="6">
        <v>8.0000000000000002E-3</v>
      </c>
      <c r="F30" s="6">
        <v>9.4999999999999998E-3</v>
      </c>
      <c r="G30" s="7">
        <f t="shared" si="2"/>
        <v>9</v>
      </c>
    </row>
    <row r="31" spans="2:15" x14ac:dyDescent="0.25">
      <c r="B31" s="11">
        <v>270</v>
      </c>
      <c r="C31" s="13">
        <v>1E-3</v>
      </c>
      <c r="D31" s="6">
        <v>8.5000000000000006E-3</v>
      </c>
      <c r="E31" s="6">
        <v>8.5000000000000006E-3</v>
      </c>
      <c r="F31" s="6">
        <v>0.01</v>
      </c>
      <c r="G31" s="7">
        <f t="shared" si="2"/>
        <v>10</v>
      </c>
    </row>
    <row r="32" spans="2:15" x14ac:dyDescent="0.25">
      <c r="B32" s="11">
        <v>360</v>
      </c>
      <c r="C32" s="13">
        <v>4.0000000000000001E-3</v>
      </c>
      <c r="D32" s="6">
        <v>8.9999999999999993E-3</v>
      </c>
      <c r="E32" s="6">
        <v>8.9999999999999993E-3</v>
      </c>
      <c r="F32" s="6">
        <v>1.0500000000000001E-2</v>
      </c>
      <c r="G32" s="7">
        <f t="shared" si="2"/>
        <v>11</v>
      </c>
      <c r="K32" s="38"/>
    </row>
    <row r="33" spans="2:7" x14ac:dyDescent="0.25">
      <c r="B33" s="11">
        <v>540</v>
      </c>
      <c r="C33" s="13">
        <v>4.0000000000000001E-3</v>
      </c>
      <c r="D33" s="6">
        <v>9.4999999999999998E-3</v>
      </c>
      <c r="E33" s="6">
        <v>9.4999999999999998E-3</v>
      </c>
      <c r="F33" s="6">
        <v>1.0999999999999999E-2</v>
      </c>
      <c r="G33" s="7">
        <f t="shared" si="2"/>
        <v>12</v>
      </c>
    </row>
    <row r="34" spans="2:7" x14ac:dyDescent="0.25">
      <c r="B34" s="11">
        <v>720</v>
      </c>
      <c r="C34" s="13">
        <v>4.0000000000000001E-3</v>
      </c>
      <c r="D34" s="6">
        <v>1.0500000000000001E-2</v>
      </c>
      <c r="E34" s="6">
        <v>1.0500000000000001E-2</v>
      </c>
      <c r="F34" s="6">
        <v>1.2E-2</v>
      </c>
      <c r="G34" s="7">
        <f t="shared" si="2"/>
        <v>13</v>
      </c>
    </row>
    <row r="35" spans="2:7" x14ac:dyDescent="0.25">
      <c r="B35" s="11">
        <v>900</v>
      </c>
      <c r="C35" s="13">
        <v>4.0000000000000001E-3</v>
      </c>
      <c r="D35" s="6">
        <v>1.0500000000000001E-2</v>
      </c>
      <c r="E35" s="6">
        <v>1.0500000000000001E-2</v>
      </c>
      <c r="F35" s="6">
        <v>1.2E-2</v>
      </c>
      <c r="G35" s="7">
        <f t="shared" si="2"/>
        <v>14</v>
      </c>
    </row>
    <row r="36" spans="2:7" x14ac:dyDescent="0.25">
      <c r="B36" s="11">
        <v>1080</v>
      </c>
      <c r="C36" s="13">
        <v>4.0000000000000001E-3</v>
      </c>
      <c r="D36" s="6">
        <v>1.15E-2</v>
      </c>
      <c r="E36" s="6">
        <v>1.15E-2</v>
      </c>
      <c r="F36" s="6">
        <v>1.4500000000000001E-2</v>
      </c>
      <c r="G36" s="7">
        <f t="shared" si="2"/>
        <v>15</v>
      </c>
    </row>
    <row r="37" spans="2:7" x14ac:dyDescent="0.25">
      <c r="B37" s="5">
        <v>1</v>
      </c>
      <c r="C37" s="5">
        <v>2</v>
      </c>
      <c r="D37" s="5">
        <f>+C37+1</f>
        <v>3</v>
      </c>
      <c r="E37" s="5">
        <f>+D37+1</f>
        <v>4</v>
      </c>
      <c r="F37" s="5">
        <f>+E37+1</f>
        <v>5</v>
      </c>
      <c r="G37" s="7">
        <f t="shared" si="2"/>
        <v>16</v>
      </c>
    </row>
  </sheetData>
  <mergeCells count="2">
    <mergeCell ref="C5:G5"/>
    <mergeCell ref="C23:F23"/>
  </mergeCells>
  <dataValidations count="2">
    <dataValidation type="list" allowBlank="1" showInputMessage="1" showErrorMessage="1" sqref="L9" xr:uid="{00000000-0002-0000-0000-000000000000}">
      <formula1>$P$5:$P$6</formula1>
    </dataValidation>
    <dataValidation type="list" allowBlank="1" showInputMessage="1" showErrorMessage="1" sqref="L11" xr:uid="{00000000-0002-0000-0000-000001000000}">
      <formula1>$B$9:$B$18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87B1-D4A0-4E18-9F3A-C651C6D3CB7C}">
  <dimension ref="A3:S55"/>
  <sheetViews>
    <sheetView topLeftCell="D16" workbookViewId="0">
      <selection activeCell="M19" sqref="M19"/>
    </sheetView>
  </sheetViews>
  <sheetFormatPr baseColWidth="10" defaultRowHeight="15" x14ac:dyDescent="0.25"/>
  <sheetData>
    <row r="3" spans="1:19" x14ac:dyDescent="0.25">
      <c r="C3" s="33" t="s">
        <v>30</v>
      </c>
      <c r="D3" s="33"/>
      <c r="E3" s="33"/>
      <c r="F3" s="33"/>
      <c r="G3" s="33"/>
      <c r="H3" s="33"/>
      <c r="I3" s="33"/>
      <c r="J3" s="33"/>
      <c r="K3" s="33"/>
      <c r="L3" s="33"/>
      <c r="M3" s="33"/>
      <c r="R3">
        <v>1</v>
      </c>
      <c r="S3">
        <v>30</v>
      </c>
    </row>
    <row r="4" spans="1:19" ht="15.75" thickBot="1" x14ac:dyDescent="0.3">
      <c r="A4" t="s">
        <v>29</v>
      </c>
      <c r="B4" t="s">
        <v>8</v>
      </c>
      <c r="D4" t="s">
        <v>29</v>
      </c>
      <c r="E4" t="s">
        <v>33</v>
      </c>
      <c r="I4" s="5"/>
      <c r="J4" s="31" t="s">
        <v>1</v>
      </c>
      <c r="K4" s="32"/>
      <c r="L4" s="32"/>
      <c r="M4" s="32"/>
      <c r="N4" s="32"/>
      <c r="R4">
        <v>2</v>
      </c>
      <c r="S4">
        <v>60</v>
      </c>
    </row>
    <row r="5" spans="1:19" x14ac:dyDescent="0.25">
      <c r="A5">
        <v>1</v>
      </c>
      <c r="B5">
        <v>30</v>
      </c>
      <c r="D5">
        <v>1</v>
      </c>
      <c r="E5" t="s">
        <v>31</v>
      </c>
      <c r="I5" s="1" t="s">
        <v>8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R5">
        <v>3</v>
      </c>
      <c r="S5">
        <v>90</v>
      </c>
    </row>
    <row r="6" spans="1:19" ht="23.25" customHeight="1" x14ac:dyDescent="0.25">
      <c r="A6">
        <v>2</v>
      </c>
      <c r="B6">
        <v>60</v>
      </c>
      <c r="D6">
        <v>2</v>
      </c>
      <c r="E6" t="s">
        <v>32</v>
      </c>
      <c r="I6" s="2" t="s">
        <v>0</v>
      </c>
      <c r="J6" s="2" t="s">
        <v>18</v>
      </c>
      <c r="K6" s="2" t="s">
        <v>3</v>
      </c>
      <c r="L6" s="2" t="s">
        <v>10</v>
      </c>
      <c r="M6" s="2" t="s">
        <v>12</v>
      </c>
      <c r="N6" s="2" t="s">
        <v>4</v>
      </c>
      <c r="P6">
        <f>(0.8/100)*2500</f>
        <v>20</v>
      </c>
      <c r="R6">
        <v>4</v>
      </c>
      <c r="S6">
        <v>180</v>
      </c>
    </row>
    <row r="7" spans="1:19" ht="15.75" thickBot="1" x14ac:dyDescent="0.3">
      <c r="A7">
        <v>3</v>
      </c>
      <c r="B7">
        <v>90</v>
      </c>
      <c r="D7">
        <v>3</v>
      </c>
      <c r="E7" t="s">
        <v>34</v>
      </c>
      <c r="I7" s="3"/>
      <c r="J7" s="3" t="s">
        <v>15</v>
      </c>
      <c r="K7" s="3" t="s">
        <v>9</v>
      </c>
      <c r="L7" s="3" t="s">
        <v>11</v>
      </c>
      <c r="M7" s="2" t="s">
        <v>4</v>
      </c>
      <c r="N7" s="3"/>
      <c r="R7">
        <v>5</v>
      </c>
      <c r="S7">
        <v>270</v>
      </c>
    </row>
    <row r="8" spans="1:19" x14ac:dyDescent="0.25">
      <c r="A8">
        <v>4</v>
      </c>
      <c r="B8">
        <v>180</v>
      </c>
      <c r="D8">
        <v>4</v>
      </c>
      <c r="E8" t="s">
        <v>35</v>
      </c>
      <c r="I8" s="11">
        <v>30</v>
      </c>
      <c r="J8" s="13">
        <v>8.0000000000000002E-3</v>
      </c>
      <c r="K8" s="13">
        <v>8.0000000000000002E-3</v>
      </c>
      <c r="L8" s="13">
        <v>1.2E-2</v>
      </c>
      <c r="M8" s="13">
        <v>1.4E-2</v>
      </c>
      <c r="N8" s="13">
        <v>1.4E-2</v>
      </c>
      <c r="R8">
        <v>6</v>
      </c>
      <c r="S8">
        <v>360</v>
      </c>
    </row>
    <row r="9" spans="1:19" x14ac:dyDescent="0.25">
      <c r="A9">
        <v>5</v>
      </c>
      <c r="B9">
        <v>270</v>
      </c>
      <c r="I9" s="11">
        <v>60</v>
      </c>
      <c r="J9" s="13">
        <v>8.0000000000000002E-3</v>
      </c>
      <c r="K9" s="13">
        <v>8.0000000000000002E-3</v>
      </c>
      <c r="L9" s="13">
        <v>1.2E-2</v>
      </c>
      <c r="M9" s="13">
        <v>1.4E-2</v>
      </c>
      <c r="N9" s="13">
        <v>1.4E-2</v>
      </c>
      <c r="R9">
        <v>7</v>
      </c>
      <c r="S9">
        <v>540</v>
      </c>
    </row>
    <row r="10" spans="1:19" x14ac:dyDescent="0.25">
      <c r="A10">
        <v>6</v>
      </c>
      <c r="B10">
        <v>360</v>
      </c>
      <c r="I10" s="11">
        <v>90</v>
      </c>
      <c r="J10" s="13">
        <v>1.2500000000000001E-2</v>
      </c>
      <c r="K10" s="6">
        <v>3.9E-2</v>
      </c>
      <c r="L10" s="6">
        <v>3.9E-2</v>
      </c>
      <c r="M10" s="6">
        <v>3.9E-2</v>
      </c>
      <c r="N10" s="6">
        <v>0.04</v>
      </c>
      <c r="R10">
        <v>8</v>
      </c>
      <c r="S10">
        <v>720</v>
      </c>
    </row>
    <row r="11" spans="1:19" x14ac:dyDescent="0.25">
      <c r="A11">
        <v>7</v>
      </c>
      <c r="B11">
        <v>540</v>
      </c>
      <c r="I11" s="11">
        <v>180</v>
      </c>
      <c r="J11" s="13">
        <v>1.2500000000000001E-2</v>
      </c>
      <c r="K11" s="6">
        <v>4.1500000000000002E-2</v>
      </c>
      <c r="L11" s="6">
        <v>4.1500000000000002E-2</v>
      </c>
      <c r="M11" s="6">
        <v>4.1500000000000002E-2</v>
      </c>
      <c r="N11" s="6">
        <v>4.2500000000000003E-2</v>
      </c>
      <c r="R11">
        <v>9</v>
      </c>
      <c r="S11">
        <v>900</v>
      </c>
    </row>
    <row r="12" spans="1:19" x14ac:dyDescent="0.25">
      <c r="A12">
        <v>8</v>
      </c>
      <c r="B12">
        <v>720</v>
      </c>
      <c r="I12" s="11">
        <v>270</v>
      </c>
      <c r="J12" s="13">
        <v>1.2500000000000001E-2</v>
      </c>
      <c r="K12" s="6">
        <v>4.2999999999999997E-2</v>
      </c>
      <c r="L12" s="6">
        <v>4.2999999999999997E-2</v>
      </c>
      <c r="M12" s="6">
        <v>4.2999999999999997E-2</v>
      </c>
      <c r="N12" s="6">
        <v>4.4999999999999998E-2</v>
      </c>
      <c r="R12">
        <v>10</v>
      </c>
      <c r="S12">
        <v>1080</v>
      </c>
    </row>
    <row r="13" spans="1:19" x14ac:dyDescent="0.25">
      <c r="A13">
        <v>9</v>
      </c>
      <c r="B13">
        <v>900</v>
      </c>
      <c r="I13" s="11">
        <v>360</v>
      </c>
      <c r="J13" s="13">
        <v>1.4E-2</v>
      </c>
      <c r="K13" s="6">
        <v>5.2499999999999998E-2</v>
      </c>
      <c r="L13" s="6">
        <v>5.2499999999999998E-2</v>
      </c>
      <c r="M13" s="6">
        <v>5.2499999999999998E-2</v>
      </c>
      <c r="N13" s="6">
        <v>5.7500000000000002E-2</v>
      </c>
    </row>
    <row r="14" spans="1:19" x14ac:dyDescent="0.25">
      <c r="A14">
        <v>10</v>
      </c>
      <c r="B14">
        <v>1080</v>
      </c>
      <c r="I14" s="11">
        <v>540</v>
      </c>
      <c r="J14" s="13">
        <v>1.4E-2</v>
      </c>
      <c r="K14" s="6">
        <v>5.3999999999999999E-2</v>
      </c>
      <c r="L14" s="6">
        <v>5.3999999999999999E-2</v>
      </c>
      <c r="M14" s="6">
        <v>5.3999999999999999E-2</v>
      </c>
      <c r="N14" s="6">
        <v>5.8999999999999997E-2</v>
      </c>
    </row>
    <row r="15" spans="1:19" x14ac:dyDescent="0.25">
      <c r="I15" s="11">
        <v>720</v>
      </c>
      <c r="J15" s="13">
        <v>1.4E-2</v>
      </c>
      <c r="K15" s="6">
        <v>5.8999999999999997E-2</v>
      </c>
      <c r="L15" s="6">
        <v>5.8999999999999997E-2</v>
      </c>
      <c r="M15" s="6">
        <v>5.8999999999999997E-2</v>
      </c>
      <c r="N15" s="6">
        <v>6.0499999999999998E-2</v>
      </c>
    </row>
    <row r="16" spans="1:19" x14ac:dyDescent="0.25">
      <c r="I16" s="11">
        <v>900</v>
      </c>
      <c r="J16" s="13">
        <v>1.4E-2</v>
      </c>
      <c r="K16" s="6">
        <v>5.8999999999999997E-2</v>
      </c>
      <c r="L16" s="6">
        <v>5.8999999999999997E-2</v>
      </c>
      <c r="M16" s="6">
        <v>5.8999999999999997E-2</v>
      </c>
      <c r="N16" s="6">
        <v>6.0499999999999998E-2</v>
      </c>
      <c r="S16" t="s">
        <v>50</v>
      </c>
    </row>
    <row r="17" spans="1:19" x14ac:dyDescent="0.25">
      <c r="I17" s="11">
        <v>1080</v>
      </c>
      <c r="J17" s="13">
        <v>1.4E-2</v>
      </c>
      <c r="K17" s="6">
        <v>6.0499999999999998E-2</v>
      </c>
      <c r="L17" s="6">
        <v>6.0499999999999998E-2</v>
      </c>
      <c r="M17" s="6">
        <v>6.0499999999999998E-2</v>
      </c>
      <c r="N17" s="6">
        <v>6.5000000000000002E-2</v>
      </c>
      <c r="S17" t="s">
        <v>51</v>
      </c>
    </row>
    <row r="18" spans="1:19" x14ac:dyDescent="0.25">
      <c r="S18" t="s">
        <v>52</v>
      </c>
    </row>
    <row r="20" spans="1:19" x14ac:dyDescent="0.25">
      <c r="A20" t="s">
        <v>29</v>
      </c>
      <c r="B20" t="s">
        <v>8</v>
      </c>
      <c r="C20" t="s">
        <v>33</v>
      </c>
      <c r="D20" t="s">
        <v>24</v>
      </c>
      <c r="H20" t="s">
        <v>43</v>
      </c>
    </row>
    <row r="21" spans="1:19" x14ac:dyDescent="0.25">
      <c r="A21">
        <v>1</v>
      </c>
      <c r="B21">
        <v>30</v>
      </c>
      <c r="C21" t="s">
        <v>31</v>
      </c>
      <c r="D21">
        <v>0.8</v>
      </c>
      <c r="I21" t="s">
        <v>37</v>
      </c>
      <c r="J21" t="s">
        <v>38</v>
      </c>
      <c r="K21" t="s">
        <v>39</v>
      </c>
      <c r="L21" t="s">
        <v>40</v>
      </c>
      <c r="M21" t="s">
        <v>49</v>
      </c>
      <c r="N21" t="s">
        <v>42</v>
      </c>
      <c r="O21" t="s">
        <v>24</v>
      </c>
      <c r="P21" t="s">
        <v>41</v>
      </c>
      <c r="Q21" t="s">
        <v>46</v>
      </c>
    </row>
    <row r="22" spans="1:19" x14ac:dyDescent="0.25">
      <c r="A22">
        <v>2</v>
      </c>
      <c r="B22">
        <v>30</v>
      </c>
      <c r="C22" t="s">
        <v>32</v>
      </c>
      <c r="D22">
        <v>0.8</v>
      </c>
      <c r="I22">
        <v>1</v>
      </c>
      <c r="J22" t="s">
        <v>48</v>
      </c>
      <c r="M22">
        <v>1.8</v>
      </c>
    </row>
    <row r="23" spans="1:19" x14ac:dyDescent="0.25">
      <c r="A23">
        <v>3</v>
      </c>
      <c r="B23">
        <v>30</v>
      </c>
      <c r="C23" t="s">
        <v>34</v>
      </c>
      <c r="D23">
        <v>1.2</v>
      </c>
      <c r="M23">
        <v>1</v>
      </c>
    </row>
    <row r="24" spans="1:19" x14ac:dyDescent="0.25">
      <c r="A24">
        <v>4</v>
      </c>
      <c r="B24">
        <v>30</v>
      </c>
      <c r="C24" t="s">
        <v>35</v>
      </c>
      <c r="D24">
        <v>1.4</v>
      </c>
      <c r="H24" t="s">
        <v>44</v>
      </c>
    </row>
    <row r="25" spans="1:19" x14ac:dyDescent="0.25">
      <c r="A25">
        <v>5</v>
      </c>
      <c r="B25">
        <v>30</v>
      </c>
      <c r="C25" t="s">
        <v>36</v>
      </c>
      <c r="D25">
        <v>1.4</v>
      </c>
      <c r="I25" t="s">
        <v>37</v>
      </c>
      <c r="J25" t="s">
        <v>41</v>
      </c>
      <c r="K25" t="s">
        <v>47</v>
      </c>
    </row>
    <row r="26" spans="1:19" x14ac:dyDescent="0.25">
      <c r="A26">
        <v>6</v>
      </c>
      <c r="B26">
        <v>60</v>
      </c>
      <c r="C26" t="s">
        <v>31</v>
      </c>
      <c r="D26">
        <v>0.8</v>
      </c>
      <c r="I26">
        <v>1</v>
      </c>
    </row>
    <row r="27" spans="1:19" x14ac:dyDescent="0.25">
      <c r="A27">
        <v>7</v>
      </c>
      <c r="B27">
        <v>60</v>
      </c>
      <c r="C27" t="s">
        <v>32</v>
      </c>
      <c r="D27">
        <v>0.8</v>
      </c>
    </row>
    <row r="28" spans="1:19" x14ac:dyDescent="0.25">
      <c r="A28">
        <v>8</v>
      </c>
      <c r="B28">
        <v>60</v>
      </c>
      <c r="C28" t="s">
        <v>34</v>
      </c>
      <c r="D28">
        <v>1.2</v>
      </c>
      <c r="H28" t="s">
        <v>45</v>
      </c>
    </row>
    <row r="29" spans="1:19" x14ac:dyDescent="0.25">
      <c r="A29">
        <v>9</v>
      </c>
      <c r="B29">
        <v>60</v>
      </c>
      <c r="C29" t="s">
        <v>35</v>
      </c>
      <c r="D29">
        <v>1.4</v>
      </c>
    </row>
    <row r="30" spans="1:19" x14ac:dyDescent="0.25">
      <c r="A30">
        <v>10</v>
      </c>
      <c r="B30">
        <v>60</v>
      </c>
      <c r="C30" t="s">
        <v>36</v>
      </c>
      <c r="D30">
        <v>1.4</v>
      </c>
    </row>
    <row r="31" spans="1:19" x14ac:dyDescent="0.25">
      <c r="A31">
        <v>11</v>
      </c>
      <c r="D31">
        <v>0.8</v>
      </c>
    </row>
    <row r="32" spans="1:19" x14ac:dyDescent="0.25">
      <c r="A32">
        <v>12</v>
      </c>
      <c r="D32">
        <v>0.8</v>
      </c>
    </row>
    <row r="33" spans="1:4" x14ac:dyDescent="0.25">
      <c r="A33">
        <v>13</v>
      </c>
      <c r="D33">
        <v>0.8</v>
      </c>
    </row>
    <row r="34" spans="1:4" x14ac:dyDescent="0.25">
      <c r="A34">
        <v>14</v>
      </c>
      <c r="D34">
        <v>0.8</v>
      </c>
    </row>
    <row r="35" spans="1:4" x14ac:dyDescent="0.25">
      <c r="A35">
        <v>15</v>
      </c>
      <c r="D35">
        <v>0.8</v>
      </c>
    </row>
    <row r="36" spans="1:4" x14ac:dyDescent="0.25">
      <c r="A36">
        <v>16</v>
      </c>
      <c r="D36">
        <v>0.8</v>
      </c>
    </row>
    <row r="37" spans="1:4" x14ac:dyDescent="0.25">
      <c r="A37">
        <v>17</v>
      </c>
    </row>
    <row r="38" spans="1:4" x14ac:dyDescent="0.25">
      <c r="A38">
        <v>18</v>
      </c>
    </row>
    <row r="39" spans="1:4" x14ac:dyDescent="0.25">
      <c r="A39">
        <v>19</v>
      </c>
    </row>
    <row r="40" spans="1:4" x14ac:dyDescent="0.25">
      <c r="A40">
        <v>20</v>
      </c>
    </row>
    <row r="41" spans="1:4" x14ac:dyDescent="0.25">
      <c r="A41">
        <v>21</v>
      </c>
    </row>
    <row r="42" spans="1:4" x14ac:dyDescent="0.25">
      <c r="A42">
        <v>22</v>
      </c>
    </row>
    <row r="43" spans="1:4" x14ac:dyDescent="0.25">
      <c r="A43">
        <v>23</v>
      </c>
    </row>
    <row r="44" spans="1:4" x14ac:dyDescent="0.25">
      <c r="A44">
        <v>24</v>
      </c>
    </row>
    <row r="45" spans="1:4" x14ac:dyDescent="0.25">
      <c r="A45">
        <v>25</v>
      </c>
    </row>
    <row r="46" spans="1:4" x14ac:dyDescent="0.25">
      <c r="A46">
        <v>26</v>
      </c>
    </row>
    <row r="47" spans="1:4" x14ac:dyDescent="0.25">
      <c r="A47">
        <v>27</v>
      </c>
    </row>
    <row r="48" spans="1:4" x14ac:dyDescent="0.25">
      <c r="A48">
        <v>28</v>
      </c>
    </row>
    <row r="49" spans="1:1" x14ac:dyDescent="0.25">
      <c r="A49">
        <v>29</v>
      </c>
    </row>
    <row r="50" spans="1:1" x14ac:dyDescent="0.25">
      <c r="A50">
        <v>30</v>
      </c>
    </row>
    <row r="51" spans="1:1" x14ac:dyDescent="0.25">
      <c r="A51">
        <v>31</v>
      </c>
    </row>
    <row r="52" spans="1:1" x14ac:dyDescent="0.25">
      <c r="A52">
        <v>32</v>
      </c>
    </row>
    <row r="53" spans="1:1" x14ac:dyDescent="0.25">
      <c r="A53">
        <v>33</v>
      </c>
    </row>
    <row r="54" spans="1:1" x14ac:dyDescent="0.25">
      <c r="A54">
        <v>34</v>
      </c>
    </row>
    <row r="55" spans="1:1" x14ac:dyDescent="0.25">
      <c r="A55">
        <v>35</v>
      </c>
    </row>
  </sheetData>
  <mergeCells count="2">
    <mergeCell ref="C3:M3"/>
    <mergeCell ref="J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Hoja3</vt:lpstr>
      <vt:lpstr>Hoja1</vt:lpstr>
    </vt:vector>
  </TitlesOfParts>
  <Company>BanBif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KEVIN</dc:creator>
  <cp:lastModifiedBy>DRomero</cp:lastModifiedBy>
  <dcterms:created xsi:type="dcterms:W3CDTF">2022-05-16T20:54:22Z</dcterms:created>
  <dcterms:modified xsi:type="dcterms:W3CDTF">2022-07-09T02:06:23Z</dcterms:modified>
</cp:coreProperties>
</file>