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.abraham/Desktop/Abraham/assets/"/>
    </mc:Choice>
  </mc:AlternateContent>
  <xr:revisionPtr revIDLastSave="0" documentId="13_ncr:1_{6D31CC42-40FE-864E-999F-8C687A55AFD1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RA" sheetId="1" r:id="rId1"/>
  </sheets>
  <definedNames>
    <definedName name="_xlnm.Print_Area" localSheetId="0">TRA!$A$1:$D$64</definedName>
  </definedNames>
  <calcPr calcId="191029"/>
  <customWorkbookViews>
    <customWorkbookView name="GEOFREY SHANTIWA - Personal View" guid="{9CD867E9-7569-403F-9927-7A0F58CAF948}" mergeInterval="0" personalView="1" maximized="1" windowWidth="1362" windowHeight="54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24" i="1" s="1"/>
  <c r="D23" i="1"/>
  <c r="D29" i="1"/>
  <c r="D64" i="1" s="1"/>
  <c r="D36" i="1"/>
  <c r="B64" i="1"/>
  <c r="D37" i="1" l="1"/>
  <c r="D39" i="1" s="1"/>
  <c r="D34" i="1"/>
  <c r="D35" i="1" s="1"/>
  <c r="D40" i="1" l="1"/>
  <c r="D41" i="1" s="1"/>
  <c r="D42" i="1" s="1"/>
</calcChain>
</file>

<file path=xl/sharedStrings.xml><?xml version="1.0" encoding="utf-8"?>
<sst xmlns="http://schemas.openxmlformats.org/spreadsheetml/2006/main" count="53" uniqueCount="52">
  <si>
    <t>Entity name</t>
  </si>
  <si>
    <t>Entity code</t>
  </si>
  <si>
    <t>Employee Name</t>
  </si>
  <si>
    <t>Employee Number</t>
  </si>
  <si>
    <t>Employee ABL Account Number</t>
  </si>
  <si>
    <t>Basic Salary</t>
  </si>
  <si>
    <t>TOTAL</t>
  </si>
  <si>
    <t>1. INSTITUTION</t>
  </si>
  <si>
    <t>2. EMPLOYEE</t>
  </si>
  <si>
    <t>3. INCOME</t>
  </si>
  <si>
    <t>4. PROPOSED LOAN AMOUNT / EXPOSURE</t>
  </si>
  <si>
    <t>5. COMPLIANCE</t>
  </si>
  <si>
    <t>Transport</t>
  </si>
  <si>
    <t>Housing</t>
  </si>
  <si>
    <t>Net salary(From Current Salary Slips)</t>
  </si>
  <si>
    <t xml:space="preserve">Applied Facility Amount </t>
  </si>
  <si>
    <t xml:space="preserve">Existing Facility Balance </t>
  </si>
  <si>
    <t>Relationship with other Banks</t>
  </si>
  <si>
    <t>Others</t>
  </si>
  <si>
    <t>7. RECOMMENDATIONS AND APPROVAL</t>
  </si>
  <si>
    <t>6. RELATIONSHIP WITH OTHER BANKS</t>
  </si>
  <si>
    <t>Approved Tenor (In Months)</t>
  </si>
  <si>
    <t>Add: ABL existing Monthly Instalment</t>
  </si>
  <si>
    <t>3.2.1</t>
  </si>
  <si>
    <t>3.2.2</t>
  </si>
  <si>
    <t>3.2.3</t>
  </si>
  <si>
    <t>Monthly Instalments                       -ABL</t>
  </si>
  <si>
    <t>Total deductions</t>
  </si>
  <si>
    <t>Within/Above Limit</t>
  </si>
  <si>
    <t>Net Salary after deductions</t>
  </si>
  <si>
    <t>Deduction Limit 1/3 of Basic Salary</t>
  </si>
  <si>
    <t>Debt ratio</t>
  </si>
  <si>
    <t>3.3.1</t>
  </si>
  <si>
    <t>Utility</t>
  </si>
  <si>
    <t>3.3.2</t>
  </si>
  <si>
    <t>Airtime</t>
  </si>
  <si>
    <t>3.3.3</t>
  </si>
  <si>
    <t>Overtime/Extra duty</t>
  </si>
  <si>
    <t>3.3.4</t>
  </si>
  <si>
    <t>GRAND-TOTAL</t>
  </si>
  <si>
    <t>Fixed Allowances:</t>
  </si>
  <si>
    <t xml:space="preserve">                                  -Other Bank(s)</t>
  </si>
  <si>
    <t xml:space="preserve">Adjusted Net Fixed Salary </t>
  </si>
  <si>
    <t>Variable Allowances:</t>
  </si>
  <si>
    <t>(a) SUB-TOTAL</t>
  </si>
  <si>
    <t>(b) SUB-TOTAL</t>
  </si>
  <si>
    <r>
      <rPr>
        <b/>
        <i/>
        <sz val="11"/>
        <color indexed="8"/>
        <rFont val="Book Antiqua"/>
        <family val="1"/>
      </rPr>
      <t>Less: Items 3.2-3.3 above</t>
    </r>
    <r>
      <rPr>
        <sz val="11"/>
        <color indexed="8"/>
        <rFont val="Book Antiqua"/>
        <family val="1"/>
      </rPr>
      <t xml:space="preserve"> (Total allowances a+b)</t>
    </r>
  </si>
  <si>
    <t>Approved Interest rate p.a.(reducing balance)</t>
  </si>
  <si>
    <t>CA recommendations:</t>
  </si>
  <si>
    <t>BM approval:</t>
  </si>
  <si>
    <t>Name</t>
  </si>
  <si>
    <t>Amount[Tzs]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</si>
</sst>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Book Antiqua"/>
      <family val="1"/>
    </font>
    <font>
      <b/>
      <sz val="11"/>
      <name val="Book Antiqua"/>
      <family val="1"/>
    </font>
    <font>
      <b/>
      <i/>
      <sz val="11"/>
      <color indexed="8"/>
      <name val="Book Antiqua"/>
      <family val="1"/>
    </font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5" fillId="2" borderId="1" xfId="0" applyFont="1" applyFill="1" applyBorder="1"/>
    <xf numFmtId="0" fontId="5" fillId="2" borderId="2" xfId="0" applyFont="1" applyFill="1" applyBorder="1"/>
    <xf numFmtId="164" fontId="6" fillId="2" borderId="1" xfId="1" applyNumberFormat="1" applyFont="1" applyFill="1" applyBorder="1"/>
    <xf numFmtId="43" fontId="6" fillId="2" borderId="2" xfId="1" applyFont="1" applyFill="1" applyBorder="1"/>
    <xf numFmtId="43" fontId="6" fillId="2" borderId="3" xfId="1" applyFont="1" applyFill="1" applyBorder="1" applyAlignment="1">
      <alignment horizontal="right"/>
    </xf>
    <xf numFmtId="43" fontId="5" fillId="2" borderId="1" xfId="1" applyFont="1" applyFill="1" applyBorder="1"/>
    <xf numFmtId="43" fontId="5" fillId="2" borderId="2" xfId="1" applyFont="1" applyFill="1" applyBorder="1"/>
    <xf numFmtId="43" fontId="5" fillId="2" borderId="3" xfId="1" applyFont="1" applyFill="1" applyBorder="1" applyAlignment="1">
      <alignment horizontal="right"/>
    </xf>
    <xf numFmtId="43" fontId="6" fillId="2" borderId="2" xfId="1" applyFont="1" applyFill="1" applyBorder="1" applyAlignment="1">
      <alignment horizontal="center"/>
    </xf>
    <xf numFmtId="43" fontId="5" fillId="2" borderId="4" xfId="1" applyFont="1" applyFill="1" applyBorder="1"/>
    <xf numFmtId="43" fontId="6" fillId="2" borderId="5" xfId="1" applyFont="1" applyFill="1" applyBorder="1" applyAlignment="1">
      <alignment horizontal="center"/>
    </xf>
    <xf numFmtId="43" fontId="5" fillId="2" borderId="6" xfId="1" applyFont="1" applyFill="1" applyBorder="1" applyAlignment="1">
      <alignment horizontal="right"/>
    </xf>
    <xf numFmtId="164" fontId="5" fillId="2" borderId="1" xfId="1" applyNumberFormat="1" applyFont="1" applyFill="1" applyBorder="1"/>
    <xf numFmtId="43" fontId="5" fillId="2" borderId="7" xfId="1" applyFont="1" applyFill="1" applyBorder="1" applyAlignment="1">
      <alignment wrapText="1"/>
    </xf>
    <xf numFmtId="43" fontId="5" fillId="2" borderId="8" xfId="1" applyFont="1" applyFill="1" applyBorder="1" applyAlignment="1">
      <alignment wrapText="1"/>
    </xf>
    <xf numFmtId="43" fontId="6" fillId="2" borderId="9" xfId="0" applyNumberFormat="1" applyFont="1" applyFill="1" applyBorder="1" applyAlignment="1">
      <alignment horizontal="right"/>
    </xf>
    <xf numFmtId="0" fontId="5" fillId="2" borderId="8" xfId="0" applyFont="1" applyFill="1" applyBorder="1" applyAlignment="1">
      <alignment wrapText="1"/>
    </xf>
    <xf numFmtId="43" fontId="5" fillId="2" borderId="10" xfId="1" applyFont="1" applyFill="1" applyBorder="1"/>
    <xf numFmtId="43" fontId="5" fillId="2" borderId="1" xfId="1" applyFont="1" applyFill="1" applyBorder="1" applyAlignment="1">
      <alignment horizontal="right"/>
    </xf>
    <xf numFmtId="0" fontId="5" fillId="2" borderId="8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left" wrapText="1"/>
    </xf>
    <xf numFmtId="0" fontId="5" fillId="3" borderId="1" xfId="0" applyFont="1" applyFill="1" applyBorder="1"/>
    <xf numFmtId="0" fontId="6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43" fontId="6" fillId="2" borderId="8" xfId="1" applyFont="1" applyFill="1" applyBorder="1" applyAlignment="1">
      <alignment horizontal="center"/>
    </xf>
    <xf numFmtId="43" fontId="6" fillId="2" borderId="9" xfId="1" applyFont="1" applyFill="1" applyBorder="1" applyAlignment="1">
      <alignment horizontal="center"/>
    </xf>
    <xf numFmtId="43" fontId="2" fillId="2" borderId="9" xfId="1" applyFont="1" applyFill="1" applyBorder="1" applyAlignment="1">
      <alignment horizontal="right"/>
    </xf>
    <xf numFmtId="43" fontId="6" fillId="4" borderId="3" xfId="1" applyFont="1" applyFill="1" applyBorder="1" applyAlignment="1">
      <alignment horizontal="right"/>
    </xf>
    <xf numFmtId="43" fontId="5" fillId="4" borderId="3" xfId="1" applyFont="1" applyFill="1" applyBorder="1" applyAlignment="1">
      <alignment horizontal="right"/>
    </xf>
    <xf numFmtId="43" fontId="5" fillId="4" borderId="2" xfId="1" applyFont="1" applyFill="1" applyBorder="1"/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wrapText="1"/>
    </xf>
    <xf numFmtId="43" fontId="5" fillId="2" borderId="5" xfId="1" applyFont="1" applyFill="1" applyBorder="1"/>
    <xf numFmtId="43" fontId="6" fillId="2" borderId="9" xfId="1" applyFont="1" applyFill="1" applyBorder="1" applyAlignment="1">
      <alignment horizontal="right"/>
    </xf>
    <xf numFmtId="0" fontId="5" fillId="2" borderId="2" xfId="0" applyFont="1" applyFill="1" applyBorder="1" applyAlignment="1">
      <alignment wrapText="1"/>
    </xf>
    <xf numFmtId="43" fontId="6" fillId="2" borderId="11" xfId="1" applyFont="1" applyFill="1" applyBorder="1" applyAlignment="1">
      <alignment horizontal="right"/>
    </xf>
    <xf numFmtId="0" fontId="5" fillId="5" borderId="1" xfId="0" applyFont="1" applyFill="1" applyBorder="1"/>
    <xf numFmtId="43" fontId="6" fillId="2" borderId="0" xfId="1" applyFont="1" applyFill="1" applyBorder="1" applyAlignment="1">
      <alignment horizontal="center"/>
    </xf>
    <xf numFmtId="43" fontId="6" fillId="2" borderId="12" xfId="1" applyFont="1" applyFill="1" applyBorder="1" applyAlignment="1">
      <alignment horizontal="center"/>
    </xf>
    <xf numFmtId="43" fontId="6" fillId="2" borderId="13" xfId="1" applyFont="1" applyFill="1" applyBorder="1" applyAlignment="1">
      <alignment horizontal="center"/>
    </xf>
    <xf numFmtId="43" fontId="6" fillId="2" borderId="14" xfId="1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43" fontId="6" fillId="2" borderId="2" xfId="1" applyFont="1" applyFill="1" applyBorder="1" applyAlignment="1">
      <alignment horizontal="right"/>
    </xf>
    <xf numFmtId="43" fontId="6" fillId="2" borderId="5" xfId="1" applyFont="1" applyFill="1" applyBorder="1" applyAlignment="1">
      <alignment horizontal="right"/>
    </xf>
    <xf numFmtId="43" fontId="6" fillId="2" borderId="9" xfId="1" applyFont="1" applyFill="1" applyBorder="1"/>
    <xf numFmtId="43" fontId="5" fillId="2" borderId="3" xfId="1" applyFont="1" applyFill="1" applyBorder="1"/>
    <xf numFmtId="43" fontId="6" fillId="2" borderId="16" xfId="1" applyFont="1" applyFill="1" applyBorder="1"/>
    <xf numFmtId="43" fontId="5" fillId="4" borderId="3" xfId="1" applyFont="1" applyFill="1" applyBorder="1" applyAlignment="1">
      <alignment horizontal="left"/>
    </xf>
    <xf numFmtId="43" fontId="6" fillId="2" borderId="16" xfId="1" applyFont="1" applyFill="1" applyBorder="1" applyAlignment="1">
      <alignment horizontal="left"/>
    </xf>
    <xf numFmtId="40" fontId="5" fillId="2" borderId="6" xfId="0" applyNumberFormat="1" applyFont="1" applyFill="1" applyBorder="1" applyAlignment="1">
      <alignment horizontal="right"/>
    </xf>
    <xf numFmtId="43" fontId="5" fillId="4" borderId="16" xfId="0" applyNumberFormat="1" applyFont="1" applyFill="1" applyBorder="1" applyAlignment="1">
      <alignment horizontal="right"/>
    </xf>
    <xf numFmtId="0" fontId="5" fillId="2" borderId="17" xfId="0" applyFont="1" applyFill="1" applyBorder="1"/>
    <xf numFmtId="0" fontId="8" fillId="2" borderId="18" xfId="0" applyFont="1" applyFill="1" applyBorder="1" applyAlignment="1">
      <alignment wrapText="1"/>
    </xf>
    <xf numFmtId="43" fontId="5" fillId="2" borderId="19" xfId="1" applyFont="1" applyFill="1" applyBorder="1" applyAlignment="1">
      <alignment wrapText="1"/>
    </xf>
    <xf numFmtId="43" fontId="6" fillId="2" borderId="20" xfId="1" applyFont="1" applyFill="1" applyBorder="1" applyAlignment="1">
      <alignment wrapText="1"/>
    </xf>
    <xf numFmtId="43" fontId="6" fillId="2" borderId="21" xfId="1" applyFont="1" applyFill="1" applyBorder="1" applyAlignment="1">
      <alignment horizontal="center"/>
    </xf>
    <xf numFmtId="43" fontId="6" fillId="2" borderId="11" xfId="1" applyFont="1" applyFill="1" applyBorder="1" applyAlignment="1">
      <alignment horizontal="center"/>
    </xf>
    <xf numFmtId="43" fontId="6" fillId="2" borderId="22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43" fontId="5" fillId="2" borderId="12" xfId="1" applyFont="1" applyFill="1" applyBorder="1" applyAlignment="1">
      <alignment horizontal="left" vertical="center"/>
    </xf>
    <xf numFmtId="43" fontId="6" fillId="4" borderId="9" xfId="0" applyNumberFormat="1" applyFont="1" applyFill="1" applyBorder="1"/>
    <xf numFmtId="0" fontId="6" fillId="4" borderId="9" xfId="0" applyFont="1" applyFill="1" applyBorder="1"/>
    <xf numFmtId="0" fontId="6" fillId="0" borderId="9" xfId="0" applyFont="1" applyBorder="1"/>
    <xf numFmtId="0" fontId="5" fillId="0" borderId="12" xfId="0" applyFont="1" applyBorder="1"/>
    <xf numFmtId="0" fontId="8" fillId="0" borderId="12" xfId="0" applyFont="1" applyBorder="1" applyAlignment="1">
      <alignment wrapText="1"/>
    </xf>
    <xf numFmtId="43" fontId="5" fillId="0" borderId="12" xfId="1" applyFont="1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10" fontId="2" fillId="6" borderId="9" xfId="2" applyNumberFormat="1" applyFont="1" applyFill="1" applyBorder="1" applyAlignment="1">
      <alignment wrapText="1"/>
    </xf>
    <xf numFmtId="43" fontId="2" fillId="6" borderId="6" xfId="0" applyNumberFormat="1" applyFont="1" applyFill="1" applyBorder="1" applyAlignment="1">
      <alignment horizontal="right"/>
    </xf>
    <xf numFmtId="43" fontId="2" fillId="6" borderId="9" xfId="0" applyNumberFormat="1" applyFont="1" applyFill="1" applyBorder="1" applyAlignment="1">
      <alignment horizontal="right"/>
    </xf>
    <xf numFmtId="43" fontId="5" fillId="0" borderId="0" xfId="1" applyFont="1"/>
    <xf numFmtId="43" fontId="5" fillId="0" borderId="0" xfId="1" applyFont="1" applyAlignment="1">
      <alignment horizontal="center"/>
    </xf>
    <xf numFmtId="43" fontId="6" fillId="0" borderId="0" xfId="1" applyFont="1"/>
    <xf numFmtId="43" fontId="5" fillId="0" borderId="0" xfId="1" applyFont="1" applyFill="1"/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left"/>
    </xf>
    <xf numFmtId="0" fontId="7" fillId="5" borderId="15" xfId="0" applyFont="1" applyFill="1" applyBorder="1" applyAlignment="1">
      <alignment horizontal="left"/>
    </xf>
    <xf numFmtId="0" fontId="7" fillId="5" borderId="23" xfId="0" applyFont="1" applyFill="1" applyBorder="1" applyAlignment="1">
      <alignment horizontal="left"/>
    </xf>
    <xf numFmtId="0" fontId="6" fillId="3" borderId="25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5" fillId="2" borderId="29" xfId="0" applyFont="1" applyFill="1" applyBorder="1"/>
    <xf numFmtId="0" fontId="5" fillId="2" borderId="30" xfId="0" applyFont="1" applyFill="1" applyBorder="1"/>
    <xf numFmtId="0" fontId="5" fillId="2" borderId="31" xfId="0" applyFont="1" applyFill="1" applyBorder="1"/>
    <xf numFmtId="0" fontId="6" fillId="3" borderId="32" xfId="0" applyFont="1" applyFill="1" applyBorder="1" applyAlignment="1">
      <alignment horizontal="left"/>
    </xf>
    <xf numFmtId="0" fontId="6" fillId="3" borderId="33" xfId="0" applyFont="1" applyFill="1" applyBorder="1" applyAlignment="1">
      <alignment horizontal="left"/>
    </xf>
    <xf numFmtId="0" fontId="6" fillId="3" borderId="34" xfId="0" applyFont="1" applyFill="1" applyBorder="1" applyAlignment="1">
      <alignment horizontal="left"/>
    </xf>
    <xf numFmtId="43" fontId="6" fillId="2" borderId="35" xfId="1" applyFont="1" applyFill="1" applyBorder="1" applyAlignment="1">
      <alignment horizontal="left"/>
    </xf>
    <xf numFmtId="43" fontId="6" fillId="2" borderId="13" xfId="1" applyFont="1" applyFill="1" applyBorder="1" applyAlignment="1">
      <alignment horizontal="left"/>
    </xf>
    <xf numFmtId="43" fontId="6" fillId="2" borderId="22" xfId="1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4" xfId="0" quotePrefix="1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43" fontId="6" fillId="2" borderId="4" xfId="1" applyFont="1" applyFill="1" applyBorder="1" applyAlignment="1">
      <alignment horizontal="left"/>
    </xf>
    <xf numFmtId="43" fontId="6" fillId="2" borderId="15" xfId="1" applyFont="1" applyFill="1" applyBorder="1" applyAlignment="1">
      <alignment horizontal="left"/>
    </xf>
    <xf numFmtId="43" fontId="6" fillId="2" borderId="23" xfId="1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5" fillId="3" borderId="2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right"/>
    </xf>
    <xf numFmtId="0" fontId="5" fillId="4" borderId="23" xfId="0" applyFont="1" applyFill="1" applyBorder="1" applyAlignment="1">
      <alignment horizontal="right"/>
    </xf>
    <xf numFmtId="0" fontId="5" fillId="4" borderId="4" xfId="0" quotePrefix="1" applyFont="1" applyFill="1" applyBorder="1" applyAlignment="1">
      <alignment horizontal="right"/>
    </xf>
    <xf numFmtId="9" fontId="5" fillId="4" borderId="4" xfId="0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64"/>
  <sheetViews>
    <sheetView showGridLines="0" tabSelected="1" zoomScale="108" zoomScaleNormal="102" workbookViewId="0">
      <selection activeCell="C6" sqref="C6:D6"/>
    </sheetView>
  </sheetViews>
  <sheetFormatPr baseColWidth="10" defaultColWidth="9.1640625" defaultRowHeight="15" x14ac:dyDescent="0.2"/>
  <cols>
    <col min="1" max="1" width="8" style="2" customWidth="1"/>
    <col min="2" max="2" width="61.6640625" style="2" customWidth="1"/>
    <col min="3" max="3" width="23.6640625" style="2" customWidth="1"/>
    <col min="4" max="4" width="58.33203125" style="4" customWidth="1"/>
    <col min="5" max="5" width="26.6640625" style="77" customWidth="1"/>
    <col min="6" max="6" width="14.33203125" style="2" customWidth="1"/>
    <col min="7" max="16384" width="9.1640625" style="2"/>
  </cols>
  <sheetData>
    <row r="1" spans="1:10" ht="16" thickBot="1" x14ac:dyDescent="0.25">
      <c r="A1" s="81"/>
      <c r="B1" s="82"/>
      <c r="C1" s="82"/>
      <c r="D1" s="83"/>
    </row>
    <row r="2" spans="1:10" ht="15.75" customHeight="1" x14ac:dyDescent="0.2">
      <c r="A2" s="87" t="s">
        <v>7</v>
      </c>
      <c r="B2" s="88"/>
      <c r="C2" s="88"/>
      <c r="D2" s="89"/>
      <c r="E2" s="78"/>
      <c r="F2" s="1"/>
      <c r="G2" s="1"/>
      <c r="H2" s="1"/>
      <c r="I2" s="1"/>
      <c r="J2" s="1"/>
    </row>
    <row r="3" spans="1:10" x14ac:dyDescent="0.2">
      <c r="A3" s="5">
        <v>1.1000000000000001</v>
      </c>
      <c r="B3" s="6" t="s">
        <v>0</v>
      </c>
      <c r="C3" s="113"/>
      <c r="D3" s="112"/>
    </row>
    <row r="4" spans="1:10" x14ac:dyDescent="0.2">
      <c r="A4" s="5">
        <v>1.2</v>
      </c>
      <c r="B4" s="6" t="s">
        <v>1</v>
      </c>
      <c r="C4" s="113"/>
      <c r="D4" s="112"/>
    </row>
    <row r="5" spans="1:10" x14ac:dyDescent="0.2">
      <c r="A5" s="5">
        <v>1.3</v>
      </c>
      <c r="B5" s="6" t="s">
        <v>47</v>
      </c>
      <c r="C5" s="114"/>
      <c r="D5" s="112"/>
    </row>
    <row r="6" spans="1:10" x14ac:dyDescent="0.2">
      <c r="A6" s="5">
        <v>1.4</v>
      </c>
      <c r="B6" s="6" t="s">
        <v>21</v>
      </c>
      <c r="C6" s="111"/>
      <c r="D6" s="112"/>
    </row>
    <row r="7" spans="1:10" ht="15.75" customHeight="1" x14ac:dyDescent="0.2">
      <c r="A7" s="87" t="s">
        <v>8</v>
      </c>
      <c r="B7" s="88"/>
      <c r="C7" s="88"/>
      <c r="D7" s="89"/>
      <c r="E7" s="78"/>
      <c r="F7" s="1"/>
      <c r="G7" s="1"/>
      <c r="H7" s="1"/>
      <c r="I7" s="1"/>
      <c r="J7" s="1"/>
    </row>
    <row r="8" spans="1:10" x14ac:dyDescent="0.2">
      <c r="A8" s="5">
        <v>2.1</v>
      </c>
      <c r="B8" s="6" t="s">
        <v>2</v>
      </c>
      <c r="C8" s="99"/>
      <c r="D8" s="100"/>
    </row>
    <row r="9" spans="1:10" x14ac:dyDescent="0.2">
      <c r="A9" s="5">
        <v>2.2000000000000002</v>
      </c>
      <c r="B9" s="6" t="s">
        <v>3</v>
      </c>
      <c r="C9" s="101"/>
      <c r="D9" s="100"/>
    </row>
    <row r="10" spans="1:10" x14ac:dyDescent="0.2">
      <c r="A10" s="5">
        <v>2.2999999999999998</v>
      </c>
      <c r="B10" s="6" t="s">
        <v>4</v>
      </c>
      <c r="C10" s="101"/>
      <c r="D10" s="100"/>
    </row>
    <row r="11" spans="1:10" ht="16.5" customHeight="1" x14ac:dyDescent="0.2">
      <c r="A11" s="87" t="s">
        <v>9</v>
      </c>
      <c r="B11" s="88"/>
      <c r="C11" s="88"/>
      <c r="D11" s="89"/>
    </row>
    <row r="12" spans="1:10" x14ac:dyDescent="0.2">
      <c r="A12" s="7">
        <v>3.1</v>
      </c>
      <c r="B12" s="8" t="s">
        <v>5</v>
      </c>
      <c r="C12" s="8"/>
      <c r="D12" s="32"/>
    </row>
    <row r="13" spans="1:10" x14ac:dyDescent="0.2">
      <c r="A13" s="7">
        <v>3.2</v>
      </c>
      <c r="B13" s="105" t="s">
        <v>40</v>
      </c>
      <c r="C13" s="106"/>
      <c r="D13" s="107"/>
    </row>
    <row r="14" spans="1:10" x14ac:dyDescent="0.2">
      <c r="A14" s="23" t="s">
        <v>23</v>
      </c>
      <c r="B14" s="11" t="s">
        <v>13</v>
      </c>
      <c r="C14" s="34"/>
      <c r="D14" s="12"/>
    </row>
    <row r="15" spans="1:10" x14ac:dyDescent="0.2">
      <c r="A15" s="23" t="s">
        <v>24</v>
      </c>
      <c r="B15" s="11" t="s">
        <v>12</v>
      </c>
      <c r="C15" s="34"/>
      <c r="D15" s="12"/>
    </row>
    <row r="16" spans="1:10" ht="16" thickBot="1" x14ac:dyDescent="0.25">
      <c r="A16" s="23" t="s">
        <v>25</v>
      </c>
      <c r="B16" s="11" t="s">
        <v>18</v>
      </c>
      <c r="C16" s="34"/>
      <c r="D16" s="40"/>
    </row>
    <row r="17" spans="1:5" ht="16" thickBot="1" x14ac:dyDescent="0.25">
      <c r="A17" s="23"/>
      <c r="B17" s="48" t="s">
        <v>44</v>
      </c>
      <c r="C17" s="11"/>
      <c r="D17" s="38">
        <f>C14+C15+C16</f>
        <v>0</v>
      </c>
    </row>
    <row r="18" spans="1:5" x14ac:dyDescent="0.2">
      <c r="A18" s="7">
        <v>3.3</v>
      </c>
      <c r="B18" s="96" t="s">
        <v>43</v>
      </c>
      <c r="C18" s="97"/>
      <c r="D18" s="98"/>
    </row>
    <row r="19" spans="1:5" x14ac:dyDescent="0.2">
      <c r="A19" s="23" t="s">
        <v>32</v>
      </c>
      <c r="B19" s="11" t="s">
        <v>33</v>
      </c>
      <c r="C19" s="34">
        <v>0</v>
      </c>
      <c r="D19" s="51"/>
    </row>
    <row r="20" spans="1:5" x14ac:dyDescent="0.2">
      <c r="A20" s="23" t="s">
        <v>34</v>
      </c>
      <c r="B20" s="11" t="s">
        <v>35</v>
      </c>
      <c r="C20" s="34">
        <v>0</v>
      </c>
      <c r="D20" s="51"/>
    </row>
    <row r="21" spans="1:5" x14ac:dyDescent="0.2">
      <c r="A21" s="23" t="s">
        <v>36</v>
      </c>
      <c r="B21" s="37" t="s">
        <v>37</v>
      </c>
      <c r="C21" s="34"/>
      <c r="D21" s="51"/>
    </row>
    <row r="22" spans="1:5" ht="16" thickBot="1" x14ac:dyDescent="0.25">
      <c r="A22" s="23" t="s">
        <v>38</v>
      </c>
      <c r="B22" s="11" t="s">
        <v>18</v>
      </c>
      <c r="C22" s="34"/>
      <c r="D22" s="52"/>
    </row>
    <row r="23" spans="1:5" ht="16" thickBot="1" x14ac:dyDescent="0.25">
      <c r="A23" s="23"/>
      <c r="B23" s="48" t="s">
        <v>45</v>
      </c>
      <c r="C23" s="14"/>
      <c r="D23" s="50">
        <f>C19+C20+C21+C22</f>
        <v>0</v>
      </c>
    </row>
    <row r="24" spans="1:5" ht="16" thickBot="1" x14ac:dyDescent="0.25">
      <c r="A24" s="10"/>
      <c r="B24" s="49" t="s">
        <v>39</v>
      </c>
      <c r="C24" s="14"/>
      <c r="D24" s="31">
        <f>D12+D17+D23</f>
        <v>0</v>
      </c>
    </row>
    <row r="25" spans="1:5" ht="12" customHeight="1" x14ac:dyDescent="0.2">
      <c r="A25" s="10"/>
      <c r="B25" s="11"/>
      <c r="C25" s="11"/>
      <c r="D25" s="16"/>
    </row>
    <row r="26" spans="1:5" ht="17.25" customHeight="1" x14ac:dyDescent="0.2">
      <c r="A26" s="87" t="s">
        <v>10</v>
      </c>
      <c r="B26" s="88"/>
      <c r="C26" s="88"/>
      <c r="D26" s="89"/>
    </row>
    <row r="27" spans="1:5" x14ac:dyDescent="0.2">
      <c r="A27" s="17">
        <v>4.0999999999999996</v>
      </c>
      <c r="B27" s="11" t="s">
        <v>15</v>
      </c>
      <c r="C27" s="11"/>
      <c r="D27" s="33"/>
    </row>
    <row r="28" spans="1:5" x14ac:dyDescent="0.2">
      <c r="A28" s="17">
        <v>4.2</v>
      </c>
      <c r="B28" s="11" t="s">
        <v>16</v>
      </c>
      <c r="C28" s="11"/>
      <c r="D28" s="33"/>
    </row>
    <row r="29" spans="1:5" s="3" customFormat="1" ht="17.25" customHeight="1" x14ac:dyDescent="0.2">
      <c r="A29" s="10"/>
      <c r="B29" s="15" t="s">
        <v>6</v>
      </c>
      <c r="C29" s="15"/>
      <c r="D29" s="9">
        <f>SUM(D27:D28)</f>
        <v>0</v>
      </c>
      <c r="E29" s="79"/>
    </row>
    <row r="30" spans="1:5" s="3" customFormat="1" ht="15" customHeight="1" x14ac:dyDescent="0.2">
      <c r="A30" s="10"/>
      <c r="B30" s="15"/>
      <c r="C30" s="15"/>
      <c r="D30" s="9"/>
      <c r="E30" s="79"/>
    </row>
    <row r="31" spans="1:5" ht="17.25" customHeight="1" x14ac:dyDescent="0.2">
      <c r="A31" s="87" t="s">
        <v>11</v>
      </c>
      <c r="B31" s="88"/>
      <c r="C31" s="88"/>
      <c r="D31" s="89"/>
    </row>
    <row r="32" spans="1:5" ht="17.25" customHeight="1" x14ac:dyDescent="0.2">
      <c r="A32" s="28">
        <v>5.0999999999999996</v>
      </c>
      <c r="B32" s="6" t="s">
        <v>14</v>
      </c>
      <c r="C32" s="27"/>
      <c r="D32" s="53"/>
    </row>
    <row r="33" spans="1:5" ht="17.25" customHeight="1" x14ac:dyDescent="0.2">
      <c r="A33" s="28"/>
      <c r="B33" s="6" t="s">
        <v>22</v>
      </c>
      <c r="C33" s="13"/>
      <c r="D33" s="53">
        <v>0</v>
      </c>
    </row>
    <row r="34" spans="1:5" ht="17.25" customHeight="1" thickBot="1" x14ac:dyDescent="0.25">
      <c r="A34" s="28"/>
      <c r="B34" s="39" t="s">
        <v>46</v>
      </c>
      <c r="C34" s="27"/>
      <c r="D34" s="54">
        <f>-(D17+D23)</f>
        <v>0</v>
      </c>
    </row>
    <row r="35" spans="1:5" ht="17.25" customHeight="1" thickBot="1" x14ac:dyDescent="0.25">
      <c r="A35" s="28"/>
      <c r="B35" s="15" t="s">
        <v>42</v>
      </c>
      <c r="C35" s="29"/>
      <c r="D35" s="30">
        <f>SUM(D32:D34)</f>
        <v>0</v>
      </c>
    </row>
    <row r="36" spans="1:5" ht="19.5" customHeight="1" x14ac:dyDescent="0.2">
      <c r="A36" s="5">
        <v>5.2</v>
      </c>
      <c r="B36" s="25" t="s">
        <v>30</v>
      </c>
      <c r="C36" s="19"/>
      <c r="D36" s="75">
        <f>D12*1/3</f>
        <v>0</v>
      </c>
    </row>
    <row r="37" spans="1:5" ht="16" x14ac:dyDescent="0.2">
      <c r="A37" s="5">
        <v>5.3</v>
      </c>
      <c r="B37" s="25" t="s">
        <v>26</v>
      </c>
      <c r="C37" s="11"/>
      <c r="D37" s="55" t="e">
        <f>D29*(C5/12*(1+C5/12)^C6)/((1+C5/12)^C6-1)</f>
        <v>#DIV/0!</v>
      </c>
    </row>
    <row r="38" spans="1:5" ht="17" thickBot="1" x14ac:dyDescent="0.25">
      <c r="A38" s="5"/>
      <c r="B38" s="24" t="s">
        <v>41</v>
      </c>
      <c r="C38" s="11"/>
      <c r="D38" s="56"/>
    </row>
    <row r="39" spans="1:5" ht="18.75" customHeight="1" thickBot="1" x14ac:dyDescent="0.25">
      <c r="A39" s="5"/>
      <c r="B39" s="36" t="s">
        <v>27</v>
      </c>
      <c r="C39" s="22"/>
      <c r="D39" s="20" t="e">
        <f>D37+D38</f>
        <v>#DIV/0!</v>
      </c>
    </row>
    <row r="40" spans="1:5" ht="17" thickBot="1" x14ac:dyDescent="0.25">
      <c r="A40" s="5"/>
      <c r="B40" s="35" t="s">
        <v>29</v>
      </c>
      <c r="C40" s="22"/>
      <c r="D40" s="76" t="e">
        <f>D35-D39</f>
        <v>#DIV/0!</v>
      </c>
    </row>
    <row r="41" spans="1:5" ht="17.25" customHeight="1" thickBot="1" x14ac:dyDescent="0.25">
      <c r="A41" s="5">
        <v>5.3</v>
      </c>
      <c r="B41" s="21" t="s">
        <v>31</v>
      </c>
      <c r="C41" s="18"/>
      <c r="D41" s="74" t="e">
        <f>100%-D40/D12</f>
        <v>#DIV/0!</v>
      </c>
    </row>
    <row r="42" spans="1:5" ht="19.5" customHeight="1" thickBot="1" x14ac:dyDescent="0.25">
      <c r="A42" s="57">
        <v>5.4</v>
      </c>
      <c r="B42" s="58" t="s">
        <v>28</v>
      </c>
      <c r="C42" s="59"/>
      <c r="D42" s="60" t="e">
        <f>IF(D41&lt;67%,"WITHIN LIMIT","ABOVE LIMIT")</f>
        <v>#DIV/0!</v>
      </c>
    </row>
    <row r="43" spans="1:5" ht="21" customHeight="1" thickBot="1" x14ac:dyDescent="0.25">
      <c r="A43" s="70"/>
      <c r="B43" s="71"/>
      <c r="C43" s="72"/>
      <c r="D43" s="2"/>
      <c r="E43" s="80"/>
    </row>
    <row r="44" spans="1:5" ht="17.25" customHeight="1" x14ac:dyDescent="0.2">
      <c r="A44" s="93" t="s">
        <v>20</v>
      </c>
      <c r="B44" s="94" t="s">
        <v>17</v>
      </c>
      <c r="C44" s="94"/>
      <c r="D44" s="95"/>
    </row>
    <row r="45" spans="1:5" x14ac:dyDescent="0.2">
      <c r="A45" s="90"/>
      <c r="B45" s="66"/>
      <c r="C45" s="43"/>
      <c r="D45" s="61"/>
    </row>
    <row r="46" spans="1:5" x14ac:dyDescent="0.2">
      <c r="A46" s="91"/>
      <c r="B46" s="42"/>
      <c r="C46" s="42"/>
      <c r="D46" s="62"/>
    </row>
    <row r="47" spans="1:5" x14ac:dyDescent="0.2">
      <c r="A47" s="91"/>
      <c r="B47" s="42"/>
      <c r="C47" s="42"/>
      <c r="D47" s="62"/>
    </row>
    <row r="48" spans="1:5" x14ac:dyDescent="0.2">
      <c r="A48" s="91"/>
      <c r="B48" s="42"/>
      <c r="C48" s="42"/>
      <c r="D48" s="62"/>
    </row>
    <row r="49" spans="1:5" x14ac:dyDescent="0.2">
      <c r="A49" s="91"/>
      <c r="B49" s="42"/>
      <c r="C49" s="42"/>
      <c r="D49" s="62"/>
    </row>
    <row r="50" spans="1:5" ht="30" customHeight="1" x14ac:dyDescent="0.2">
      <c r="A50" s="91"/>
      <c r="B50" s="42"/>
      <c r="C50" s="42"/>
      <c r="D50" s="62"/>
    </row>
    <row r="51" spans="1:5" ht="24" hidden="1" customHeight="1" x14ac:dyDescent="0.2">
      <c r="A51" s="92"/>
      <c r="B51" s="44"/>
      <c r="C51" s="44"/>
      <c r="D51" s="63"/>
    </row>
    <row r="52" spans="1:5" ht="19.5" customHeight="1" x14ac:dyDescent="0.2">
      <c r="A52" s="84" t="s">
        <v>19</v>
      </c>
      <c r="B52" s="85"/>
      <c r="C52" s="85"/>
      <c r="D52" s="86"/>
    </row>
    <row r="53" spans="1:5" ht="20.25" customHeight="1" x14ac:dyDescent="0.2">
      <c r="A53" s="64"/>
      <c r="B53" s="46"/>
      <c r="C53" s="47"/>
      <c r="D53" s="65"/>
    </row>
    <row r="54" spans="1:5" ht="20.25" customHeight="1" x14ac:dyDescent="0.2">
      <c r="A54" s="41">
        <v>7.1</v>
      </c>
      <c r="B54" s="102" t="s">
        <v>48</v>
      </c>
      <c r="C54" s="103"/>
      <c r="D54" s="104"/>
    </row>
    <row r="55" spans="1:5" x14ac:dyDescent="0.2">
      <c r="A55" s="90"/>
      <c r="B55" s="43"/>
      <c r="C55" s="43"/>
      <c r="D55" s="61"/>
    </row>
    <row r="56" spans="1:5" x14ac:dyDescent="0.2">
      <c r="A56" s="91"/>
      <c r="B56" s="42"/>
      <c r="C56" s="42"/>
      <c r="D56" s="62"/>
    </row>
    <row r="57" spans="1:5" x14ac:dyDescent="0.2">
      <c r="A57" s="91"/>
      <c r="B57" s="42"/>
      <c r="C57" s="42"/>
      <c r="D57" s="62"/>
    </row>
    <row r="58" spans="1:5" ht="54.75" customHeight="1" x14ac:dyDescent="0.2">
      <c r="A58" s="91"/>
      <c r="B58" s="42"/>
      <c r="C58" s="42"/>
      <c r="D58" s="62"/>
    </row>
    <row r="59" spans="1:5" x14ac:dyDescent="0.2">
      <c r="A59" s="26">
        <v>7.5</v>
      </c>
      <c r="B59" s="108" t="s">
        <v>49</v>
      </c>
      <c r="C59" s="109"/>
      <c r="D59" s="110"/>
    </row>
    <row r="60" spans="1:5" x14ac:dyDescent="0.2">
      <c r="A60" s="90"/>
      <c r="B60" s="29"/>
      <c r="C60" s="43"/>
      <c r="D60" s="61"/>
    </row>
    <row r="61" spans="1:5" x14ac:dyDescent="0.2">
      <c r="A61" s="91"/>
      <c r="B61" s="45"/>
      <c r="C61" s="42"/>
      <c r="D61" s="62"/>
    </row>
    <row r="62" spans="1:5" x14ac:dyDescent="0.2">
      <c r="A62" s="91"/>
      <c r="B62" s="45"/>
      <c r="C62" s="42"/>
      <c r="D62" s="62"/>
    </row>
    <row r="63" spans="1:5" ht="57.75" customHeight="1" thickBot="1" x14ac:dyDescent="0.25">
      <c r="A63" s="91"/>
      <c r="B63" s="45"/>
      <c r="C63" s="44"/>
      <c r="D63" s="62"/>
    </row>
    <row r="64" spans="1:5" s="3" customFormat="1" ht="26.25" customHeight="1" thickBot="1" x14ac:dyDescent="0.25">
      <c r="A64" s="69" t="s">
        <v>50</v>
      </c>
      <c r="B64" s="68">
        <f>C8</f>
        <v>0</v>
      </c>
      <c r="C64" s="73" t="s">
        <v>51</v>
      </c>
      <c r="D64" s="67">
        <f>D29</f>
        <v>0</v>
      </c>
      <c r="E64" s="79"/>
    </row>
  </sheetData>
  <sheetProtection selectLockedCells="1"/>
  <dataConsolidate/>
  <customSheetViews>
    <customSheetView guid="{9CD867E9-7569-403F-9927-7A0F58CAF948}" showGridLines="0">
      <selection activeCell="D19" sqref="D19"/>
      <pageMargins left="0.7" right="0.45" top="0.75" bottom="0.75" header="0.3" footer="0.3"/>
      <pageSetup orientation="portrait"/>
    </customSheetView>
  </customSheetViews>
  <mergeCells count="22">
    <mergeCell ref="A60:A63"/>
    <mergeCell ref="C8:D8"/>
    <mergeCell ref="C9:D9"/>
    <mergeCell ref="C10:D10"/>
    <mergeCell ref="A55:A58"/>
    <mergeCell ref="B54:D54"/>
    <mergeCell ref="B13:D13"/>
    <mergeCell ref="A11:D11"/>
    <mergeCell ref="A26:D26"/>
    <mergeCell ref="B59:D59"/>
    <mergeCell ref="A1:D1"/>
    <mergeCell ref="A52:D52"/>
    <mergeCell ref="A31:D31"/>
    <mergeCell ref="A45:A51"/>
    <mergeCell ref="A44:D44"/>
    <mergeCell ref="B18:D18"/>
    <mergeCell ref="A2:D2"/>
    <mergeCell ref="A7:D7"/>
    <mergeCell ref="C6:D6"/>
    <mergeCell ref="C3:D3"/>
    <mergeCell ref="C4:D4"/>
    <mergeCell ref="C5:D5"/>
  </mergeCells>
  <dataValidations count="3">
    <dataValidation type="whole" allowBlank="1" showInputMessage="1" showErrorMessage="1" sqref="A2:D2 A13:D13 A14:B16 D14:D16 A17:D18 D19:D22 C23:D25 A19:B25 A26:D26 D29:D30 A27:C30 A31:D31 D34:D37 A12:C12 A11:D11 A8:B10 A7:D7 A3:B6" xr:uid="{00000000-0002-0000-0000-000000000000}">
      <formula1>999999999</formula1>
      <formula2>9999999999</formula2>
    </dataValidation>
    <dataValidation type="whole" allowBlank="1" showInputMessage="1" showErrorMessage="1" sqref="D39:D43 A32:C43" xr:uid="{00000000-0002-0000-0000-000001000000}">
      <formula1>999999999</formula1>
      <formula2>999999999</formula2>
    </dataValidation>
    <dataValidation type="whole" allowBlank="1" showInputMessage="1" showErrorMessage="1" sqref="D64 B64 C64 A64" xr:uid="{00000000-0002-0000-0000-000002000000}">
      <formula1>999999999</formula1>
      <formula2>1000000000</formula2>
    </dataValidation>
  </dataValidations>
  <pageMargins left="0.7" right="0.7" top="0.75" bottom="0.75" header="0.3" footer="0.3"/>
  <pageSetup paperSize="9" scale="57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</vt:lpstr>
      <vt:lpstr>TRA!Print_Area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Kongwa</dc:creator>
  <cp:lastModifiedBy>Microsoft Office User</cp:lastModifiedBy>
  <cp:lastPrinted>2022-12-31T07:28:31Z</cp:lastPrinted>
  <dcterms:created xsi:type="dcterms:W3CDTF">2016-10-26T13:04:07Z</dcterms:created>
  <dcterms:modified xsi:type="dcterms:W3CDTF">2023-11-08T16:14:38Z</dcterms:modified>
</cp:coreProperties>
</file>