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820" tabRatio="500" activeTab="6"/>
  </bookViews>
  <sheets>
    <sheet name="Пријепоље" sheetId="1" r:id="rId1"/>
    <sheet name="Врање" sheetId="2" r:id="rId2"/>
    <sheet name="Лозница" sheetId="3" r:id="rId3"/>
    <sheet name="Сомбор" sheetId="4" r:id="rId4"/>
    <sheet name="Ваљево" sheetId="5" r:id="rId5"/>
    <sheet name="Инђија" sheetId="6" r:id="rId6"/>
    <sheet name="Чачак" sheetId="7" r:id="rId7"/>
    <sheet name="Краљево" sheetId="8" r:id="rId8"/>
    <sheet name="Звездара" sheetId="9" r:id="rId9"/>
    <sheet name="Нови Београд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8" i="2"/>
  <c r="D11" i="2"/>
  <c r="D12" i="2"/>
  <c r="D13" i="2"/>
  <c r="D14" i="2"/>
  <c r="D15" i="2"/>
  <c r="D16" i="2"/>
  <c r="D17" i="2"/>
  <c r="D20" i="2"/>
  <c r="D21" i="2"/>
  <c r="D22" i="2"/>
  <c r="D24" i="2"/>
  <c r="D25" i="2"/>
  <c r="D26" i="2"/>
  <c r="D28" i="2"/>
  <c r="D29" i="2"/>
  <c r="D31" i="2"/>
  <c r="D32" i="2"/>
  <c r="D33" i="2"/>
  <c r="D34" i="2"/>
  <c r="D35" i="2"/>
  <c r="D36" i="2"/>
  <c r="D38" i="2"/>
  <c r="D39" i="2"/>
  <c r="D41" i="2"/>
  <c r="D42" i="2"/>
  <c r="D43" i="2"/>
  <c r="D44" i="2"/>
  <c r="D45" i="2"/>
  <c r="D46" i="2"/>
  <c r="D47" i="2"/>
  <c r="D48" i="2"/>
  <c r="E47" i="2"/>
  <c r="E36" i="2"/>
  <c r="E29" i="2"/>
  <c r="E11" i="2"/>
  <c r="E17" i="2"/>
  <c r="E48" i="2"/>
  <c r="F47" i="2"/>
  <c r="F9" i="2"/>
  <c r="F17" i="2"/>
  <c r="F48" i="2"/>
  <c r="G17" i="2"/>
  <c r="G48" i="2"/>
  <c r="H48" i="2"/>
  <c r="H47" i="2"/>
  <c r="H46" i="2"/>
  <c r="H45" i="2"/>
  <c r="H44" i="2"/>
  <c r="H43" i="2"/>
  <c r="H42" i="2"/>
  <c r="H41" i="2"/>
  <c r="H37" i="2"/>
  <c r="H38" i="2"/>
  <c r="H36" i="2"/>
  <c r="H35" i="2"/>
  <c r="H34" i="2"/>
  <c r="H33" i="2"/>
  <c r="H32" i="2"/>
  <c r="H31" i="2"/>
  <c r="H29" i="2"/>
  <c r="H28" i="2"/>
  <c r="H26" i="2"/>
  <c r="H25" i="2"/>
  <c r="H24" i="2"/>
  <c r="H22" i="2"/>
  <c r="H21" i="2"/>
  <c r="H20" i="2"/>
  <c r="H19" i="2"/>
  <c r="D19" i="2"/>
  <c r="H18" i="2"/>
  <c r="H17" i="2"/>
  <c r="E16" i="2"/>
  <c r="H16" i="2"/>
  <c r="E15" i="2"/>
  <c r="H15" i="2"/>
  <c r="E14" i="2"/>
  <c r="H14" i="2"/>
  <c r="E13" i="2"/>
  <c r="H13" i="2"/>
  <c r="E12" i="2"/>
  <c r="H12" i="2"/>
  <c r="H11" i="2"/>
  <c r="H9" i="2"/>
  <c r="H8" i="2"/>
  <c r="E7" i="2"/>
  <c r="H7" i="2"/>
  <c r="E6" i="2"/>
  <c r="H6" i="2"/>
  <c r="E5" i="2"/>
  <c r="H5" i="2"/>
  <c r="E4" i="2"/>
  <c r="H4" i="2"/>
  <c r="H3" i="2"/>
  <c r="E3" i="2"/>
  <c r="H2" i="2"/>
  <c r="E2" i="2"/>
  <c r="D17" i="1"/>
  <c r="D32" i="1"/>
  <c r="D61" i="1"/>
  <c r="D63" i="1"/>
  <c r="D92" i="1"/>
  <c r="D98" i="1"/>
  <c r="D105" i="1"/>
  <c r="D106" i="1"/>
  <c r="D113" i="1"/>
  <c r="D114" i="1"/>
  <c r="D139" i="1"/>
  <c r="D160" i="1"/>
  <c r="D161" i="1"/>
  <c r="D181" i="1"/>
  <c r="D182" i="1"/>
  <c r="D188" i="1"/>
  <c r="D189" i="1"/>
  <c r="D190" i="1"/>
  <c r="D211" i="1"/>
  <c r="D212" i="1"/>
  <c r="D246" i="1"/>
  <c r="D257" i="1"/>
  <c r="D231" i="1"/>
  <c r="D280" i="1"/>
  <c r="D287" i="1"/>
  <c r="D289" i="1"/>
  <c r="D291" i="1"/>
  <c r="D296" i="1"/>
  <c r="D302" i="1"/>
  <c r="D307" i="1"/>
  <c r="D312" i="1"/>
  <c r="D323" i="1"/>
  <c r="D324" i="1"/>
  <c r="D347" i="1"/>
  <c r="D348" i="1"/>
  <c r="D370" i="1"/>
  <c r="D372" i="1"/>
  <c r="D379" i="1"/>
  <c r="D380" i="1"/>
  <c r="D393" i="1"/>
  <c r="D400" i="1"/>
  <c r="D401" i="1"/>
  <c r="D407" i="1"/>
  <c r="D408" i="1"/>
  <c r="D409" i="1"/>
  <c r="D221" i="1"/>
  <c r="D415" i="1"/>
  <c r="D417" i="1"/>
  <c r="D423" i="1"/>
  <c r="D425" i="1"/>
  <c r="D428" i="1"/>
  <c r="H428" i="1"/>
  <c r="H425" i="1"/>
  <c r="D424" i="1"/>
  <c r="H424" i="1"/>
  <c r="H423" i="1"/>
  <c r="H421" i="1"/>
  <c r="H416" i="1"/>
  <c r="H415" i="1"/>
  <c r="H408" i="1"/>
  <c r="H407" i="1"/>
  <c r="H405" i="1"/>
  <c r="H401" i="1"/>
  <c r="H400" i="1"/>
  <c r="D399" i="1"/>
  <c r="H399" i="1"/>
  <c r="H397" i="1"/>
  <c r="H393" i="1"/>
  <c r="D386" i="1"/>
  <c r="D390" i="1"/>
  <c r="D392" i="1"/>
  <c r="H392" i="1"/>
  <c r="H384" i="1"/>
  <c r="H386" i="1"/>
  <c r="H388" i="1"/>
  <c r="H391" i="1"/>
  <c r="D391" i="1"/>
  <c r="H390" i="1"/>
  <c r="H380" i="1"/>
  <c r="H379" i="1"/>
  <c r="D378" i="1"/>
  <c r="H378" i="1"/>
  <c r="H376" i="1"/>
  <c r="E372" i="1"/>
  <c r="H372" i="1"/>
  <c r="H371" i="1"/>
  <c r="D371" i="1"/>
  <c r="E370" i="1"/>
  <c r="H370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0" i="1"/>
  <c r="H348" i="1"/>
  <c r="H347" i="1"/>
  <c r="D346" i="1"/>
  <c r="H346" i="1"/>
  <c r="H344" i="1"/>
  <c r="H340" i="1"/>
  <c r="D338" i="1"/>
  <c r="D339" i="1"/>
  <c r="H339" i="1"/>
  <c r="H338" i="1"/>
  <c r="H336" i="1"/>
  <c r="H332" i="1"/>
  <c r="D330" i="1"/>
  <c r="D331" i="1"/>
  <c r="H331" i="1"/>
  <c r="H330" i="1"/>
  <c r="H328" i="1"/>
  <c r="H299" i="1"/>
  <c r="H302" i="1"/>
  <c r="H310" i="1"/>
  <c r="H317" i="1"/>
  <c r="H324" i="1"/>
  <c r="H312" i="1"/>
  <c r="H319" i="1"/>
  <c r="H323" i="1"/>
  <c r="D314" i="1"/>
  <c r="H322" i="1"/>
  <c r="D322" i="1"/>
  <c r="H305" i="1"/>
  <c r="H294" i="1"/>
  <c r="H261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84" i="1"/>
  <c r="H285" i="1"/>
  <c r="H290" i="1"/>
  <c r="D232" i="1"/>
  <c r="H232" i="1"/>
  <c r="H291" i="1"/>
  <c r="D290" i="1"/>
  <c r="H280" i="1"/>
  <c r="H289" i="1"/>
  <c r="H287" i="1"/>
  <c r="H286" i="1"/>
  <c r="H279" i="1"/>
  <c r="H257" i="1"/>
  <c r="D256" i="1"/>
  <c r="H256" i="1"/>
  <c r="D255" i="1"/>
  <c r="H255" i="1"/>
  <c r="H253" i="1"/>
  <c r="H252" i="1"/>
  <c r="H251" i="1"/>
  <c r="H250" i="1"/>
  <c r="H249" i="1"/>
  <c r="H246" i="1"/>
  <c r="D245" i="1"/>
  <c r="H245" i="1"/>
  <c r="D243" i="1"/>
  <c r="H243" i="1"/>
  <c r="H239" i="1"/>
  <c r="H238" i="1"/>
  <c r="H237" i="1"/>
  <c r="H236" i="1"/>
  <c r="H235" i="1"/>
  <c r="E231" i="1"/>
  <c r="H231" i="1"/>
  <c r="H229" i="1"/>
  <c r="H228" i="1"/>
  <c r="H227" i="1"/>
  <c r="H226" i="1"/>
  <c r="D222" i="1"/>
  <c r="H222" i="1"/>
  <c r="H221" i="1"/>
  <c r="H219" i="1"/>
  <c r="D213" i="1"/>
  <c r="E213" i="1"/>
  <c r="F213" i="1"/>
  <c r="G213" i="1"/>
  <c r="H213" i="1"/>
  <c r="H212" i="1"/>
  <c r="H194" i="1"/>
  <c r="H195" i="1"/>
  <c r="H196" i="1"/>
  <c r="H197" i="1"/>
  <c r="H198" i="1"/>
  <c r="H199" i="1"/>
  <c r="H200" i="1"/>
  <c r="H202" i="1"/>
  <c r="H203" i="1"/>
  <c r="H204" i="1"/>
  <c r="H207" i="1"/>
  <c r="H208" i="1"/>
  <c r="H209" i="1"/>
  <c r="H211" i="1"/>
  <c r="G211" i="1"/>
  <c r="F211" i="1"/>
  <c r="E211" i="1"/>
  <c r="E139" i="1"/>
  <c r="H139" i="1"/>
  <c r="E160" i="1"/>
  <c r="E161" i="1"/>
  <c r="F161" i="1"/>
  <c r="H161" i="1"/>
  <c r="H182" i="1"/>
  <c r="H189" i="1"/>
  <c r="H190" i="1"/>
  <c r="F190" i="1"/>
  <c r="E190" i="1"/>
  <c r="H188" i="1"/>
  <c r="H186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F160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D138" i="1"/>
  <c r="E138" i="1"/>
  <c r="H138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D115" i="1"/>
  <c r="H115" i="1"/>
  <c r="H114" i="1"/>
  <c r="H113" i="1"/>
  <c r="H111" i="1"/>
  <c r="D107" i="1"/>
  <c r="H107" i="1"/>
  <c r="H105" i="1"/>
  <c r="H103" i="1"/>
  <c r="D97" i="1"/>
  <c r="D99" i="1"/>
  <c r="H99" i="1"/>
  <c r="H92" i="1"/>
  <c r="H97" i="1"/>
  <c r="H98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1" i="1"/>
  <c r="H47" i="1"/>
  <c r="H46" i="1"/>
  <c r="D45" i="1"/>
  <c r="H45" i="1"/>
  <c r="H33" i="1"/>
  <c r="H22" i="1"/>
  <c r="H23" i="1"/>
  <c r="H25" i="1"/>
  <c r="H26" i="1"/>
  <c r="H27" i="1"/>
  <c r="H28" i="1"/>
  <c r="H29" i="1"/>
  <c r="H30" i="1"/>
  <c r="H32" i="1"/>
  <c r="H17" i="1"/>
  <c r="H5" i="1"/>
  <c r="H6" i="1"/>
  <c r="H8" i="1"/>
  <c r="H10" i="1"/>
  <c r="H11" i="1"/>
  <c r="H12" i="1"/>
  <c r="H13" i="1"/>
  <c r="H14" i="1"/>
  <c r="H16" i="1"/>
  <c r="D16" i="1"/>
  <c r="F4" i="1"/>
  <c r="F2" i="1"/>
</calcChain>
</file>

<file path=xl/sharedStrings.xml><?xml version="1.0" encoding="utf-8"?>
<sst xmlns="http://schemas.openxmlformats.org/spreadsheetml/2006/main" count="4338" uniqueCount="1458">
  <si>
    <t>Економска класификација</t>
  </si>
  <si>
    <t>ОПИС</t>
  </si>
  <si>
    <t>Остали</t>
  </si>
  <si>
    <t>УКУПНО</t>
  </si>
  <si>
    <t xml:space="preserve"> СКУПШТИНА ОПШТИНЕ- ПРОГРАМ 15-ЛОК.САМОУПРАВА</t>
  </si>
  <si>
    <t>Програмска активност 0001-Функционисање локалне самоуправе</t>
  </si>
  <si>
    <t>Извршни и законодавни органи</t>
  </si>
  <si>
    <t>Плате и додаци запослених</t>
  </si>
  <si>
    <t>Социјални доприноси на терет послодавца</t>
  </si>
  <si>
    <t>Социјална дав. запос.</t>
  </si>
  <si>
    <t>Накнаде трош. за запослене</t>
  </si>
  <si>
    <t>накнада за комисије</t>
  </si>
  <si>
    <t>Накнаде одборницима и рад скупш.одбора</t>
  </si>
  <si>
    <t>Трошкови путовања - дневнице</t>
  </si>
  <si>
    <t>Услуге  по  уговору</t>
  </si>
  <si>
    <t>Негативне курсне разлике</t>
  </si>
  <si>
    <t>Остале дотације и трансфери</t>
  </si>
  <si>
    <t>Извори фин.0001</t>
  </si>
  <si>
    <t>01</t>
  </si>
  <si>
    <t>Приходи из буџета</t>
  </si>
  <si>
    <t>УКУПНО ЗА ФУНКЦИЈУ 111</t>
  </si>
  <si>
    <t>ПРЕДСЕДНИК ОПШ.ПРОГРАМ 15-ЛОКАЛНА САМОУПРАВА</t>
  </si>
  <si>
    <t>Прогрмска активн.0001-Функционисање локалне самоуправе</t>
  </si>
  <si>
    <t>Социјални доприноси на терет послод</t>
  </si>
  <si>
    <t>Социјална давања запослeним</t>
  </si>
  <si>
    <t>Накнаде за рад комисија</t>
  </si>
  <si>
    <t>Стални трошкови</t>
  </si>
  <si>
    <t xml:space="preserve">Услуге по уговору </t>
  </si>
  <si>
    <t>Негативне  курсне  разлике</t>
  </si>
  <si>
    <t>Извори фина.за функцију 110 Па-0001</t>
  </si>
  <si>
    <t xml:space="preserve">УКУПНО ЗА ГЛАВУ 2.00 </t>
  </si>
  <si>
    <t>КАНЦЕЛАРИЈА ЗА МЛАДЕ</t>
  </si>
  <si>
    <t>Програмска актив.0007-Канцеларија за младе</t>
  </si>
  <si>
    <t>421</t>
  </si>
  <si>
    <t>422</t>
  </si>
  <si>
    <t>Трошкови путовања</t>
  </si>
  <si>
    <t>423</t>
  </si>
  <si>
    <t>Услуге по уговору</t>
  </si>
  <si>
    <t>425</t>
  </si>
  <si>
    <t>Текуће поправке</t>
  </si>
  <si>
    <t>426</t>
  </si>
  <si>
    <t>Материјал</t>
  </si>
  <si>
    <t>465</t>
  </si>
  <si>
    <t>481</t>
  </si>
  <si>
    <t>Дот. за пројекте омлад. Удруженја</t>
  </si>
  <si>
    <t>Извори финансирања за функцију 840 ПА-0007</t>
  </si>
  <si>
    <t>УКУПНО ЗА ГЛАВУ 2.01</t>
  </si>
  <si>
    <t>УКУПНО ЗА ФУНКЦИЈУ 840</t>
  </si>
  <si>
    <t>ОПШТИНСКО ВЕЋЕ ПРОГРАМ 15-ЛОКАЛНА САМОУПРАВА</t>
  </si>
  <si>
    <t>Програмска активност 0001-функционисање локалне самоуправе</t>
  </si>
  <si>
    <t>Извршни и законодавни   орган</t>
  </si>
  <si>
    <t>411</t>
  </si>
  <si>
    <t>412</t>
  </si>
  <si>
    <t>Социјални доп.</t>
  </si>
  <si>
    <t>414</t>
  </si>
  <si>
    <t>Социјална давања</t>
  </si>
  <si>
    <t>415</t>
  </si>
  <si>
    <t>Накнаде за запослене</t>
  </si>
  <si>
    <t>416</t>
  </si>
  <si>
    <t>444</t>
  </si>
  <si>
    <t>Остале дотације и трансф.</t>
  </si>
  <si>
    <t>Извори финан. за функ. 110 -ПА0001</t>
  </si>
  <si>
    <t>Приходи буџета</t>
  </si>
  <si>
    <t>УКУПНО ЗА ГЛАВУ 3.00</t>
  </si>
  <si>
    <t>УКУПНО ЗА ФУНКЦИЈУ 110</t>
  </si>
  <si>
    <t>ОПШТИНСКА  УПРАВА ПРОГРАМ 15-ЛОКАЛНА САМОУПРАВА</t>
  </si>
  <si>
    <t>Социјални доприноси на терет посл</t>
  </si>
  <si>
    <t>Накнаде у натури</t>
  </si>
  <si>
    <t>Социјална давања запосленим</t>
  </si>
  <si>
    <t>Накнаде за запослене(превоз у готову)</t>
  </si>
  <si>
    <t>Награде, бонуси и остали рас.</t>
  </si>
  <si>
    <t xml:space="preserve">Трошкови путовања </t>
  </si>
  <si>
    <t>Специјализоване услуге</t>
  </si>
  <si>
    <t xml:space="preserve">Текуће поправке и одржавање </t>
  </si>
  <si>
    <t>Дотације удружењима грађана</t>
  </si>
  <si>
    <t xml:space="preserve">Порези, обавезне таксе и казне </t>
  </si>
  <si>
    <t>Новчане казне по решењу судова</t>
  </si>
  <si>
    <t>Нак.штете за елемен. или повреде</t>
  </si>
  <si>
    <t xml:space="preserve">Накнада за штете нанете од стране држав.органа,повреде </t>
  </si>
  <si>
    <t xml:space="preserve">Текућа буџетска  резерва </t>
  </si>
  <si>
    <t>Стална буџетска  резерва</t>
  </si>
  <si>
    <t>Зграде и грађевински објекти</t>
  </si>
  <si>
    <t>Машине и опрема</t>
  </si>
  <si>
    <t>Остала   основна  средства</t>
  </si>
  <si>
    <t>Извори финан.за ПА 0001</t>
  </si>
  <si>
    <t>Програмска активност 0008-Програми националних мањина</t>
  </si>
  <si>
    <t>Дотације удружењима</t>
  </si>
  <si>
    <t>Извори финан.за ПА-0008</t>
  </si>
  <si>
    <t>УКУПНО ЗА ФУНКЦИЈУ 130</t>
  </si>
  <si>
    <t>УКУПНО ЗА ГЛАВУ 4.00</t>
  </si>
  <si>
    <t>ОСНОВНО ОБРАЗОВАЊЕ ПРОГРАМ 9</t>
  </si>
  <si>
    <t>Програмска активност-Функционисање основних школа</t>
  </si>
  <si>
    <t>Tрансфери осталим нивоима власти</t>
  </si>
  <si>
    <t>Извори финан. ПА-0001</t>
  </si>
  <si>
    <t>УКУПНО ЗА  ФУНКЦИЈУ 912</t>
  </si>
  <si>
    <t>УКУПНО ЗА  ГЛАВУ 4.01</t>
  </si>
  <si>
    <t>СРЕДЊЕ ОБРАЗОВАЊЕ ПРОГРАМ 10</t>
  </si>
  <si>
    <t>Програмска активност-Функц.средњих школа</t>
  </si>
  <si>
    <t>Извори финан.ПА-0001</t>
  </si>
  <si>
    <t>УКУПНО ЗА ФУНКЦИЈУ 920</t>
  </si>
  <si>
    <t>УКУПНО ЗА  ГЛАВУ 4.02</t>
  </si>
  <si>
    <t>К У Л Т У Р А</t>
  </si>
  <si>
    <t>ДОМ   КУЛТУРЕ ПРОГРАМ 13-РАЗВОЈ КУЛТУРЕ</t>
  </si>
  <si>
    <t>Програмска активност 0001-Функционисање локалних установа културе</t>
  </si>
  <si>
    <t>Социјални допр. на терет послодавца</t>
  </si>
  <si>
    <t>Социјална давања запосленима</t>
  </si>
  <si>
    <t>Награде , бонуси и остали посеб. Расх</t>
  </si>
  <si>
    <t>Текуће поправке и одржавање</t>
  </si>
  <si>
    <t xml:space="preserve">Материјал </t>
  </si>
  <si>
    <t>Порези, таксе и судска решења</t>
  </si>
  <si>
    <t xml:space="preserve">Зграде и грађевински објекти-                            </t>
  </si>
  <si>
    <t>опрема</t>
  </si>
  <si>
    <t>Извори фин.за ПА0001</t>
  </si>
  <si>
    <t>УКУПНО ЗА ГЛАВУ 4.03</t>
  </si>
  <si>
    <t>МАТИЧНА  БИБЛИОТЕКА ПРОГРАМ 13-РАЗВОЈ КУЛТУРЕ</t>
  </si>
  <si>
    <t>Социјалана давања запосленима</t>
  </si>
  <si>
    <t>Накнаде запосленима(превоз)</t>
  </si>
  <si>
    <t>Остале дот.и трансфери</t>
  </si>
  <si>
    <t>Порези, таксе, казне</t>
  </si>
  <si>
    <t>Maшине и  опрема</t>
  </si>
  <si>
    <t>Књиге</t>
  </si>
  <si>
    <t>Извори фин.за ПА-0001</t>
  </si>
  <si>
    <t>УКУПНО ЗА ГЛАВУ 4.04</t>
  </si>
  <si>
    <t xml:space="preserve"> М  У  З  Е  Ј  ПРОГРАМ 13-РАЗВОЈ КУЛТУРЕ</t>
  </si>
  <si>
    <t>Социјална давања запосле</t>
  </si>
  <si>
    <t>Накнаде за запослене - превоз</t>
  </si>
  <si>
    <t>Награде бонуси и остали посебни расх</t>
  </si>
  <si>
    <t>Oстале дотације и транс</t>
  </si>
  <si>
    <t>482</t>
  </si>
  <si>
    <t>Порези, таксе и казне</t>
  </si>
  <si>
    <t>511</t>
  </si>
  <si>
    <t>Пројекти</t>
  </si>
  <si>
    <t>Машине  и  опрема</t>
  </si>
  <si>
    <t>Извори фин.за ПА 0001</t>
  </si>
  <si>
    <t xml:space="preserve">УКУПНО ЗА ГЛАВУ 4.05 </t>
  </si>
  <si>
    <t>ИСТОРИЈСКИ АРХИВ ПРОГРАМ 13-РАЗВОЈ КУЛТУРЕ</t>
  </si>
  <si>
    <t>Функционисање локалних установа културе</t>
  </si>
  <si>
    <t>Историјски архив</t>
  </si>
  <si>
    <t xml:space="preserve">УКУПНО ЗА ГЛАВУ 4.06 </t>
  </si>
  <si>
    <t>УКУПНО ЗА ФУНКЦИЈУ 820 - КУЛТУРА :</t>
  </si>
  <si>
    <t>ДЕЧЈИ  ВРТИЋ ПРОГРАМ 8-ПРЕДШК.ВАСП.</t>
  </si>
  <si>
    <t>Програмска активност 0001-Функц.предш.установа</t>
  </si>
  <si>
    <t>Плате и социјална давања</t>
  </si>
  <si>
    <t>Социјални доприн. на терет послодавца</t>
  </si>
  <si>
    <t>Накнада за зап.(превоз  у готову)</t>
  </si>
  <si>
    <t>Награде, бонуси и остали посебни рас</t>
  </si>
  <si>
    <t>УКУПНО ЗА ФУНКЦИЈУ 911</t>
  </si>
  <si>
    <t>УКУПНО ЗА  ГЛАВУ 4.07</t>
  </si>
  <si>
    <t>ЦЕНТАР ЗА СОЦ.РАД ПРОГРАМ 11-СОЦ.И ДЕЧ.ЗАШТИТА</t>
  </si>
  <si>
    <t>Програмска активност-Социјалне помоћи</t>
  </si>
  <si>
    <t>463</t>
  </si>
  <si>
    <t xml:space="preserve">Трансфери  осталим  нивоима </t>
  </si>
  <si>
    <t>УКУПНО ЗА ГЛАВУ 4.08</t>
  </si>
  <si>
    <t>РАЗВОЈ ЗАЈЕДНИЦЕ ПРОГРАМ 3-ЛОКАЛНИ ЕКОНОМСКИ РАЗВОЈ</t>
  </si>
  <si>
    <t>Програмска активност 0002-Унапређење привредног амбијента</t>
  </si>
  <si>
    <t>Подршка међународним пројектима</t>
  </si>
  <si>
    <t>Субвенције за унапређ. прив. амбијента</t>
  </si>
  <si>
    <t>Текуће субвенције приватним пред.</t>
  </si>
  <si>
    <t>Kапитални преојекти</t>
  </si>
  <si>
    <t>Извори  финан. ПА 0002</t>
  </si>
  <si>
    <t>Приходи   из   буџета</t>
  </si>
  <si>
    <t>УКУПНО ЗА ГЛАВУ 4.09</t>
  </si>
  <si>
    <t>МЕСНЕ ЗАЈЕДНИЦЕ</t>
  </si>
  <si>
    <t xml:space="preserve">Програмска активност 0002-Месне Заједнице </t>
  </si>
  <si>
    <t>Соц.доп.на терет посл.</t>
  </si>
  <si>
    <t>Стални  трошкови</t>
  </si>
  <si>
    <t>Извори  фин.за ПА 0002</t>
  </si>
  <si>
    <t xml:space="preserve">УКУПНО ЗА  ГЛАВУ 4.10 </t>
  </si>
  <si>
    <t>УКУПНО ЗА ФУНКЦИЈУ 160</t>
  </si>
  <si>
    <t>ЈАВНИ РЕД И БЕЗБЕДНОСТ ПРОГРАМ 15-ФУНКЦИОНИСАЊЕ ЛОК. САМОУПРАВЕ</t>
  </si>
  <si>
    <t>Програмска активност 0001-Функ.ЛС</t>
  </si>
  <si>
    <t>424</t>
  </si>
  <si>
    <t>512</t>
  </si>
  <si>
    <t>Извори  фин.за ПА 0001</t>
  </si>
  <si>
    <t xml:space="preserve">УКУПНОМ  ЗА  ГЛАВУ 4.11 </t>
  </si>
  <si>
    <t>УКУПНО ЗА ФУНКЦИЈУ 360</t>
  </si>
  <si>
    <t>ДИРЕКЦИЈА ЗА ИЗГРАДЊУ ПРОГРАМ 1-ЛОКАЛНИ РАЗВОЈ И ПРОСТОРНО ПЛАНИРАЊЕ</t>
  </si>
  <si>
    <t>Програмска активност 0002-Уређивање грађ.земљишта</t>
  </si>
  <si>
    <t>413</t>
  </si>
  <si>
    <t>Социјална давања за запослене</t>
  </si>
  <si>
    <t xml:space="preserve">Награде, бонуси и ост. посеб. расходи </t>
  </si>
  <si>
    <t>специјализоване услуге</t>
  </si>
  <si>
    <t>Порези, обавезне таксе</t>
  </si>
  <si>
    <t>483</t>
  </si>
  <si>
    <t>541</t>
  </si>
  <si>
    <t>Земљиште</t>
  </si>
  <si>
    <t>Извори финан.за ПА-0002</t>
  </si>
  <si>
    <t>ДИРЕКЦИЈА ЗА ИЗГРАДЊУ ПРОГРАМ 7-ПУТНА ИНФРАСТРУКТУРА</t>
  </si>
  <si>
    <t>Програмска активност 0002-Одржавање путева</t>
  </si>
  <si>
    <t xml:space="preserve">Извори финан.за П1 + П7 </t>
  </si>
  <si>
    <t>УКУПНО  ЗА  ГЛАВУ 4.12</t>
  </si>
  <si>
    <t>УКУПНО  ЗА  ФУНКЦИЈУ 620</t>
  </si>
  <si>
    <t>KOMУНАЛНА ДЕЛАТНОСТ ПРОГРАМ 2- КОМУНАЛНА ДЕЛАТНОСТ</t>
  </si>
  <si>
    <t>Програмска активност 0008-Јавна хигијена</t>
  </si>
  <si>
    <t xml:space="preserve">Комунална хигијена </t>
  </si>
  <si>
    <t>Извори финан за ПА 0008</t>
  </si>
  <si>
    <t>Програмска активност 0004-Даљинско грејање</t>
  </si>
  <si>
    <t>451</t>
  </si>
  <si>
    <t>Субвенције грејања</t>
  </si>
  <si>
    <t>Извори финан. за ПА-0004</t>
  </si>
  <si>
    <t>Програмска активност 0003 -Одржавање депонија</t>
  </si>
  <si>
    <t>Субвенције рег. депоније</t>
  </si>
  <si>
    <t>Извори финан. за ПА-0003</t>
  </si>
  <si>
    <t>Програмска активност 0009-Уређење и одржавање зеленила</t>
  </si>
  <si>
    <t>514</t>
  </si>
  <si>
    <t>Kултивисанa имовинa</t>
  </si>
  <si>
    <t>Извори финан.за ПА-0009</t>
  </si>
  <si>
    <t>Извори финан.за програм 2</t>
  </si>
  <si>
    <t>ЗАШТИТА ЖИВОТНЕ СРЕДИНЕ ПРОГРАМ 6</t>
  </si>
  <si>
    <t>Програмска активност 0004-Заштита природних вредности и унапређење подручја са природним свост</t>
  </si>
  <si>
    <t>Извори финан.за Програм 6</t>
  </si>
  <si>
    <t>Извори финан.ПРОГРАМ 2+6</t>
  </si>
  <si>
    <t>УКУПНО ЗА  ГЛАВУ 4.13</t>
  </si>
  <si>
    <t xml:space="preserve">УКУПНО ЗА ФУНКЦИЈУ 510 </t>
  </si>
  <si>
    <r>
      <rPr>
        <sz val="12"/>
        <rFont val="Times New Roman"/>
      </rPr>
      <t>J</t>
    </r>
    <r>
      <rPr>
        <b/>
        <sz val="12"/>
        <rFont val="Times New Roman"/>
      </rPr>
      <t>AВНА   РАСВЕТА ПРОГРАМ 2-КОМУНАЛНА ДЕЛАТНОСТ</t>
    </r>
  </si>
  <si>
    <t>Програмска активност 0010-Јавна расвета</t>
  </si>
  <si>
    <t>Стални трошкови - електрична енегија</t>
  </si>
  <si>
    <t>Извори финансирања за ПА-0010</t>
  </si>
  <si>
    <t>УКУПНО ЗА  ГЛАВУ 4.14</t>
  </si>
  <si>
    <t xml:space="preserve">УКУПНО ЗА ФУНКЦИЈУ 640 </t>
  </si>
  <si>
    <t>ЛОКАЛНИ  ПРЕВОЗ ПРОГРАМ 2-КОМУНАЛНА ДЕЛАТНОСТ</t>
  </si>
  <si>
    <t>Програмска активност 0005-Јавни превоз</t>
  </si>
  <si>
    <t>Субвенције за превоз</t>
  </si>
  <si>
    <t>Извори финансирања за ПА-0005</t>
  </si>
  <si>
    <t>Приходи од буџета</t>
  </si>
  <si>
    <t>УКУПНО ЗА ГЛАВУ 4.15</t>
  </si>
  <si>
    <t xml:space="preserve">УКУПНО ЗА ФУНКЦИЈУ 455 </t>
  </si>
  <si>
    <t>ИНФОРМИСАЊЕ ПРОГРАМ 15-ЛОКАЛНАСАМОУПРАВА</t>
  </si>
  <si>
    <t>Програмска активност 0006-Информисање</t>
  </si>
  <si>
    <t>Услуге информисања</t>
  </si>
  <si>
    <t>Извори финан. за ПА -0006</t>
  </si>
  <si>
    <t>УКУПНО ЗА ГЛАВУ 7</t>
  </si>
  <si>
    <t xml:space="preserve">УКУПНО ЗА ФУНКЦИЈУ 830 </t>
  </si>
  <si>
    <t>ТУРИСТИЧКА ОРГАНИЗАЦИЈА ПРОГРАМ 4-РАЗВОЈ РАЗВОЈ ТУРИЗМА</t>
  </si>
  <si>
    <t>Програмска активност 0002-Туристичка промоција</t>
  </si>
  <si>
    <t>Социјални доприн.на терет посл.</t>
  </si>
  <si>
    <t>Социјална давања за запос</t>
  </si>
  <si>
    <t>Накнаде запос. и остали расходи</t>
  </si>
  <si>
    <t>Специјализоване услуге-програ</t>
  </si>
  <si>
    <t>472</t>
  </si>
  <si>
    <t>Накнаде за социјалну заштиту</t>
  </si>
  <si>
    <t>Новчане казне и пенали</t>
  </si>
  <si>
    <t>Инвестиције</t>
  </si>
  <si>
    <t>Извори фин.за ПА 0002</t>
  </si>
  <si>
    <t>Укупно за главу 4.17</t>
  </si>
  <si>
    <t>УКУПНО ЗА ФУНКЦИЈУ :  473</t>
  </si>
  <si>
    <t>ЗАШТИТА    ЖИВОТНЕ   СРЕДИНЕ ПРОГРАМ 6</t>
  </si>
  <si>
    <t>Програмска активност 0001-Управљање заштитом животне сред. И природних вред.</t>
  </si>
  <si>
    <t>Фонд за заштиту животне средине</t>
  </si>
  <si>
    <t xml:space="preserve">УКУПНО ЗА ГЛАВУ 4.18 </t>
  </si>
  <si>
    <t>УКУПНО ЗА ФУНКЦИЈУ 500</t>
  </si>
  <si>
    <t xml:space="preserve"> РАЗВОЈ ПОЉОПРИВРЕДЕ ПРОГРАМ 5</t>
  </si>
  <si>
    <t>Програмска активност-0002- Подстицаји пољ.произв.</t>
  </si>
  <si>
    <t>Субвенције</t>
  </si>
  <si>
    <t xml:space="preserve">Програмска активност-0001 Унапређење услова за пољоп.делат </t>
  </si>
  <si>
    <t>Извори финан,за ПА-0001</t>
  </si>
  <si>
    <t>УКУПНО ЗА ПА 0002+0001</t>
  </si>
  <si>
    <t xml:space="preserve">УКУПНО ЗА ГЛАВУ 4.19 </t>
  </si>
  <si>
    <t>УКУПНО ЗА ФУНКЦИЈА 420</t>
  </si>
  <si>
    <t xml:space="preserve">РАЗВОЈ СПОРТА И ОМЛАДИНЕ ПРОГРАМ 14 </t>
  </si>
  <si>
    <t xml:space="preserve">ПА-Подршка л.с.о.у.и с. </t>
  </si>
  <si>
    <t>Услуге рекреације и спорта</t>
  </si>
  <si>
    <t xml:space="preserve">УКУПНО ЗА ГЛАВУ 4.20 </t>
  </si>
  <si>
    <t>УКУПНО ЗА  ФУНКЦИЈУ :  810</t>
  </si>
  <si>
    <t>ДОМ ЗДРАВЉА ПРОГРАМ 12-ПРИМАРНА ЗДРАВСТВЕНА ЗАШТИТА</t>
  </si>
  <si>
    <t>ПА 0001-Функцион.установа примарне здрав.заштите</t>
  </si>
  <si>
    <t>Дом  здравља</t>
  </si>
  <si>
    <t>Извори фин.за  ПА 0001</t>
  </si>
  <si>
    <t xml:space="preserve">УКУПНО ЗА ГЛАВУ 4.21 </t>
  </si>
  <si>
    <t>УКУПНО ЗА ФУНКЦИЈУ  700</t>
  </si>
  <si>
    <t xml:space="preserve">СОЦ.И ДЕЧИЈА ЗАШТИТА ПРОГРАМ 11 </t>
  </si>
  <si>
    <t>Програмска активност Дечија заштита</t>
  </si>
  <si>
    <t>Накнада за социјалну заштиту</t>
  </si>
  <si>
    <t>Извори фин.за ПА-0006</t>
  </si>
  <si>
    <t xml:space="preserve">УКУПНО ЗА ГЛАВУ 4.22 </t>
  </si>
  <si>
    <t xml:space="preserve">УКУПНО ЗА ФУНКЦИЈУ 040 </t>
  </si>
  <si>
    <t>ЦРВЕНИ  КРСТ ПРОГРАМ 11-СОЦИЈАЛНА И ДЕЧИЈА ЗАШТИТА</t>
  </si>
  <si>
    <t>ПА 0005-Активности Црвеног крста</t>
  </si>
  <si>
    <t xml:space="preserve">Дотације </t>
  </si>
  <si>
    <t>Извори фин. за ПА 0005</t>
  </si>
  <si>
    <t>УКУПНО ЗА ГЛАВУ 4.23</t>
  </si>
  <si>
    <t>УКУПНО ЗА ФУНКЦИЈУ :  090</t>
  </si>
  <si>
    <t>УКУПНО РАСП. РАСХОДИ :</t>
  </si>
  <si>
    <t xml:space="preserve">Приходи из буџета   </t>
  </si>
  <si>
    <t xml:space="preserve">Сопствени приходи </t>
  </si>
  <si>
    <t xml:space="preserve">Донације од осталих нивоа власти </t>
  </si>
  <si>
    <t>Накнаде за запослене (превоз у готову)</t>
  </si>
  <si>
    <t>Награде, бонуси и остали</t>
  </si>
  <si>
    <t>Посланички додатак</t>
  </si>
  <si>
    <t>РАСХОДИ ЗА ЗАПОСЛЕНЕ</t>
  </si>
  <si>
    <t xml:space="preserve">Трошкови служб.путов. </t>
  </si>
  <si>
    <t>КОРИШЋЕЊЕ РОБА И УСЛУГА</t>
  </si>
  <si>
    <t>нег. курсне разлике</t>
  </si>
  <si>
    <t>НЕГ. КУРС.РАЗЛИКЕ</t>
  </si>
  <si>
    <t>Субвенције нефинансијским организацијама</t>
  </si>
  <si>
    <t>Субвенције привреди</t>
  </si>
  <si>
    <t>СУБВЕНЦИЈЕ</t>
  </si>
  <si>
    <t>Дотације и трансфери осталим нивоима</t>
  </si>
  <si>
    <t>Дотације</t>
  </si>
  <si>
    <t>ДОТАЦИЈЕ ИЗ БУЏЕТА</t>
  </si>
  <si>
    <t>Социјална давања из буџета</t>
  </si>
  <si>
    <t>СОЦИЈАЛНЕ ПОМОЋИ</t>
  </si>
  <si>
    <t>Дотације невладиним организацијама</t>
  </si>
  <si>
    <t>Новчане казне и пен. по решењу судова</t>
  </si>
  <si>
    <t>Eлем.и др.непогоде</t>
  </si>
  <si>
    <t>Накнаде штете</t>
  </si>
  <si>
    <t>ОСТАЛИ РАСХОДИ</t>
  </si>
  <si>
    <t>Стална и текућа буџетска резерва</t>
  </si>
  <si>
    <t>РЕЗЕРВЕ</t>
  </si>
  <si>
    <t xml:space="preserve">Основна средства </t>
  </si>
  <si>
    <t>Набавка софтвера</t>
  </si>
  <si>
    <t>Набавка осн.сред.за пољоп.</t>
  </si>
  <si>
    <t>Књиге у библиотеци</t>
  </si>
  <si>
    <t>Откуп земљишта</t>
  </si>
  <si>
    <t>ОСНОВНА СРЕДСТВА У ИЗГРАДЊИ</t>
  </si>
  <si>
    <t>укупно расходи</t>
  </si>
  <si>
    <t>СКУПШТИНА ГРАДА</t>
  </si>
  <si>
    <t>ПРОГРАМ 15: ЛОКАЛНА САМОУПРАВА</t>
  </si>
  <si>
    <t>Програмска активност: Функционисање локалне самоуправе и градских општина</t>
  </si>
  <si>
    <t>Функција: Извршни и законодавни органи, финансијски и фискални послови и спољни послови</t>
  </si>
  <si>
    <t>Плате, додаци и накнаде запослених (зараде)</t>
  </si>
  <si>
    <t>Остале донације, дотације и трансфери</t>
  </si>
  <si>
    <t>Дотације невладиним организацијама - политички субјекти</t>
  </si>
  <si>
    <t>Свега за програмску активност 0602-0001:</t>
  </si>
  <si>
    <t>Пројекат: Прослава Дана особођења Града и државних празника</t>
  </si>
  <si>
    <t>Свега за пројекат 0602-П1:</t>
  </si>
  <si>
    <t>Свега за Програм 15:</t>
  </si>
  <si>
    <t>Свега за Раздео 1:</t>
  </si>
  <si>
    <t>ГРАДСКО ВЕЋЕ И ГРАДОНАЧЕЛНИК</t>
  </si>
  <si>
    <t>ПРОГРАМ 15 - ЛОКАЛНА САМОУПРАВА</t>
  </si>
  <si>
    <t>Функционисање локалне самоуправе и градских општина</t>
  </si>
  <si>
    <t>Функција: Извршни и законодавни органи</t>
  </si>
  <si>
    <t>Пројекат: Градска слава - Света Тројица</t>
  </si>
  <si>
    <t>Свега за пројекат 0602-П2:</t>
  </si>
  <si>
    <t>Свега за Главу 1:</t>
  </si>
  <si>
    <t>Свега за Раздео 2:</t>
  </si>
  <si>
    <t>ГРАДСКО ЈАВНО ПРАВОБРАНИЛАШТВО</t>
  </si>
  <si>
    <t>Програмска активност: Општинско јавно правобранилаштво</t>
  </si>
  <si>
    <t>Функција: Судови</t>
  </si>
  <si>
    <t>Порези, обавезне таксе, казне и пенали</t>
  </si>
  <si>
    <t>Свега за програмску активност 0602-0004:</t>
  </si>
  <si>
    <t>Свега за Раздео 3:</t>
  </si>
  <si>
    <t>ГРАДСКА УПРАВА</t>
  </si>
  <si>
    <t>ПРОГРАМ 1: ЛОКАЛНИ РАЗВОЈ И ПРОСТОРНО ПЛАНИРАЊЕ</t>
  </si>
  <si>
    <t>Пројекат: Експропријација земљишта за потребе Фабрике за прераду отпадних вода и заобилазнице до индустријске зоне Бунушевац</t>
  </si>
  <si>
    <t>Развој заједнице</t>
  </si>
  <si>
    <t>Свега за пројекат 1101-П1:</t>
  </si>
  <si>
    <t>Свега за Програм 1:</t>
  </si>
  <si>
    <t>ПРОГРАМ 3: ЛОКАЛНИ ЕКОНОМСКИ РАЗВОЈ</t>
  </si>
  <si>
    <t>Програмска активност: Унапређење привредног амбијента</t>
  </si>
  <si>
    <t>Функција: Општи економски и комерцијални послови</t>
  </si>
  <si>
    <t>Свега за програмску активност 1501-0002:</t>
  </si>
  <si>
    <t xml:space="preserve">Програмска активност: Подстицаји за развој предузетништва </t>
  </si>
  <si>
    <t>Субвенције приватним предузећима</t>
  </si>
  <si>
    <t>Текући трансфери осталим нивоима власти</t>
  </si>
  <si>
    <t>Свега за Програмску активност 1501-0003:</t>
  </si>
  <si>
    <t xml:space="preserve">Програмска активност: Одржавање економске инфраструктуре </t>
  </si>
  <si>
    <t xml:space="preserve">Текуће субвенције јавним нефинансијским предузећима и организацијама                                                                </t>
  </si>
  <si>
    <t>Свега за Програмску активност 1501-0004:</t>
  </si>
  <si>
    <t xml:space="preserve">Програмска активност: Финансијска подршка локалном економском развоју </t>
  </si>
  <si>
    <t>Отплата домаћих камата</t>
  </si>
  <si>
    <t>Свега за Програмску активност 1501-0005:</t>
  </si>
  <si>
    <t>Пројекат: Стручна пракса 2015</t>
  </si>
  <si>
    <t>Свега за Пројекат 1501-П1:</t>
  </si>
  <si>
    <t>Свега за Програм 3:</t>
  </si>
  <si>
    <t>ПРОГРАМ 7 - ПУТНА ИНФРАСТРУКТУРА</t>
  </si>
  <si>
    <t>Пројекат: Увођење видео надзора у центру Града</t>
  </si>
  <si>
    <t>Функција: Друмски саобраћај</t>
  </si>
  <si>
    <t>Свега за пројекат 0701-П1:</t>
  </si>
  <si>
    <t>Свега за Програм 7:</t>
  </si>
  <si>
    <t>ПРОГРАМ 11: СОЦИЈАЛНА И ДЕЧЈА ЗАШТИТА</t>
  </si>
  <si>
    <t>Програмска активност: Социјалне помоћи</t>
  </si>
  <si>
    <t>Функција: Болест и инвалидност</t>
  </si>
  <si>
    <t>Накнаде за социјалну заштиту из буџета</t>
  </si>
  <si>
    <t>Свега:</t>
  </si>
  <si>
    <t>Функција: Породица и деца</t>
  </si>
  <si>
    <t>Функција: Социјална помоћ некласификована на другом месту</t>
  </si>
  <si>
    <t>Свега за Програмску активност 0901-0001:</t>
  </si>
  <si>
    <t>Програмска активност: Подршка социо-хуманитарним организацијама</t>
  </si>
  <si>
    <t>Функција: Социјална заштита некласификована на другом месту</t>
  </si>
  <si>
    <t>Свега за Програмску активност 0901-0003:</t>
  </si>
  <si>
    <t>Програмска активност: Активности Црвеног крста</t>
  </si>
  <si>
    <t>Свега за Програмску активност 0901-0005:</t>
  </si>
  <si>
    <t>Пројектат: Смањење сиромаштва и унапређење могућности запошљавања маргинализованих и угрожених група становништва са фокусом на ресоцијализацију осуђеника</t>
  </si>
  <si>
    <t>Функција: Незапосленост</t>
  </si>
  <si>
    <t>Свега за Пројекат 0901-П1:</t>
  </si>
  <si>
    <t>Пројекат: Смањење сиромаштва и унапређење могућности запошљавања маргинализованих и угрожених група становништва са фокусом на Ромкиње у Србији</t>
  </si>
  <si>
    <t>Свега за Пројекат 0901-П2:</t>
  </si>
  <si>
    <t>Пројекат: Изградња монтажних објеката за трајно решавање смештаја избелих и расељених лица</t>
  </si>
  <si>
    <t>Свега за Пројекат 0901-П3:</t>
  </si>
  <si>
    <t>Свега за Програм 11:</t>
  </si>
  <si>
    <t>ПРОГРАМ 12: ПРИМАРНА ЗДРАВСТВЕНА ЗАШТИТА</t>
  </si>
  <si>
    <t>Програмска активност: Функционисање установа примарне здравствене заштите</t>
  </si>
  <si>
    <t>Функција: Услуге јавног здравства</t>
  </si>
  <si>
    <t>Свега за Програмску активност 1801-0001:</t>
  </si>
  <si>
    <t>Пројекат: Суфинансирање вантелесне оплодње</t>
  </si>
  <si>
    <t>Функција: Услуге медицинских центара и породилишта</t>
  </si>
  <si>
    <t>Свега за Пројекат 1801-П1:</t>
  </si>
  <si>
    <t>Свега за Програм 12:</t>
  </si>
  <si>
    <t>ПРОГРАМ 13 - РАЗВОЈ КУЛТУРЕ</t>
  </si>
  <si>
    <t>Програмска активност: Подстицаји културном и уметничком стваралаштву</t>
  </si>
  <si>
    <t>Функција: Услуге културе</t>
  </si>
  <si>
    <t>Свега за Програмску активност 1201-0002:</t>
  </si>
  <si>
    <t>Свега за Програм 13:</t>
  </si>
  <si>
    <t>ПРОГРАМ 14 - РАЗВОЈ СПОРТА И ОМЛАДИНЕ</t>
  </si>
  <si>
    <t>Програмска активност: Подршка локалним спортским организацијама, удружењима и савезима</t>
  </si>
  <si>
    <t>Функција: Услуге рекреације и спорта</t>
  </si>
  <si>
    <t>Свега за Програмску активност 1301-0001:</t>
  </si>
  <si>
    <t>Програмска активност: Подршка предшколском, школском и рекреативном спорту и масовној физичкој култури</t>
  </si>
  <si>
    <t>Свега за Програмску активност 1301-0002:</t>
  </si>
  <si>
    <t>Програмска активност: Одржавање спортске инфраструктуре</t>
  </si>
  <si>
    <t>Свега за Програмску активност 1301-0003:</t>
  </si>
  <si>
    <t>Свега за Програм 14:</t>
  </si>
  <si>
    <t>Функција: Финансијски и фискални послови</t>
  </si>
  <si>
    <t>Стална резерва</t>
  </si>
  <si>
    <t>Текућа резерва</t>
  </si>
  <si>
    <t>Функција: Опште јавне услуге</t>
  </si>
  <si>
    <t>Накнаде трошкова за запослене</t>
  </si>
  <si>
    <t>Награде запосленима и остали посебни расходи</t>
  </si>
  <si>
    <t>Функција: Цивилна одбрана</t>
  </si>
  <si>
    <t>Трансфери</t>
  </si>
  <si>
    <t>Свега за Програмску активност 0602-0001:</t>
  </si>
  <si>
    <t>Програмска активност: Управљање јавним дугом</t>
  </si>
  <si>
    <t>Функција: Управљање јавним дугом</t>
  </si>
  <si>
    <t>Отплата главнице домаћим кредиторима</t>
  </si>
  <si>
    <t>Свега за Програмску активност 0602-0003:</t>
  </si>
  <si>
    <t>Програмска активност: Информисање</t>
  </si>
  <si>
    <t>Функција: Услуге емитовања и издаваштва</t>
  </si>
  <si>
    <t>Свега за Програмску активност 0602-0006:</t>
  </si>
  <si>
    <t>Програмска активност: Програми националних мањина</t>
  </si>
  <si>
    <t>Свега за Програмску активност 0602-0008:</t>
  </si>
  <si>
    <t>ГРАДСКА ОПШТИНА ВРАЊСКА БАЊА</t>
  </si>
  <si>
    <t>Функција: Опште јавне услуге некласификоване на другом месту;</t>
  </si>
  <si>
    <t>Капитални трансфери осталим нивоима власти</t>
  </si>
  <si>
    <t>Свега за Главу 2:</t>
  </si>
  <si>
    <t>СКУПШТИНА ОПШТИНЕ</t>
  </si>
  <si>
    <t xml:space="preserve">Плате, додаци и накнаде запослених (зараде)                                                                 </t>
  </si>
  <si>
    <t xml:space="preserve">Социјални доприноси на терет послодавца                                                                  </t>
  </si>
  <si>
    <t xml:space="preserve">Посланички додатак                                                                     </t>
  </si>
  <si>
    <t xml:space="preserve">Трошкови путовања                                                                     </t>
  </si>
  <si>
    <t xml:space="preserve">Услуге по уговору                                                                    </t>
  </si>
  <si>
    <t>Свега</t>
  </si>
  <si>
    <t>ПРЕДСЕДНИК ОПШТИНЕ И ОПШТИНСКО ВЕЋЕ</t>
  </si>
  <si>
    <t>ОПШТИНСКА УПРАВНА ЈЕДИНИЦА</t>
  </si>
  <si>
    <t xml:space="preserve">Социјална давања запосленима                                                                    </t>
  </si>
  <si>
    <t xml:space="preserve">Накнаде трошкова за запослене                                                                   </t>
  </si>
  <si>
    <t xml:space="preserve">Награде запосленима и остали посебни расходи                                                                 </t>
  </si>
  <si>
    <t xml:space="preserve">Стални трошкови                                                                     </t>
  </si>
  <si>
    <t xml:space="preserve">Специјализоване услуге                                                                     </t>
  </si>
  <si>
    <t xml:space="preserve">Текуће поправке и одржавање                                                                   </t>
  </si>
  <si>
    <t xml:space="preserve">Материјал                                                                      </t>
  </si>
  <si>
    <t xml:space="preserve">Накнаде за социјалну заштиту из буџета                                                                 </t>
  </si>
  <si>
    <t xml:space="preserve">Порези, обавезне таксе, казне и пенали                                                                 </t>
  </si>
  <si>
    <t xml:space="preserve">Зграде и грађевински објекти                                                                   </t>
  </si>
  <si>
    <t xml:space="preserve">Машине и опрема                                                                    </t>
  </si>
  <si>
    <t xml:space="preserve">Нематеријална имовина                                                                     </t>
  </si>
  <si>
    <t>УПРАВА БАЊЕ</t>
  </si>
  <si>
    <t>Награде запосленима и остали посебни расходи;</t>
  </si>
  <si>
    <t>Стални трошкови;</t>
  </si>
  <si>
    <t>Трошкови путовања;</t>
  </si>
  <si>
    <t>Услуге по уговору;</t>
  </si>
  <si>
    <t>Специјализоване услуге;</t>
  </si>
  <si>
    <t>Текуће поправке и одржавање;</t>
  </si>
  <si>
    <t>Камате за кашњење</t>
  </si>
  <si>
    <t>Порези, обавезне таксе, казне и пенали;</t>
  </si>
  <si>
    <t>Новчане казне и пенали по решењу судова;</t>
  </si>
  <si>
    <t>Машине и опрема;</t>
  </si>
  <si>
    <t>Залихе робе за даљу продају</t>
  </si>
  <si>
    <t>Друмски саобраћај</t>
  </si>
  <si>
    <t>Одржавање пружних прелаза</t>
  </si>
  <si>
    <t xml:space="preserve">Текуће одржавање саобраћајница                                 у летњим и и зимским условима </t>
  </si>
  <si>
    <t xml:space="preserve">Саобраћајна сигнализација                </t>
  </si>
  <si>
    <t>Зграде и грађевински објекти;</t>
  </si>
  <si>
    <t>Израда пројектно-техничке документације</t>
  </si>
  <si>
    <t>Изградња Балон сале - завршетак I и II фаза</t>
  </si>
  <si>
    <t>Уређивање и одржавање зеленила</t>
  </si>
  <si>
    <t>Уређење водотокова</t>
  </si>
  <si>
    <t>Порези обавезне таксе казне и пенали</t>
  </si>
  <si>
    <t>Екпропријација и припремање грађевинског земљишта</t>
  </si>
  <si>
    <t>Порези, обавезне таксе и пенали</t>
  </si>
  <si>
    <t>Земљиште;</t>
  </si>
  <si>
    <t>Изградња канализационе мреже</t>
  </si>
  <si>
    <t>Улична расвета</t>
  </si>
  <si>
    <t>Свега за главу</t>
  </si>
  <si>
    <t>ПРОГРАМ 2: КОМУНАЛНЕ ДЕЛАТНОСТИ</t>
  </si>
  <si>
    <t>Програмска активност: Јавна расвета</t>
  </si>
  <si>
    <t>Функција: Улична расвта</t>
  </si>
  <si>
    <t>Свега за Програмску активност 0601-0010:</t>
  </si>
  <si>
    <t>Свега за Програм 2:</t>
  </si>
  <si>
    <t>ПРОГРАМ 7: ПУТНА ИНФРАСТРУКТУРА</t>
  </si>
  <si>
    <t>Програмска активност: Одржавање путева</t>
  </si>
  <si>
    <t>Свега за Програмску активност 0701-0002:</t>
  </si>
  <si>
    <t>Пројекат: Асфалтирање путева у сеоским МЗ</t>
  </si>
  <si>
    <t>Свега за Пројекат 0701-П2:</t>
  </si>
  <si>
    <t>Програмска активност: Месне заједнице</t>
  </si>
  <si>
    <t>Свега за Програмску активност 0602-0002:</t>
  </si>
  <si>
    <t>Свега за Главу 3:</t>
  </si>
  <si>
    <t xml:space="preserve">КАНЦЕЛАРИЈА ЗА МЛАДЕ </t>
  </si>
  <si>
    <t>Програмска активност: Канцеларија за младе</t>
  </si>
  <si>
    <t>Функција: Опште јавне услуге - истраживање и развој</t>
  </si>
  <si>
    <t>Свега за Програмску активност 0602-0007:</t>
  </si>
  <si>
    <t>Свега за Главу 4:</t>
  </si>
  <si>
    <t>ФОНД ЗА РАЗВОЈ ПОЉОПРИВРЕДЕ</t>
  </si>
  <si>
    <t>ПРОГРАМ 5: РАЗВОЈ ПОЉОПРИВРЕДЕ</t>
  </si>
  <si>
    <t>Програмска активност: Унапређење  услова за пољопривредну делатност</t>
  </si>
  <si>
    <t>Функција: Пољопривреда</t>
  </si>
  <si>
    <t>Култивисана имовина</t>
  </si>
  <si>
    <t>Свега за Програмску активност 0101-0001:</t>
  </si>
  <si>
    <t>Свега за Програм 5:</t>
  </si>
  <si>
    <t>Свега за Главу 5:</t>
  </si>
  <si>
    <t>РАЗВОЈНИ ФОНД</t>
  </si>
  <si>
    <t>Програмска активност: Стратешко, просторно и урбанистичко планирање</t>
  </si>
  <si>
    <t>Функција: Развој заједнице</t>
  </si>
  <si>
    <t>Свега за програмску активност 1101-0001:</t>
  </si>
  <si>
    <t xml:space="preserve">Програмска активност: Уређивање грађевинског земљишта </t>
  </si>
  <si>
    <t>Свега за програмску активност 1101-0002:</t>
  </si>
  <si>
    <t>Партерно уређење платоа у Врањској Бањи</t>
  </si>
  <si>
    <t>Свега за пројекат 1101-П2:</t>
  </si>
  <si>
    <t>Програмска активност: Водоснабдевање</t>
  </si>
  <si>
    <t>Функција: Водоснабдевање</t>
  </si>
  <si>
    <t>Свега за Програмску активност 0601-0001:</t>
  </si>
  <si>
    <t>Програмска активност: Управљање отпадним водама</t>
  </si>
  <si>
    <t>Функција: Управљање отпадним водама</t>
  </si>
  <si>
    <t>Свега за Програмску активност 0601-0002:</t>
  </si>
  <si>
    <t>Пројекат: "ESCO" пројекат побољшања енергетског учинка јавне расвете</t>
  </si>
  <si>
    <t>Функција: Јавна расвета</t>
  </si>
  <si>
    <t>Свега за Пројекат 0601-П1:</t>
  </si>
  <si>
    <t>Програмска активност: Управљање саобраћајном инфраструктуром</t>
  </si>
  <si>
    <t>Свега за Програмску активност 0701-0001:</t>
  </si>
  <si>
    <t>ПРОГРАМ 14: РАЗВОЈ СПОРТА И ОМЛАДИНЕ</t>
  </si>
  <si>
    <t>Пројекат: Изградња спортских терена на Бесној Кобили</t>
  </si>
  <si>
    <t>Свега за Пројекат 1301-П1:</t>
  </si>
  <si>
    <t>Свега за Главу 6:</t>
  </si>
  <si>
    <t>ФОНД ЗА ЗАШТИТУ ЖИВОТНЕ СРЕДИНЕ</t>
  </si>
  <si>
    <t>ПРОГРАМ 6: ЗАШТИТА ЖИВОТНЕ СРЕДИНЕ</t>
  </si>
  <si>
    <t>Програмска активност: Управљање заштитом животне средине и природних вредности</t>
  </si>
  <si>
    <t>Функција: Заштита животне средине: исттаживање и развој</t>
  </si>
  <si>
    <t>Свега за Програмску активност 0401-0001:</t>
  </si>
  <si>
    <t>Програмска активност: Праћење квалитета елемената животне средине</t>
  </si>
  <si>
    <t>Свега за Програмску активност 0401-0003:</t>
  </si>
  <si>
    <t>Пројекат: Набавка контејнера за изношење смећа</t>
  </si>
  <si>
    <t>Функција: Заштита животне средине некласификована на другом месту</t>
  </si>
  <si>
    <t>Свега за Пројекат 0401-П1:</t>
  </si>
  <si>
    <t>Пројекат: Изградња санитарног контејнера и биолошког пречишћивача отпадних вода у насељу "Цигански рид" у Врању</t>
  </si>
  <si>
    <t>Функција: Смањење загађености</t>
  </si>
  <si>
    <t>Свега за Пројекат 0401-П2:</t>
  </si>
  <si>
    <t>Пројекат: Набавка уличних канти за отпатке и бетонских мобилијера</t>
  </si>
  <si>
    <t>Свега за Пројекат 0401-П3:</t>
  </si>
  <si>
    <t>Пројекат: Озелењавање јавних површина</t>
  </si>
  <si>
    <t>Функција: Заштита биљног и животињског света и крајолика</t>
  </si>
  <si>
    <t>Свега за Пројекат 0401-П4:</t>
  </si>
  <si>
    <t>Пројекат: Набавка камиона аутосмећара</t>
  </si>
  <si>
    <t>Функција: Управљање отпадом</t>
  </si>
  <si>
    <t>Свега за Пројекат 0401-П5:</t>
  </si>
  <si>
    <t>Пројекат: Очување животне средине уређењем отпадних вода</t>
  </si>
  <si>
    <t>Свега за Пројекат 0401-П6:</t>
  </si>
  <si>
    <t>Пројекат: Компостно поље</t>
  </si>
  <si>
    <t>Свега за Пројекат 0401-П7:</t>
  </si>
  <si>
    <t>Свега за Програм 6:</t>
  </si>
  <si>
    <t>Свега за Главу 7:</t>
  </si>
  <si>
    <t>ТУРИСТИЧКА ОРГАНИЗАЦИЈА ГРАДА ВРАЊА</t>
  </si>
  <si>
    <t>ПРОГРАМ 4 - РАЗВОЈ ТУРИЗМА</t>
  </si>
  <si>
    <t>Програмска активност: Управљањем развојем туризма</t>
  </si>
  <si>
    <t>Функција: Туризам</t>
  </si>
  <si>
    <t>Новчане казне и пенали по решењу судова</t>
  </si>
  <si>
    <t>Свега за Програмску активност 1502-0001:</t>
  </si>
  <si>
    <t>Програмска активност: Туристичка промоција</t>
  </si>
  <si>
    <t>Свега за Програмску активност 1502-0002:</t>
  </si>
  <si>
    <t>Дани Врања и Дани Врања у Београду</t>
  </si>
  <si>
    <t>Свега за Пројекат 1502-П1:</t>
  </si>
  <si>
    <t>Прослава Дана Града</t>
  </si>
  <si>
    <t>Свега за Пројекат 1502-П2:</t>
  </si>
  <si>
    <t>Свега за Програм 4:</t>
  </si>
  <si>
    <t>Свега за Главу 8:</t>
  </si>
  <si>
    <t>ЈП СКИЈАЛИШТЕ БЕСНА КОБИЛА</t>
  </si>
  <si>
    <t xml:space="preserve">Пројекат: Доградња планинарског дома </t>
  </si>
  <si>
    <t>Свега за Пројекат 1502-П3:</t>
  </si>
  <si>
    <t>Пројекат: Уградња соларних панела</t>
  </si>
  <si>
    <t>Свега за Пројекат 1502-П4:</t>
  </si>
  <si>
    <t>Пројекат: Изградња платоа испред планинарског дома</t>
  </si>
  <si>
    <t>Свега за Пројекат 1502-П5:</t>
  </si>
  <si>
    <t>Пројекат: Постављање жичаре Дубока 2</t>
  </si>
  <si>
    <t>Свега за Пројекат 1502-П6:</t>
  </si>
  <si>
    <t>Свега за Главу 9:</t>
  </si>
  <si>
    <t>ДИРЕКЦИЈА ЗА РАЗВОЈ И ИЗГРАДЊУ ГРАДА ВРАЊА</t>
  </si>
  <si>
    <t>Програмска активност: Уређивање грађевинског земљишта</t>
  </si>
  <si>
    <t xml:space="preserve">Зграде и грађевински објекти </t>
  </si>
  <si>
    <t>Нематеријална имовина</t>
  </si>
  <si>
    <t>Пројекат : Реконструкција шеталишта у улици Краља Стефана Првовенчаног од Робне куће до зграде ЈП Дирекције</t>
  </si>
  <si>
    <t>Свега за пројекат 1101-П3:</t>
  </si>
  <si>
    <t>ПРОГРАМ 2 - КОМУНАЛНА ДЕЛАТНОСТ</t>
  </si>
  <si>
    <t>Свега за програмску активност 0601-0001:</t>
  </si>
  <si>
    <t>Свега за програмску активност 0601-0002:</t>
  </si>
  <si>
    <t>Програмска активност: Паркинг сервис</t>
  </si>
  <si>
    <t>Свега за програмску активност 0601-0006:</t>
  </si>
  <si>
    <t>Програмска активност: Уређење, одржавање и коришћење пијаца</t>
  </si>
  <si>
    <t>Функција: Послови становања и заједнице некласификовани на другом месту</t>
  </si>
  <si>
    <t>Свега за програмску активност 0601-0007:</t>
  </si>
  <si>
    <t>Програмска активност: Уређење и одржавање зеленила</t>
  </si>
  <si>
    <t>Свега за програмску активност 0601-0009:</t>
  </si>
  <si>
    <t>Функција: Улична расвета</t>
  </si>
  <si>
    <t>,</t>
  </si>
  <si>
    <t>Свега за програмску активност 0601-0010:</t>
  </si>
  <si>
    <t>Програмска активност: Одржавање гробаља, и погребне услуге</t>
  </si>
  <si>
    <t>Свега за програмску активност 0601-0011:</t>
  </si>
  <si>
    <t>Свега за програмску активност 0701-0001:</t>
  </si>
  <si>
    <t>Свега за програмску активност 0701-0002:</t>
  </si>
  <si>
    <t>Пројекат: Периодично одржавање путева  Златокоп -Ћуковац-Врањска Бања и Бунушевац-Содерце, Миланово-Буштрање</t>
  </si>
  <si>
    <t>Свега за пројекат 0701-П3:</t>
  </si>
  <si>
    <t>Свега за Главу 10:</t>
  </si>
  <si>
    <t>НАРОДНА БИБЛИОТЕКА "Б.СТАНКОВИЋ"</t>
  </si>
  <si>
    <t>Програмска активност: Функционисање локалних установа културе</t>
  </si>
  <si>
    <t>Свега за програмску активност 1201-0001:</t>
  </si>
  <si>
    <t>Свега за Главу 11:</t>
  </si>
  <si>
    <t>ПОЗОРИШТЕ "БОРА СТАНКОВИЋ"</t>
  </si>
  <si>
    <t>Свега за програмску активност 1201-0002:</t>
  </si>
  <si>
    <t>Пројекат: "35. Борини позоришни дани"</t>
  </si>
  <si>
    <t>Свега за пројекат 1201-П1:</t>
  </si>
  <si>
    <t>Пројекат: Изградња и опремање зграде Позоришта</t>
  </si>
  <si>
    <t>Свега за пројекат 1201-П2:</t>
  </si>
  <si>
    <t>Свега за Главу 12:</t>
  </si>
  <si>
    <t>НАРАДОДНИ УНИВЕРЗИТЕТ</t>
  </si>
  <si>
    <t>Амортизација некретнина и опреме</t>
  </si>
  <si>
    <t>Пројекат: Светосавска недеља 2016</t>
  </si>
  <si>
    <t>Услге по уговору</t>
  </si>
  <si>
    <t>Специјалнизоване услуге</t>
  </si>
  <si>
    <t>Свега за пројекат 1201-П3:</t>
  </si>
  <si>
    <t xml:space="preserve">Програм социјалне укључености лица са инвалидитетом,  посебним потребама  и  радно способних лица </t>
  </si>
  <si>
    <t>Свега за пројекат 1201-П4:</t>
  </si>
  <si>
    <t>Пројекат: Еколошки кутак и еколошка едукација</t>
  </si>
  <si>
    <t>Свега за пројекат 1201-П5:</t>
  </si>
  <si>
    <t>Свега за Главу 13:</t>
  </si>
  <si>
    <t>ИСТОРИЈСКИ АРХИВ</t>
  </si>
  <si>
    <t>Пројекат: Набавка архивских кутија</t>
  </si>
  <si>
    <t>Свега за пројекат 1201-П6:</t>
  </si>
  <si>
    <t>Свега за Главу 14:</t>
  </si>
  <si>
    <t>НАРОДНИ МУЗЕЈ</t>
  </si>
  <si>
    <t>Свега за Главу 15:</t>
  </si>
  <si>
    <t>ШКОЛА АНИМИРАНОГ ФИЛМА</t>
  </si>
  <si>
    <t>Манифестација "Златни пуж 2015."</t>
  </si>
  <si>
    <t>Свега за пројекат 1201-П7:</t>
  </si>
  <si>
    <t>Свега за Главу 16:</t>
  </si>
  <si>
    <t>ПРЕДШКОЛСКА УСТАНОВА  "НАШЕ ДЕТЕ"</t>
  </si>
  <si>
    <t>ПРОГРАМ 8 - ПРЕДШКОЛСКО ОБРАЗОВАЊЕ</t>
  </si>
  <si>
    <t>Програмска активност: Функционисање предшколских установа</t>
  </si>
  <si>
    <t>Функција: Предшколско образовање</t>
  </si>
  <si>
    <t>Свега за програмску активност 2001-0001:</t>
  </si>
  <si>
    <t>Пројекат: Санација отворене терасе на вртићу "Чаролија"</t>
  </si>
  <si>
    <t>Функција: Предшколско васпитање</t>
  </si>
  <si>
    <t>Свега за пројекат 2001-П1:</t>
  </si>
  <si>
    <t>Свега за Главу 17:</t>
  </si>
  <si>
    <t>ОСНОВНЕ ШКОЛЕ</t>
  </si>
  <si>
    <t>ПРОГРАМ 9 - ОСНОВНО ОБРАЗОВАЊЕ</t>
  </si>
  <si>
    <t>Програмска активност: Функционисање основних школа</t>
  </si>
  <si>
    <t>Функција: Основно образовање</t>
  </si>
  <si>
    <t>414 - Социјална давања запосленима</t>
  </si>
  <si>
    <t>416 - Награде запосленима и остали посебни расходи</t>
  </si>
  <si>
    <t>421 - Стални трошкови</t>
  </si>
  <si>
    <t>422 - Трошкови путовања</t>
  </si>
  <si>
    <t>423 - Услуге по уговору</t>
  </si>
  <si>
    <t>424 - Специјализоване услуге</t>
  </si>
  <si>
    <t>425 - Текуће поправке и одржавање</t>
  </si>
  <si>
    <t>426 - Материјал</t>
  </si>
  <si>
    <t>482 - Порези, обавезне таксе, казне и пенали</t>
  </si>
  <si>
    <t>483 - Новчане казне и пенали по решењу судова</t>
  </si>
  <si>
    <t>512 - Машине и опрема</t>
  </si>
  <si>
    <t>Свега за програмску активност 2002-0001:</t>
  </si>
  <si>
    <t>Пројекат: Поправка инсталације грејања, котла и димњака у ОШ 20. октобар Власе</t>
  </si>
  <si>
    <t>Свега за пројекат 2002-П1:</t>
  </si>
  <si>
    <t>Пројекат: Санирање и опремање школске кухиње ЈЈ Змај</t>
  </si>
  <si>
    <t>Свега за пројекат 2002-П2:</t>
  </si>
  <si>
    <t>Пројекат: Реконструкција санитарног чвора у ОШ 20. октобар Власе и ОШ Предраг Девеџић Врањска Бања</t>
  </si>
  <si>
    <t>Свега за пројекат 2002-П3:</t>
  </si>
  <si>
    <t>Свега за Програм 9:</t>
  </si>
  <si>
    <t>СРЕДЊЕ ШКОЛЕ</t>
  </si>
  <si>
    <t>ПРОГРАМ 10 - СРЕДЊЕ ОБРАЗОВАЊЕ</t>
  </si>
  <si>
    <t>Програмска активност: Функционисање средњих школа</t>
  </si>
  <si>
    <t>Функција: Средње образовање</t>
  </si>
  <si>
    <t>Свега за програмску активност 2003-0001:</t>
  </si>
  <si>
    <t>Пројекат: Санирање школских спортских терена и сала</t>
  </si>
  <si>
    <t>511 - Зграде и грађевински објекти</t>
  </si>
  <si>
    <t>Свега за пројекат 2003-П1:</t>
  </si>
  <si>
    <t>Пројекат: Изградња система за наводњавање локалним квашењем земљишта школског имања "Златокоп" Пољопривредно-ветеринарске школе</t>
  </si>
  <si>
    <t>Свега за пројекат 2003-П2:</t>
  </si>
  <si>
    <t>Свега за Програм 10:</t>
  </si>
  <si>
    <t>Свега за Главу 19:</t>
  </si>
  <si>
    <t>РЕГИОНАЛНИ ЦЕНТАР ЗА ТАЛЕНТЕ</t>
  </si>
  <si>
    <t>Програмска активност: Додатно образовање и усавршавање омладине</t>
  </si>
  <si>
    <t>Функција: Помоћне услуге у образовању</t>
  </si>
  <si>
    <t>411 - Плате, додаци и накнаде запослених (зараде)</t>
  </si>
  <si>
    <t>412 - Социјални доприноси на терет послодавца</t>
  </si>
  <si>
    <t>465-Остале донације, дотације и трансфери</t>
  </si>
  <si>
    <t>Свега за програмску активност 1301-0004:</t>
  </si>
  <si>
    <t>Пројекат: Летња школа за најбоље полазнике РЦТ на Бесној Кобили</t>
  </si>
  <si>
    <t>422- Трошкови путовања</t>
  </si>
  <si>
    <t>Свега за пројекат 1301-П2:</t>
  </si>
  <si>
    <t xml:space="preserve">Пројекат: Организовање Регионалне смотре талената </t>
  </si>
  <si>
    <t>Свега за пројекат 1301-П3:</t>
  </si>
  <si>
    <t>Свега за Главу 20:</t>
  </si>
  <si>
    <t>ЦЕНТАР ЗА СОЦИЈАЛНИ РАД</t>
  </si>
  <si>
    <t>415 - Накнаде трошкова за запослене</t>
  </si>
  <si>
    <t>465 - Остале донације, дотације и трансфери</t>
  </si>
  <si>
    <t>472 - Накнаде за социјалну заштиту из буџета</t>
  </si>
  <si>
    <t>Програмска активност: Прихватилишта, прихватне станице и друге врсте смештаја</t>
  </si>
  <si>
    <t>421-Стални трошкови</t>
  </si>
  <si>
    <t>423-Услуге по уговору</t>
  </si>
  <si>
    <t>Свега за Програмску активност 0901-0002:</t>
  </si>
  <si>
    <t>Свега за Главу 21:</t>
  </si>
  <si>
    <t>ЦЕНТАР ЗА РАЗВОЈ ЛОКАЛНИХ УСЛУГА СОЦИЈАЛНЕ ЗАШТИТЕ</t>
  </si>
  <si>
    <t>Свега за Главу 22:</t>
  </si>
  <si>
    <t>Свега за раздео 4:</t>
  </si>
  <si>
    <t>ЗАШТИТНИК ГРАЂАНА</t>
  </si>
  <si>
    <t>Програмска активност: Заштитник грађана</t>
  </si>
  <si>
    <t>Свега за програмску активност 0602-0005:</t>
  </si>
  <si>
    <t>Свега за Раздео 5:</t>
  </si>
  <si>
    <t>Свега за Разделе 1,2,3,4 и 5:</t>
  </si>
  <si>
    <t xml:space="preserve"> Плате и додаци запослених</t>
  </si>
  <si>
    <t xml:space="preserve"> Накнаде у натури</t>
  </si>
  <si>
    <t xml:space="preserve"> Социјална давања запосленима</t>
  </si>
  <si>
    <t xml:space="preserve"> Накнаде за запослене</t>
  </si>
  <si>
    <t xml:space="preserve"> Награде, бонуси и остали посебни расходи</t>
  </si>
  <si>
    <t>4Специјализоване услуге</t>
  </si>
  <si>
    <t>Текуће поправке и одржавање (услуге и материјали)</t>
  </si>
  <si>
    <t xml:space="preserve"> Порези, обавезне таксе и казне наметнуте од једног нивоа власти другом</t>
  </si>
  <si>
    <t>Новчане казне и пенали по решењу судова и судских тела</t>
  </si>
  <si>
    <t xml:space="preserve"> Зграде и грађевински објекти</t>
  </si>
  <si>
    <t>Извори финансирања:</t>
  </si>
  <si>
    <t>Приходе из буџета;</t>
  </si>
  <si>
    <t>Трансфере између корисника на истом нивоу;</t>
  </si>
  <si>
    <t>Социјалне доприносе;</t>
  </si>
  <si>
    <t>Сопствене приходе буџетских корисника;</t>
  </si>
  <si>
    <t>Донације од иностраних земаља;</t>
  </si>
  <si>
    <t>Донације од међународних организација;</t>
  </si>
  <si>
    <t>Донације од осталих нивоа власти;</t>
  </si>
  <si>
    <t>Донације од невладиних организација и појединаца;</t>
  </si>
  <si>
    <t>Примања од продаје нефинансијске имовине;</t>
  </si>
  <si>
    <t>Примања од домаћих задуживања;</t>
  </si>
  <si>
    <t>Примања од иностраних задуживања;</t>
  </si>
  <si>
    <t>Примања од отплате датих кредита и продаје финансијске имовине;</t>
  </si>
  <si>
    <t>Нераспоређени вишак прихода из ранијих година;</t>
  </si>
  <si>
    <t>Неутрошена средства од приватизације из претходних година;</t>
  </si>
  <si>
    <t>Неутрошена средства донација из претходних година;</t>
  </si>
  <si>
    <t>Родитељски динар за ваннаставне активности.</t>
  </si>
  <si>
    <t>Укупно за трансфер:</t>
  </si>
  <si>
    <t>Центар за социјални рад</t>
  </si>
  <si>
    <t>Награде, бонуси и остали посебни расходи</t>
  </si>
  <si>
    <t>Порези, обавезне таксе и казне наметнуте од једног нивоа власти другом</t>
  </si>
  <si>
    <t>Укупно за центар</t>
  </si>
  <si>
    <t>право на једнократну помоћ</t>
  </si>
  <si>
    <t>Укупно за право на једнократну помоћ</t>
  </si>
  <si>
    <t>право на опрему и превоз корисника за смештај у установу социјалне заштите или другу породицу</t>
  </si>
  <si>
    <t>Укупно за право на опрему и превоз корисника за смештај у установу социјалне заштите или другу породицу</t>
  </si>
  <si>
    <t>право на накнаду превоза ученика (деце корисника материјалног обезбеђења и деце смештене у хранитељску породицу)</t>
  </si>
  <si>
    <t>Укупно за право на накнаду превоза ученика (деце корисника материјалног обезбеђења и деце смештене у хранитељску породицу)</t>
  </si>
  <si>
    <t>право на смештај и прихватилиште</t>
  </si>
  <si>
    <t>Укупно за право на смештај и прихватилиште</t>
  </si>
  <si>
    <t>право на накнаду погребних трошкова</t>
  </si>
  <si>
    <t>Укупно за право на накнаду погребних трошкова</t>
  </si>
  <si>
    <t>право на социјално становање као облик социјалне заштите</t>
  </si>
  <si>
    <t>Укупно за право на социјално становање као облик социјалне заштите</t>
  </si>
  <si>
    <t>СОС центар</t>
  </si>
  <si>
    <t>Укупно за друга права (СОС центар)</t>
  </si>
  <si>
    <t>право на опремање стана</t>
  </si>
  <si>
    <t>Укупно за право на опремање стана</t>
  </si>
  <si>
    <t>право на интервентни смештај у кризним ситуацијама</t>
  </si>
  <si>
    <t>Укупно за право на интервентни смештај у кризним ситуацијама</t>
  </si>
  <si>
    <t>санирање објеката социјалне заштите</t>
  </si>
  <si>
    <t>укупно за програм</t>
  </si>
  <si>
    <t>право на накнада трошкова за уџбенике, летовања, зимовања и организовање школе у природи за децу корисника права социјалне заштите</t>
  </si>
  <si>
    <t>Укупно за право право на накнада трошкова за уџбенике, летовања, зимовања и организовање школе у природи за децу корисника права социјалне заштите</t>
  </si>
  <si>
    <t>програм одржавања објеката социјалног становања</t>
  </si>
  <si>
    <t>Укупно за право 2</t>
  </si>
  <si>
    <t>право</t>
  </si>
  <si>
    <t>право на дневни боравак</t>
  </si>
  <si>
    <t>Укупно за право на дневни боравак</t>
  </si>
  <si>
    <t>право на помоћ у кући</t>
  </si>
  <si>
    <t>Укупно за право на помоћ у кући</t>
  </si>
  <si>
    <t>ФУНКЦИОНИСАЊЕ ЛОКАЛНЕ САМОУПРАВЕ</t>
  </si>
  <si>
    <t>ОРГАНИ ГРАДА</t>
  </si>
  <si>
    <t>ФУНКЦИОНИСАЊЕ СКУПШТИНЕ ГРАДА</t>
  </si>
  <si>
    <t>ИЗВРШНИ И ЗАКОНОДАВНИ ОРГАНИ, ФИНАНСИЈСКИ И ФИСКАЛНИ ПОСЛОВИ И СПОЉНИ ПОСЛОВИ</t>
  </si>
  <si>
    <t>Награде запосленима и остали посебни расходи (комисије)</t>
  </si>
  <si>
    <t>Одборнички додатак</t>
  </si>
  <si>
    <t>Информисање</t>
  </si>
  <si>
    <t>Услуге информисања-радио и тв преноси, штампани медији</t>
  </si>
  <si>
    <t>Укупно за функцију 110:</t>
  </si>
  <si>
    <t>Укупно за главу 1:</t>
  </si>
  <si>
    <t>ФУНКЦИОНИСАЊЕ ИЗВРШНОГ ОРГАНА ВЛАСТИ</t>
  </si>
  <si>
    <t>Плате, додаци и накнаде запослених</t>
  </si>
  <si>
    <t>Укупно за главу 2:</t>
  </si>
  <si>
    <t>ОДЕЉЕЊА И СЛУЖБЕ ГРАДСКЕ УПРАВЕ</t>
  </si>
  <si>
    <t>Материјал од чега је за:</t>
  </si>
  <si>
    <t>*изводи из матичних књига грађана</t>
  </si>
  <si>
    <t>Порези, обавезне таксе и казне</t>
  </si>
  <si>
    <t>Накнаде штете за повреде од стране државних органа</t>
  </si>
  <si>
    <t>Укупно за главу 3:</t>
  </si>
  <si>
    <t>ГРАДСКИ ЈАВНИ ПРАВОБРАНИЛАЦ</t>
  </si>
  <si>
    <t>Градско (општинско) јавно правобранилаштво</t>
  </si>
  <si>
    <t>Укупно за главу 4:</t>
  </si>
  <si>
    <t>ФИНАНСИЈСКИ И ФИСКАЛНИ ПОСЛОВИ И УСЛУГЕ</t>
  </si>
  <si>
    <t>Специјализоване здравствене услуге (мртвозорство, интерресорна комисија, медицинске услуге- израда лекова)</t>
  </si>
  <si>
    <t>Финансирање политичких странака</t>
  </si>
  <si>
    <t>Oбележавање значајних датума, јубилеја, манифестације и програми под покровитељством града</t>
  </si>
  <si>
    <t>Противградна заштита</t>
  </si>
  <si>
    <t>Решавање стамбених потреба социјално угрожених лица</t>
  </si>
  <si>
    <t>Средства за јавно информисање</t>
  </si>
  <si>
    <t>Програми националних мањина</t>
  </si>
  <si>
    <t>Средства за дел. покриће трошкова избора, избора у МЗ, референдума, зборова грађана и националних мањина</t>
  </si>
  <si>
    <t>Укупно за функцију 112:</t>
  </si>
  <si>
    <t>Опште услуге</t>
  </si>
  <si>
    <t>Канцеларија за младе</t>
  </si>
  <si>
    <t>ЛАП за младе (3.000.000) и Програми за децу (500.000)</t>
  </si>
  <si>
    <t>Укупно за функцију 130:</t>
  </si>
  <si>
    <t>Организовање и функционисање ЦИВИЛНЕ ЗАШТИТЕ</t>
  </si>
  <si>
    <t>Јавни ред и безбедност</t>
  </si>
  <si>
    <t>Укупно за функцију 360:</t>
  </si>
  <si>
    <t>ПРОТИВПОЖАРНА ЗАШТИТА</t>
  </si>
  <si>
    <t>Услуге противпожарне заштите</t>
  </si>
  <si>
    <t>Дотације осталим непрофитним организацијама</t>
  </si>
  <si>
    <t>Укупно за функцију 320:</t>
  </si>
  <si>
    <t>Укупно за главу 5:</t>
  </si>
  <si>
    <t>СРЕДСТВА РЕЗЕРВИ</t>
  </si>
  <si>
    <t>Стална буџетска резерва</t>
  </si>
  <si>
    <t>Текућа буџетска резерва</t>
  </si>
  <si>
    <t>Укупно за главу 6:</t>
  </si>
  <si>
    <t>ТРАНСАКЦИЈЕ ВЕЗАНЕ ЗА ЈАВНИ ДУГ</t>
  </si>
  <si>
    <t>Управљање јавним дугом</t>
  </si>
  <si>
    <t>Отплата камата домаћим пословним банкама</t>
  </si>
  <si>
    <t>Отплата главнице домаћим пословним банкама</t>
  </si>
  <si>
    <t>Укупно за функцију 170:</t>
  </si>
  <si>
    <t>Укупно за главу 7:</t>
  </si>
  <si>
    <t>КОМУНАЛНА ОБЛАСТ</t>
  </si>
  <si>
    <t>ГРАЂЕВИНСКО ЗЕМЉИШТЕ И ПУТЕВИ</t>
  </si>
  <si>
    <t>Остале комуналне услуге</t>
  </si>
  <si>
    <t>Накнада штете за повреде или штету нанету од стране држ.орг.</t>
  </si>
  <si>
    <t>Укупно за функцију 620:</t>
  </si>
  <si>
    <t>Водоснабдевање</t>
  </si>
  <si>
    <t>ЈКП ''Водоканал'' Сомбор-средства за реализцију средњорочног програма водоснабдевања и инвестиционе пројекте</t>
  </si>
  <si>
    <t>Укупно за функцију 630:</t>
  </si>
  <si>
    <t>Заштита животне средине</t>
  </si>
  <si>
    <t>ПРОГРАМ 6 - ЗАШТИТА ЖИВОТНЕ СРЕДИНЕ</t>
  </si>
  <si>
    <t>Управљање заштитом животне средине и природних вредности</t>
  </si>
  <si>
    <t>ЈКП ''Чистоћа'' Сомбор-средства за услугу изношења комуналног отпада за социјално угрожене категорије становништва</t>
  </si>
  <si>
    <t>Укупно за функцију 500:</t>
  </si>
  <si>
    <t>Праћење квалитета елемената животне средине</t>
  </si>
  <si>
    <t>Специјализоване услуге Програм коришћења средстава буџетског фонда</t>
  </si>
  <si>
    <t>Јавни ред и безбедност некласификована на другом месту</t>
  </si>
  <si>
    <t>Зграде и грађевинске земљиште</t>
  </si>
  <si>
    <t>Паркинг сервис</t>
  </si>
  <si>
    <t>ЈКП ''Паркинг сервис'' Сомбор-средства за суфинансирање отплате набављене опреме</t>
  </si>
  <si>
    <t>Енергија</t>
  </si>
  <si>
    <t>Даљинско грејање</t>
  </si>
  <si>
    <t>ЈКП ''Енергана'' Сомбор- средства за реализацију дугорочног програма топлификације града</t>
  </si>
  <si>
    <t>Укупно за функцију 436:</t>
  </si>
  <si>
    <t>Укупно за главу 8:</t>
  </si>
  <si>
    <t>ДИРЕКЦИЈА ЗА ИЗГРАДЊУ ГРАДА</t>
  </si>
  <si>
    <t>Одржавање депонија</t>
  </si>
  <si>
    <t>Јавна хигијена</t>
  </si>
  <si>
    <t>Уређење и одржавање зеленила</t>
  </si>
  <si>
    <t>Јавна расвета</t>
  </si>
  <si>
    <t>Одржавање гробаља</t>
  </si>
  <si>
    <t>Остала некретнина и опрема</t>
  </si>
  <si>
    <t>Одржавање путева</t>
  </si>
  <si>
    <t>ПРОГРАМ 1 - ЛОКАЛНИ РАЗВОЈ И ПРОСТОРНО ПЛАНИРАЊЕ</t>
  </si>
  <si>
    <t>Стратешко, просторно и урбанистичко планирање</t>
  </si>
  <si>
    <t>Укупно буџет за функцију 620:</t>
  </si>
  <si>
    <t>Укупно за главу 9:</t>
  </si>
  <si>
    <t>Опште јавне услуге некласификоване на другом месту</t>
  </si>
  <si>
    <t>Месне заједнице</t>
  </si>
  <si>
    <t>Укупно за функцију 160:</t>
  </si>
  <si>
    <t>Укупно буџет за МЗ:</t>
  </si>
  <si>
    <t>МЗ ''АЛЕКСА ШАНТИЋ''</t>
  </si>
  <si>
    <t>Укупно за главу 10:</t>
  </si>
  <si>
    <t>МЗ ''БАЧКИ БРЕГ''</t>
  </si>
  <si>
    <t>Укупно за главу 11:</t>
  </si>
  <si>
    <t>МЗ ''БАЧКИ МОНОШТОР''</t>
  </si>
  <si>
    <t>Укупно за главу 12:</t>
  </si>
  <si>
    <t>МЗ 'БЕЗДАН''</t>
  </si>
  <si>
    <t>Укупно за главу 13:</t>
  </si>
  <si>
    <t>МЗ 'ДОРОСЛОВО''</t>
  </si>
  <si>
    <t>Укупно за главу 14:</t>
  </si>
  <si>
    <t>МЗ ''ГАКОВО''</t>
  </si>
  <si>
    <t>Укупно за главу 15:</t>
  </si>
  <si>
    <t>МЗ ''КЉАЈИЋЕВО''</t>
  </si>
  <si>
    <t>Укупно за главу 16:</t>
  </si>
  <si>
    <t>МЗ ''КОЛУТ''</t>
  </si>
  <si>
    <t>Укупно за главу 17:</t>
  </si>
  <si>
    <t>МЗ ''РАСТИНА''</t>
  </si>
  <si>
    <t>Укупно за главу 18:</t>
  </si>
  <si>
    <t>МЗ ''РИЂИЦА''</t>
  </si>
  <si>
    <t>Укупно за главу 19:</t>
  </si>
  <si>
    <t>МЗ ''СВЕТОЗАР МИЛЕТИЋ''</t>
  </si>
  <si>
    <t>Укупно за главу 20:</t>
  </si>
  <si>
    <t>МЗ ''СТАНИШИЋ''</t>
  </si>
  <si>
    <t>Укупно за главу 21:</t>
  </si>
  <si>
    <t>МЗ ''СТАПАР''</t>
  </si>
  <si>
    <t>Укупно за главу 22:</t>
  </si>
  <si>
    <t>МЗ ''ТЕЛЕЧКА''</t>
  </si>
  <si>
    <t>Укупно за главу 23:</t>
  </si>
  <si>
    <t>МЗ ''ЧОНОПЉА''</t>
  </si>
  <si>
    <t>Укупно за главу 24:</t>
  </si>
  <si>
    <t>МЗ ''ВЕНАЦ''</t>
  </si>
  <si>
    <t>Укупно за главу 25:</t>
  </si>
  <si>
    <t>МЗ ''СЕЛЕНЧА''</t>
  </si>
  <si>
    <t>Укупно за главу 26:</t>
  </si>
  <si>
    <t>МЗ ''ГОРЊА ВАРОШ''</t>
  </si>
  <si>
    <t>Укупно за главу 27:</t>
  </si>
  <si>
    <t>МЗ ''СТАРА СЕЛЕНЧА''</t>
  </si>
  <si>
    <t>Укупно за главу 28:</t>
  </si>
  <si>
    <t>МЗ ''МЛАКЕ''</t>
  </si>
  <si>
    <t>Укупно за главу 29:</t>
  </si>
  <si>
    <t>МЗ ''ЦРВЕНКА''</t>
  </si>
  <si>
    <t>Укупно за главу 30:</t>
  </si>
  <si>
    <t>МЗ ''НОВА СЕЛЕНЧА ''</t>
  </si>
  <si>
    <t>Укупно за главу 31:</t>
  </si>
  <si>
    <t>СОЦИЈАЛНА ЗАШТИТА некласификована на другом месту</t>
  </si>
  <si>
    <t>ПРОГРАМ 11 - СОЦИЈАЛНА И ДЕЧИЈА ЗАШТИТА</t>
  </si>
  <si>
    <t>Социјалне помоћи</t>
  </si>
  <si>
    <t>Трансфери осталим нивоима власти</t>
  </si>
  <si>
    <t>* Плате, додаци и накнаде запослених</t>
  </si>
  <si>
    <t>* Социјални доприноси на терет послодавца</t>
  </si>
  <si>
    <t>* Накнада трошкова за запослене</t>
  </si>
  <si>
    <t>* Стални трошкови</t>
  </si>
  <si>
    <t>* Трошкови путовања</t>
  </si>
  <si>
    <t>* Услуге по уговору</t>
  </si>
  <si>
    <t>* Текуће поправке и одрж (услуге и материјал)</t>
  </si>
  <si>
    <t>* Материјал</t>
  </si>
  <si>
    <t>* Трошкови сахрана социјално угрожених лица</t>
  </si>
  <si>
    <t>* Jеднократне новчане помоћи</t>
  </si>
  <si>
    <t>* Порези, обавезне таксе и казне</t>
  </si>
  <si>
    <t>Прихватилишта, прихватне станице и др.врсте смештаја</t>
  </si>
  <si>
    <t>Сигурна кућа</t>
  </si>
  <si>
    <t>Саветодавно-терапијске и социјално-едукативне услуге</t>
  </si>
  <si>
    <t>Брачно и породично саветовалиште</t>
  </si>
  <si>
    <t>Дотације невладиним организацијама - ЛАП Рома</t>
  </si>
  <si>
    <t>Прихватилипта, прихватне станице и др.врсте смештаја</t>
  </si>
  <si>
    <t>Трансфери осталим нивоима власти - Смештај у прихватилиште</t>
  </si>
  <si>
    <t>Подршка социјално хуманитарним организацијама</t>
  </si>
  <si>
    <t>Персонална асистенција за лица са сметњама у развоју</t>
  </si>
  <si>
    <t>Пројекти социјално хуманитарних организација</t>
  </si>
  <si>
    <t>Помоћ и нега у кући</t>
  </si>
  <si>
    <t>Дневни боравак за децу и одрасла лица са сметњама у развоју</t>
  </si>
  <si>
    <t>Саветовалиште за рани развој детета</t>
  </si>
  <si>
    <t>Активности Црвеног крста</t>
  </si>
  <si>
    <t>Дотације невладиним организацијама - Народна кухиња</t>
  </si>
  <si>
    <t>Програми Црвеног крста</t>
  </si>
  <si>
    <t>Дечија заштита</t>
  </si>
  <si>
    <t>Родитељски додатак за прворођено дете</t>
  </si>
  <si>
    <t>Финансијска помоћ незапосленим трудницама и породиљама</t>
  </si>
  <si>
    <t>Укупно за функцију 090:</t>
  </si>
  <si>
    <t>Укупно за главу 32 :</t>
  </si>
  <si>
    <t>КУЛТУРА</t>
  </si>
  <si>
    <t>Услуге културе</t>
  </si>
  <si>
    <t>Пратећи трошкови задуживања</t>
  </si>
  <si>
    <t>Укупно за функцију 820:</t>
  </si>
  <si>
    <t>Укупно култура:</t>
  </si>
  <si>
    <t>Библиотека ''КАРЛО БИЈЕЛИЦКИ'' Сомбор</t>
  </si>
  <si>
    <t>Услуге по уговору од чега је за:</t>
  </si>
  <si>
    <t>Манифестиција "Вељкови дани"</t>
  </si>
  <si>
    <t>Часопис ''Домети''</t>
  </si>
  <si>
    <t>Фестивал ''Hearts in harmony''</t>
  </si>
  <si>
    <t>Укупно за главу 33 :</t>
  </si>
  <si>
    <t>НАРОДНО ПОЗОРИШТЕ Сомбор</t>
  </si>
  <si>
    <t>"Позоришни маратон"</t>
  </si>
  <si>
    <t>Укупно за главу 34:</t>
  </si>
  <si>
    <t>ГРАДСКИ МУЗЕЈ Сомбор</t>
  </si>
  <si>
    <t>Укупно за главу 35:</t>
  </si>
  <si>
    <t>КУЛТУРНИ ЦЕНТАР ''ЛАЗА КОСТИЋ'' Сомбор</t>
  </si>
  <si>
    <t>Сомборске музичке свечаности</t>
  </si>
  <si>
    <t>Дечији фестивал ''Шарени свет''</t>
  </si>
  <si>
    <t>Green town jazz fest</t>
  </si>
  <si>
    <t>70. година од колонизације</t>
  </si>
  <si>
    <t>Укупно за главу 36:</t>
  </si>
  <si>
    <t>ИСТОРИЈСКИ АРХИВ Сомбор</t>
  </si>
  <si>
    <t>Укупно за главу 37:</t>
  </si>
  <si>
    <t>Галерија ''МИЛАН КОЊОВИЋ'' Сомбор</t>
  </si>
  <si>
    <t>Укупно за главу 38 :</t>
  </si>
  <si>
    <t>Подстицаји културном и уметничком стваралаштву</t>
  </si>
  <si>
    <t>Средства за КУД-ове и остале видове аматеризма</t>
  </si>
  <si>
    <t>* КУД-ови и остали видови аматеризма</t>
  </si>
  <si>
    <t>* КУД-ови и остали видови аматеризма који негују свој национални идентитет</t>
  </si>
  <si>
    <t>* Унапређење аматеризма на селима</t>
  </si>
  <si>
    <t>Укупно за главу 39:</t>
  </si>
  <si>
    <t>ФИЗИЧКА КУЛТУРА</t>
  </si>
  <si>
    <t>Укупно за функцију 810:</t>
  </si>
  <si>
    <t>Укупно физичка култура :</t>
  </si>
  <si>
    <t>Одржавање спортске инфраструктуре</t>
  </si>
  <si>
    <t>Спортски центар ''СОКО'' Сомбор</t>
  </si>
  <si>
    <t>Укупно за главу 40 :</t>
  </si>
  <si>
    <t>Средства за спортске активности</t>
  </si>
  <si>
    <t>Подршка предшколском, школском и рекреативном спорту и масовној физичкој култури</t>
  </si>
  <si>
    <t>* Спортски савез града Сомбора</t>
  </si>
  <si>
    <t>- програми</t>
  </si>
  <si>
    <t>- школски спорт</t>
  </si>
  <si>
    <t>Подршка локалним спортским организацијама, удружењима и савезима</t>
  </si>
  <si>
    <t>* Организације физичке културе</t>
  </si>
  <si>
    <t>- стручно-педагошки рад (тренери)</t>
  </si>
  <si>
    <t>- стипендије</t>
  </si>
  <si>
    <t>- основни трошкови клубова</t>
  </si>
  <si>
    <t>- посебни програми клубова</t>
  </si>
  <si>
    <t>- манифестације</t>
  </si>
  <si>
    <t>Укупно за главу 41:</t>
  </si>
  <si>
    <t>ПРЕДШКОЛСКО ОБРАЗОВАЊЕ</t>
  </si>
  <si>
    <t>Функционисање предшколских установа</t>
  </si>
  <si>
    <t>Предшколско образовање</t>
  </si>
  <si>
    <t>Услуге по уговору (превоз деце у забавишту и друго)</t>
  </si>
  <si>
    <t>Укупно за функцију 911:</t>
  </si>
  <si>
    <t>Укупно за главу 42:</t>
  </si>
  <si>
    <t>ОСНОВНО ОБРАЗОВАЊЕ</t>
  </si>
  <si>
    <t>Функционисање основних школа</t>
  </si>
  <si>
    <t>Укупно функција 912:</t>
  </si>
  <si>
    <t>Укупно основно образовање:</t>
  </si>
  <si>
    <t>ОШ ''АВРАМ МРАЗОВИЋ'' СОМБОР</t>
  </si>
  <si>
    <t>Укупно за главу 43:</t>
  </si>
  <si>
    <t>ОШ ''БРАТСТВО-ЈЕДИНСТВО'' СОМБОР</t>
  </si>
  <si>
    <t>Укупно за главу 44:</t>
  </si>
  <si>
    <t>ОШ ''ДОСИТЕЈ ОБРАДОВИЋ'' СОМБОР</t>
  </si>
  <si>
    <t>Укупно за главу 45:</t>
  </si>
  <si>
    <t>ОШ ''ИВО ЛОЛА РИБАР'' СОМБОР</t>
  </si>
  <si>
    <t>Укупно за главу 46:</t>
  </si>
  <si>
    <t>ОШ ''НИКОЛА ВУКИЋЕВИЋ'' СОМБОР</t>
  </si>
  <si>
    <t>Укупно за главу 47:</t>
  </si>
  <si>
    <t>ОШ ''АЛЕКСА ШАНТИЋ'' АЛЕКСА ШАНТИЋ</t>
  </si>
  <si>
    <t>Укупно за главу 48:</t>
  </si>
  <si>
    <t>ОШ ''22.ОКТОБАР'' БАЧКИ МОНОШТОР</t>
  </si>
  <si>
    <t>Укупно за главу 49:</t>
  </si>
  <si>
    <t>ОШ ''МОША ПИЈАДЕ'' БАЧКИ БРЕГ</t>
  </si>
  <si>
    <t>Укупно за главу 50:</t>
  </si>
  <si>
    <t>ОШ ''ЛАЗА КОСТИЋ'' ГАКОВО</t>
  </si>
  <si>
    <t>Укупно за главу 51:</t>
  </si>
  <si>
    <t>ОШ ''ПЕТЕФИ ШАНДОР'' ДОРОСЛОВО</t>
  </si>
  <si>
    <t>Укупно за главу 52:</t>
  </si>
  <si>
    <t>ОШ ''БРАТСТВО-ЈЕДИНСТВО'' БЕЗДАН</t>
  </si>
  <si>
    <t>Укупно за главу 53:</t>
  </si>
  <si>
    <t>ОШ ''НИКОЛА ТЕСЛА'' КЉАЈИЋЕВО</t>
  </si>
  <si>
    <t>Укупно за главу 54:</t>
  </si>
  <si>
    <t>ОШ ''ОГЊЕН ПРИЦА'' КОЛУТ</t>
  </si>
  <si>
    <t>Укупно за главу 55:</t>
  </si>
  <si>
    <t>ОШ ''ПЕТАР КОЧИЋ'' РИЂИЦА</t>
  </si>
  <si>
    <t>Укупно за главу 56:</t>
  </si>
  <si>
    <t>ОШ ''БРАТСТВО-ЈЕДИНСТВО'' СВЕТОЗАР МИЛЕТИЋ</t>
  </si>
  <si>
    <t>Укупно за главу 57:</t>
  </si>
  <si>
    <t>ОШ ''ИВАН ГОРАН КОВАЧИЋ'' СТАНИШИЋ</t>
  </si>
  <si>
    <t>Укупно за главу 58:</t>
  </si>
  <si>
    <t>ОШ ''БРАНКО РАДИЧЕВИЋ'' СТАПАР</t>
  </si>
  <si>
    <t>Укупно за главу 59:</t>
  </si>
  <si>
    <t>ОШ ''КИШ ФЕРЕНЦ'' ТЕЛЕЧКА</t>
  </si>
  <si>
    <t>Укупно за главу 60:</t>
  </si>
  <si>
    <t>ОШ ''МИРОСЛАВ АНТИЋ'' ЧОНОПЉА</t>
  </si>
  <si>
    <t>Укупно за главу 61:</t>
  </si>
  <si>
    <t>СОШ '''ВУК КАРАЏИЋ'' СОМБОР</t>
  </si>
  <si>
    <t>Укупно за главу 62:</t>
  </si>
  <si>
    <t>ОСНОВНА МУЗИЧКА ШКОЛА ''ПЕТАР КОЊОВИЋ'' СОМБОР</t>
  </si>
  <si>
    <t>Укупно за главу 63:</t>
  </si>
  <si>
    <t>ШК.ЗА ОСНОВНО ОБРАЗ.ОДРАСЛИХ СОМБОР</t>
  </si>
  <si>
    <t>Укупно за главу 64:</t>
  </si>
  <si>
    <t>НАКНАДЕ ЗА ПРЕВОЗ, СМЕШТАЈ И АНГАЖОВАЊЕ ЛИЧНИХ ПРАТИЛАЦА ДЕЦЕ И УЧЕНИКА</t>
  </si>
  <si>
    <t>Услуге по уговору-смештај ученика са сметњама у развоју</t>
  </si>
  <si>
    <t>Услуге по уговору-накнада за личне пратиоце ученика (инклузија)</t>
  </si>
  <si>
    <t>Укупно за главу 65:</t>
  </si>
  <si>
    <t>СРЕДЊЕ ОБРАЗОВАЊЕ</t>
  </si>
  <si>
    <t>Средње образовање</t>
  </si>
  <si>
    <t>Функционисање средњих школа</t>
  </si>
  <si>
    <t>Укупно функција 920:</t>
  </si>
  <si>
    <t>Укупно средње образовање:</t>
  </si>
  <si>
    <t>СМШ ''ДР РУЖИЦА РИП'' СОМБОР</t>
  </si>
  <si>
    <t>Укупно за главу 66:</t>
  </si>
  <si>
    <t>ГИМНАЗИЈА ''ВЕЉКО ПЕТРОВИЋ'' СОМБОР</t>
  </si>
  <si>
    <t>Укупно за главу 67:</t>
  </si>
  <si>
    <t>СРЕДЊА ПОЉ.ПРЕХ.ШКОЛА СОМБОР</t>
  </si>
  <si>
    <t>Укупно за главу 68:</t>
  </si>
  <si>
    <t>СРЕДЊА ШКОЛА ''СВЕТИ САВА'' СОМБОР</t>
  </si>
  <si>
    <t>Укупно за главу 69:</t>
  </si>
  <si>
    <t>СРЕДЊА ЕКОНОМСКА ШКОЛА</t>
  </si>
  <si>
    <t>Укупно за главу 70:</t>
  </si>
  <si>
    <t>СРЕДЊА ТЕХНИЧКА ШКОЛА СОМБОР</t>
  </si>
  <si>
    <t>Укупно за главу 71:</t>
  </si>
  <si>
    <t>СОШ ''ВУК КАРАЏИЋ'' Сомбор</t>
  </si>
  <si>
    <t>Укупно за главу 72:</t>
  </si>
  <si>
    <t>СРЕДЊА МУЗИЧКА ШКОЛА СОМБОР</t>
  </si>
  <si>
    <t>Укупно за главу 73:</t>
  </si>
  <si>
    <t>НАКНАДЕ ЗА СТИПЕНДИЈЕ НАДАРЕНИХ УЧЕНИКА И СТУДЕНАТА</t>
  </si>
  <si>
    <t>Накнаде из буџета за образовање-стипендирање студената</t>
  </si>
  <si>
    <t>Накнаде из буџета за образовање--стипендирање Ђака генрације</t>
  </si>
  <si>
    <t>Укупно за функцију 920:</t>
  </si>
  <si>
    <t>Укупно за главу 74:</t>
  </si>
  <si>
    <t>Трансфери осталим нивоима власти - намена за:</t>
  </si>
  <si>
    <t>* Трансфер АПВ - трошкови превоза ђака средњих школа</t>
  </si>
  <si>
    <t>* Трансфер АПВ - трошкови сахрана избеглих и прогн. лица</t>
  </si>
  <si>
    <t>Регресирање превоза ђака средњих школа</t>
  </si>
  <si>
    <t>Укупно за извор 01:</t>
  </si>
  <si>
    <t>Укупно за извор 07:</t>
  </si>
  <si>
    <t>Укупно за главу 75:</t>
  </si>
  <si>
    <t>ЗДРАВСТВО некласификовано на другом месту</t>
  </si>
  <si>
    <t>ПРОГРАМ 12 - ПРИМАРНА ЗДРАВСТВЕНА ЗАШТИТА</t>
  </si>
  <si>
    <t>Функционисање установа прим.здравствене заштите</t>
  </si>
  <si>
    <t>Текући трансфери осталим нивоима власти - Дом здравља</t>
  </si>
  <si>
    <t>Трансфери - Плате, додаци и накнаде запослених</t>
  </si>
  <si>
    <t>Трансфери - Социјални доприноси на терет послодавца</t>
  </si>
  <si>
    <t>Трансфери - Накнаде трошкова за запослене</t>
  </si>
  <si>
    <t>Трансфери - Услуге по уговору</t>
  </si>
  <si>
    <t>Трансфери - Материјал</t>
  </si>
  <si>
    <t>Капитални трансфери осталим нивоима власти - Дом здравља</t>
  </si>
  <si>
    <t>Трансфери - Машине и опрема</t>
  </si>
  <si>
    <t>Укупно за функцију 760:</t>
  </si>
  <si>
    <t>Укупно за главу 76:</t>
  </si>
  <si>
    <t>ТУРИСТИЧКА ОРГАНИЗАЦИЈА</t>
  </si>
  <si>
    <t>Туризам</t>
  </si>
  <si>
    <t>Управљање развојем туризма</t>
  </si>
  <si>
    <t>Остале текуће донације</t>
  </si>
  <si>
    <t>Туристичка промоција</t>
  </si>
  <si>
    <t>Услуге по уговору од чега за:</t>
  </si>
  <si>
    <t>* манифестацију "Сомборско лето"</t>
  </si>
  <si>
    <t>* дочек Нове године</t>
  </si>
  <si>
    <t>* финансирање рада фијакерске службе</t>
  </si>
  <si>
    <t>* манифестацију ''Ravangrad Wine Fest''</t>
  </si>
  <si>
    <t>Укупно за функцију 473:</t>
  </si>
  <si>
    <t>Укупно за главу 77:</t>
  </si>
  <si>
    <t>ПРОГРАМ 3- ЛОКАЛНИ ЕКОНОМСКИ РАЗВОЈ</t>
  </si>
  <si>
    <t>Унапређење привредног амбијента</t>
  </si>
  <si>
    <t>Развојна агенција града Сомбора</t>
  </si>
  <si>
    <t>Подстицаји за развој предузетништва</t>
  </si>
  <si>
    <t>*Финансирање обуке старих заната</t>
  </si>
  <si>
    <t>*Удружење занатлија</t>
  </si>
  <si>
    <t>*Удружење старих и уметничких заната</t>
  </si>
  <si>
    <t>Финансијска подршка локалном економском развоју</t>
  </si>
  <si>
    <t>* пројекти од значаја за локалну самоуправу</t>
  </si>
  <si>
    <t>* ЛАП запошљавања града Сомбора</t>
  </si>
  <si>
    <t>Укупно за главу 78:</t>
  </si>
  <si>
    <t>ПОЉОПРИВРЕДА</t>
  </si>
  <si>
    <t>Програм финансирања радова на заштити, уређењу и коришћењу пољопривредног земљишта</t>
  </si>
  <si>
    <t>ПРОГРАМ 5 - РАЗВОЈ ПОЉОПРИВРЕДЕ</t>
  </si>
  <si>
    <t>Унапређење услова за пољопривредну делатност</t>
  </si>
  <si>
    <t>Укупно за функцију 421:</t>
  </si>
  <si>
    <t>Укупно за главу 79:</t>
  </si>
  <si>
    <t>Буџет - извор финансирања 01</t>
  </si>
  <si>
    <t>Сопствена средства - извор финансирања 04</t>
  </si>
  <si>
    <t>Трансфери - извор финансирања 07</t>
  </si>
  <si>
    <t>Остали извори финансирања:</t>
  </si>
  <si>
    <t>400</t>
  </si>
  <si>
    <t>ТЕКУЋИ РАСХОДИ</t>
  </si>
  <si>
    <t>410</t>
  </si>
  <si>
    <t>Накнаде у натури (превоз)</t>
  </si>
  <si>
    <t>Награде,бонуси и остали посебни расходи</t>
  </si>
  <si>
    <t>417</t>
  </si>
  <si>
    <t>Посланички додатак;</t>
  </si>
  <si>
    <t xml:space="preserve"> -     </t>
  </si>
  <si>
    <t>418</t>
  </si>
  <si>
    <t>Судијски додатак.</t>
  </si>
  <si>
    <t>420</t>
  </si>
  <si>
    <t>КОРИШЋЕЊЕ УСЛУГА И РОБА</t>
  </si>
  <si>
    <t>Текуће поправке и одржавање (услуге и мат)</t>
  </si>
  <si>
    <t>430</t>
  </si>
  <si>
    <t>УПОТРЕБА ОСНОВНИХ СРЕДСТАВА</t>
  </si>
  <si>
    <t>431</t>
  </si>
  <si>
    <t>Амортизација некретнина и опреме;</t>
  </si>
  <si>
    <t>432</t>
  </si>
  <si>
    <t>Амортизација култивисане имовине;</t>
  </si>
  <si>
    <t>433</t>
  </si>
  <si>
    <t>Употреба драгоцености;</t>
  </si>
  <si>
    <t>434</t>
  </si>
  <si>
    <t>Употреба природне имовине;</t>
  </si>
  <si>
    <t>435</t>
  </si>
  <si>
    <t>Амортизација нематеријалне имовине</t>
  </si>
  <si>
    <t>440</t>
  </si>
  <si>
    <t>ОТПЛАТА КАМАТА</t>
  </si>
  <si>
    <t>441</t>
  </si>
  <si>
    <t>Отплата домаћих камата;</t>
  </si>
  <si>
    <t>442</t>
  </si>
  <si>
    <t>Отплата страних камата;</t>
  </si>
  <si>
    <t>443</t>
  </si>
  <si>
    <t>Отплата камата по гаранцијама</t>
  </si>
  <si>
    <t>450</t>
  </si>
  <si>
    <t>4511</t>
  </si>
  <si>
    <t>4512</t>
  </si>
  <si>
    <t xml:space="preserve">Капиталне субвенције јавним нефинансијским предузећима и организацијама                                                                </t>
  </si>
  <si>
    <t>452</t>
  </si>
  <si>
    <t>Субвенције приватним финансијским институцијама;</t>
  </si>
  <si>
    <t>453</t>
  </si>
  <si>
    <t>Субвенције јавним финансијским институцијама;</t>
  </si>
  <si>
    <t>454</t>
  </si>
  <si>
    <t>460</t>
  </si>
  <si>
    <t>ДОНАЦИЈЕ И ТРАНСФЕРИ</t>
  </si>
  <si>
    <t xml:space="preserve">Донације страним владама </t>
  </si>
  <si>
    <t>Донације и дотације међународним организацијама</t>
  </si>
  <si>
    <t>Дотације организацијама обавезног социјалног осигурања</t>
  </si>
  <si>
    <t xml:space="preserve">Остале донације, дотације и трансфери </t>
  </si>
  <si>
    <t>470</t>
  </si>
  <si>
    <t>СОЦИЈАЛНА ПОМОЋ</t>
  </si>
  <si>
    <t>480</t>
  </si>
  <si>
    <t>Дотације невладиним организацијама;</t>
  </si>
  <si>
    <t>484</t>
  </si>
  <si>
    <t>Накнада штете за повреде или штету насталу услед елементарних непогода или других природних узрока;</t>
  </si>
  <si>
    <t>485</t>
  </si>
  <si>
    <t>Накнада штете за повреде или штету нанету од стране државних органа;</t>
  </si>
  <si>
    <t>489</t>
  </si>
  <si>
    <t>Расходи који се финансирају из средстава за реализацију националног инвестиционог плана</t>
  </si>
  <si>
    <t>АДМИНИСТРАТИВНИ ТРАНСФЕРИ БУЏЕТА</t>
  </si>
  <si>
    <t>Административни трансфери из буџета - Текући расходи</t>
  </si>
  <si>
    <t>Административни трансфери из буџета - Издаци за нефинансијску имовину</t>
  </si>
  <si>
    <t>Административни трансфери из буџета - Издаци за отплату главнице и набавку финансијске имовине</t>
  </si>
  <si>
    <t>Административни трансфери из буџета - Средства резерве</t>
  </si>
  <si>
    <t>49912</t>
  </si>
  <si>
    <t>500</t>
  </si>
  <si>
    <t>КАПИТАЛНИ ИЗДАЦИ</t>
  </si>
  <si>
    <t>510</t>
  </si>
  <si>
    <t>ОСНОВНА СРЕДСТВА</t>
  </si>
  <si>
    <t>513</t>
  </si>
  <si>
    <t xml:space="preserve"> Остале некретнине и опрема;</t>
  </si>
  <si>
    <t>Култивисана имовина;</t>
  </si>
  <si>
    <t>515</t>
  </si>
  <si>
    <t>520</t>
  </si>
  <si>
    <t>ЗАЛИХЕ</t>
  </si>
  <si>
    <t>Робне резерве;</t>
  </si>
  <si>
    <t>Залихе производње;</t>
  </si>
  <si>
    <t>Драгоцености</t>
  </si>
  <si>
    <t>540</t>
  </si>
  <si>
    <t>ПРИРОДНА ИМОВИНА</t>
  </si>
  <si>
    <t>Рудна богатства;</t>
  </si>
  <si>
    <t>Шуме и воде</t>
  </si>
  <si>
    <t>Неф. Имов. која се фин. из сред. за реализ. нип-а</t>
  </si>
  <si>
    <t>Неф. имовина која се фин. из сред. за реализ. нип-а</t>
  </si>
  <si>
    <t>610</t>
  </si>
  <si>
    <t xml:space="preserve">ОТПЛАТА ГЛАВНИЦЕ </t>
  </si>
  <si>
    <t>611</t>
  </si>
  <si>
    <t>612</t>
  </si>
  <si>
    <t>Отплата главнице страним банкама</t>
  </si>
  <si>
    <t>613</t>
  </si>
  <si>
    <t>Отплата дуга по гаранцијама</t>
  </si>
  <si>
    <t>620</t>
  </si>
  <si>
    <t>Набавка финансијске имовине</t>
  </si>
  <si>
    <t>621</t>
  </si>
  <si>
    <t>Набавка домаће фин. Имовине</t>
  </si>
  <si>
    <t xml:space="preserve">УКУПНИ ЈАВНИ РАСХОДИ </t>
  </si>
  <si>
    <t>АМОРТИЗАЦИЈА И УПОТРЕБА СРЕДСТАВА ЗА РАД</t>
  </si>
  <si>
    <t>ОТПЛАТА КАМАТА И ПРАТЕЋИ ТРОШКОВИ ЗАДУЖИВАЊА</t>
  </si>
  <si>
    <t>Субвенције јавним нефинансијским предузећима и организ.</t>
  </si>
  <si>
    <t>Субвенције предузећима</t>
  </si>
  <si>
    <t>ДОНАЦИЈЕ, ДОТАЦИЈЕ И ТРАНСФЕРИ</t>
  </si>
  <si>
    <t>Трансфери осталим новоима власти</t>
  </si>
  <si>
    <t>СОЦИЈАЛНО ОСИГУРАЊЕ И СОЦИЈАЛНА ЗАШТИТА</t>
  </si>
  <si>
    <t>Накнада штете</t>
  </si>
  <si>
    <t>АДМИНИСТРАТИВНИ ТРАНСФЕРИ ИЗ БУЏЕТА И СРЕДСТВА РЕЗЕРВЕ</t>
  </si>
  <si>
    <t>Средства резерве</t>
  </si>
  <si>
    <t>Остале некретнине и опрема</t>
  </si>
  <si>
    <t>ОТПЛАТА ГЛАВНИЦЕ</t>
  </si>
  <si>
    <t>НАБАВКА ФИНАНСИЈСКЕ ИМОВИНЕ</t>
  </si>
  <si>
    <t>Набавка домаће финансијске имовине</t>
  </si>
  <si>
    <t>УКУПНО:</t>
  </si>
  <si>
    <t>ПЛАТЕ, ДОДАЦИ И НАКНАДЕ ЗАПОСЛЕНИХ (ЗАРАДЕ)</t>
  </si>
  <si>
    <t>521.811.704,00</t>
  </si>
  <si>
    <t>102.890.943,00</t>
  </si>
  <si>
    <t>624.702.647,00</t>
  </si>
  <si>
    <t xml:space="preserve">СОЦИЈАЛНИ ДОПРИНОСИ НА ТЕРЕТ ПОСЛОДАВЦА </t>
  </si>
  <si>
    <t>93.922.057,00</t>
  </si>
  <si>
    <t>19.965.621,00</t>
  </si>
  <si>
    <t>113.887.678,00</t>
  </si>
  <si>
    <t>НАКНАДЕ У НАТУРИ</t>
  </si>
  <si>
    <t>2.948.000,00</t>
  </si>
  <si>
    <t>265.000,00</t>
  </si>
  <si>
    <t>3.213.000,00</t>
  </si>
  <si>
    <t>СОЦИЈАЛНА ДАВАЊА ЗАПОСЛЕНИМА</t>
  </si>
  <si>
    <t>16.941.121,00</t>
  </si>
  <si>
    <t>25.949.375,00</t>
  </si>
  <si>
    <t>42.890.496,00</t>
  </si>
  <si>
    <t>НАКНАДЕ ТРОШКОВА ЗА ЗАПОСЛЕНЕ</t>
  </si>
  <si>
    <t>18.820.000,00</t>
  </si>
  <si>
    <t>390.000,00</t>
  </si>
  <si>
    <t>19.210.000,00</t>
  </si>
  <si>
    <t>НАГРАДЕ ЗАПОСЛЕНИМА И ОСТАЛИ ПОСЕБНИ РАСХОДИ</t>
  </si>
  <si>
    <t>5.600.000,00</t>
  </si>
  <si>
    <t>1.850.000,00</t>
  </si>
  <si>
    <t>7.450.000,00</t>
  </si>
  <si>
    <t>660.042.882,00</t>
  </si>
  <si>
    <t>151.310.939,00</t>
  </si>
  <si>
    <t>811.353.821,00</t>
  </si>
  <si>
    <t>СТАЛНИ ТРОШКОВИ</t>
  </si>
  <si>
    <t>249.091.100,00</t>
  </si>
  <si>
    <t>11.217.100,00</t>
  </si>
  <si>
    <t>260.308.200,00</t>
  </si>
  <si>
    <t>ТРОШКОВИ ПУТОВАЊА</t>
  </si>
  <si>
    <t>11.155.000,00</t>
  </si>
  <si>
    <t>19.754.250,00</t>
  </si>
  <si>
    <t>30.909.250,00</t>
  </si>
  <si>
    <t>УСЛУГЕ ПО УГОВОРУ</t>
  </si>
  <si>
    <t>170.020.932,00</t>
  </si>
  <si>
    <t>21.692.000,00</t>
  </si>
  <si>
    <t>191.712.932,00</t>
  </si>
  <si>
    <t>СПЕЦИЈАЛИЗОВАНЕ УСЛУГЕ</t>
  </si>
  <si>
    <t>71.108.000,00</t>
  </si>
  <si>
    <t>15.483.000,00</t>
  </si>
  <si>
    <t>86.591.000,00</t>
  </si>
  <si>
    <t>ТЕКУЋЕ ПОПРАВКЕ И ОДРЖАВАЊЕ</t>
  </si>
  <si>
    <t>247.639.000,00</t>
  </si>
  <si>
    <t>9.834.000,00</t>
  </si>
  <si>
    <t>257.473.000,00</t>
  </si>
  <si>
    <t>МАТЕРИЈАЛ</t>
  </si>
  <si>
    <t>103.959.000,00</t>
  </si>
  <si>
    <t>32.950.000,00</t>
  </si>
  <si>
    <t>136.909.000,00</t>
  </si>
  <si>
    <t>852.973.032,00</t>
  </si>
  <si>
    <t>110.930.350,00</t>
  </si>
  <si>
    <t>963.903.382,00</t>
  </si>
  <si>
    <t>ОТПЛАТА ДОМАЋИХ КАМАТА</t>
  </si>
  <si>
    <t>9.700.000,00</t>
  </si>
  <si>
    <t>0,00</t>
  </si>
  <si>
    <t>ТЕКУЋЕ СУБВЕНЦИЈЕ ЈАВНИМ НЕФИНАНСИЈСКИМ ПРЕДУЗЕЋИМА И ОРГАНИЗАЦИЈАМА</t>
  </si>
  <si>
    <t>61.000.000,00</t>
  </si>
  <si>
    <t>КАПИТАЛНЕ СУБВЕНЦИЈЕ ЈАВНИМ НЕФИНАНСИЈСКИМ ПРЕДУЗЕЋИМА И ОРГАНИЗАЦИЈАМА</t>
  </si>
  <si>
    <t>80.660.000,00</t>
  </si>
  <si>
    <t>СУБВЕНЦИЈЕ ПРИВАТНИМ ПРЕДУЗЕЋИМА</t>
  </si>
  <si>
    <t>23.760.000,00</t>
  </si>
  <si>
    <t>165.420.000,00</t>
  </si>
  <si>
    <t>ДОТАЦИЈЕ МЕЂУНАРДНИМ ОРГАНИЗАЦИЈАМА</t>
  </si>
  <si>
    <t>225.000,00</t>
  </si>
  <si>
    <t>ТРАНСФЕРИ ОСТАЛИМ НИВОИМА ВЛАСТИ</t>
  </si>
  <si>
    <t>443.545.800,00</t>
  </si>
  <si>
    <t>ДОТАЦИЈЕ ОРГАНИЗАЦИЈАМА ОБАВЕЗНОГ СОЦИЈАЛНОГ ОСИГУРАЊА</t>
  </si>
  <si>
    <t>30.000.000,00</t>
  </si>
  <si>
    <t>ОСТАЛЕ ДОТАЦИЈЕ И ТРАНСФЕРИ</t>
  </si>
  <si>
    <t>75.007.261,00</t>
  </si>
  <si>
    <t>16.184.551,00</t>
  </si>
  <si>
    <t>91.191.812,00</t>
  </si>
  <si>
    <t>548.778.061,00</t>
  </si>
  <si>
    <t>564.962.612,00</t>
  </si>
  <si>
    <t>НАКНАДЕ ЗА СОЦИЈАЛНУ ЗАШТИТУ ИЗ БУЏЕТА</t>
  </si>
  <si>
    <t>67.060.000,00</t>
  </si>
  <si>
    <t>ДОТАЦИЈЕ НЕВЛАДИНИМ ОРГАНИЗАЦИЈАМА</t>
  </si>
  <si>
    <t>88.943.449,00</t>
  </si>
  <si>
    <t>ПОРЕЗИ, ОБАВЕЗНЕ ТАКСЕ, КАЗНЕ И ПЕНАЛИ</t>
  </si>
  <si>
    <t>7.254.512,00</t>
  </si>
  <si>
    <t>1.440.005,00</t>
  </si>
  <si>
    <t>8.694.517,00</t>
  </si>
  <si>
    <t>НОВЧАНЕ КАЗНЕ И ПЕНАЛИ ПО РЕШЕЊУ СУДОВА</t>
  </si>
  <si>
    <t>23.910.000,00</t>
  </si>
  <si>
    <t>600.000,00</t>
  </si>
  <si>
    <t>24.510.000,00</t>
  </si>
  <si>
    <t>НАКНАДА ШТЕТЕ ЗА ПОВРЕДЕ ИЛИ ШТЕТУ УСЛЕД ЕЛЕМЕНТАРНИХ НЕПОГОДА ИЛИ ДРУГИХ ПРИРОДНИХ УЗРОКА</t>
  </si>
  <si>
    <t>2.045.000,00</t>
  </si>
  <si>
    <t>НАКНАДЕ ШТЕТЕ ЗА ПОВРЕДЕ ИЛИ ШТЕТУ НАНЕТУ ОД СТРАНЕ ДРЖАВНИХ ОРГАНА</t>
  </si>
  <si>
    <t>10.000.000,00</t>
  </si>
  <si>
    <t>132.152.961,00</t>
  </si>
  <si>
    <t>2.040.005,00</t>
  </si>
  <si>
    <t>134.192.966,00</t>
  </si>
  <si>
    <t>СРЕДСТВА РЕЗЕРВЕ (СТАЛНА И ТЕКУЋА РЕЗЕРВА)</t>
  </si>
  <si>
    <t>31.618.000,00</t>
  </si>
  <si>
    <t>2.467.744.936,00</t>
  </si>
  <si>
    <t>280.465.845,00</t>
  </si>
  <si>
    <t>2.748.210.781,00</t>
  </si>
  <si>
    <t>ЗГРАДЕ И ГРАЂЕВИНСКИ ОБЈЕКТИ</t>
  </si>
  <si>
    <t>370.581.484,00</t>
  </si>
  <si>
    <t>8.685.000,00</t>
  </si>
  <si>
    <t>379.266.484,00</t>
  </si>
  <si>
    <t>МАШИНЕ И ОПРЕМА</t>
  </si>
  <si>
    <t>76.773.580,00</t>
  </si>
  <si>
    <t>9.483.155,00</t>
  </si>
  <si>
    <t>86.256.735,00</t>
  </si>
  <si>
    <t>ОСТАЛЕ НЕКРЕТНИНЕ И ОПРЕМА</t>
  </si>
  <si>
    <t>300.000,00</t>
  </si>
  <si>
    <t>КУЛТИВИСАНА ИМОВИНА</t>
  </si>
  <si>
    <t>6.210.000,00</t>
  </si>
  <si>
    <t>НЕМАТЕРИЈАЛНА ИМОВИНА</t>
  </si>
  <si>
    <t>7.890.000,00</t>
  </si>
  <si>
    <t>366.000,00</t>
  </si>
  <si>
    <t>8.256.000,00</t>
  </si>
  <si>
    <t>461.755.064,00</t>
  </si>
  <si>
    <t>18.534.155,00</t>
  </si>
  <si>
    <t>480.289.219,00</t>
  </si>
  <si>
    <t>ЗЕМЉИШТЕ</t>
  </si>
  <si>
    <t>54.800.000,00</t>
  </si>
  <si>
    <t>516.555.064,00</t>
  </si>
  <si>
    <t>535.089.219,00</t>
  </si>
  <si>
    <t>2.984.300.000,00</t>
  </si>
  <si>
    <t>299.000.000,00</t>
  </si>
  <si>
    <t>3.283.300.000,00</t>
  </si>
  <si>
    <t>ОТПЛАТА ГЛАВНИЦЕ ДОМАЋИМ КРЕДИТОРИМА</t>
  </si>
  <si>
    <t>49.700.000,00</t>
  </si>
  <si>
    <t>НАБАВКА ДОМАЋА ФИНАНСИЈСКЕ ИМОВИНЕ</t>
  </si>
  <si>
    <t>ЕКОНОМСКА КЛАСИФИКАЦИЈА</t>
  </si>
  <si>
    <t>СРЕДСТВА ИЗ БУЏЕТА</t>
  </si>
  <si>
    <t>СРЕДСТВА ИЗ ОСТАЛИХ ИЗВОРА</t>
  </si>
  <si>
    <t>УКУПНА ЈАВНА СРЕДСТВА</t>
  </si>
  <si>
    <t>УКУПНИ РАСХОДИ И ИЗДАЦИ</t>
  </si>
  <si>
    <t>3.034.000.000,00</t>
  </si>
  <si>
    <t>3.333.000.000,00</t>
  </si>
  <si>
    <t>Плате, додаци и накнаде запослених  </t>
  </si>
  <si>
    <t>563.865.000,00</t>
  </si>
  <si>
    <t>100.958.000,00</t>
  </si>
  <si>
    <t>2.210.000,00</t>
  </si>
  <si>
    <t>24.087.000,00</t>
  </si>
  <si>
    <t>13.390.000,00</t>
  </si>
  <si>
    <t>4.380.000,00</t>
  </si>
  <si>
    <t>276.640.000,00</t>
  </si>
  <si>
    <t>4.270.000,00</t>
  </si>
  <si>
    <t>82.455.000,00</t>
  </si>
  <si>
    <t>219.439.167,00</t>
  </si>
  <si>
    <t>414.700.000,00</t>
  </si>
  <si>
    <t>60.935.000,00</t>
  </si>
  <si>
    <t>9.900.000,00</t>
  </si>
  <si>
    <t>133.000,00</t>
  </si>
  <si>
    <t>Субвенције јавним нефинансијским предузећима и организацијама</t>
  </si>
  <si>
    <t>112.000.000,00</t>
  </si>
  <si>
    <t>103.800.000,00</t>
  </si>
  <si>
    <t>68.200.000,00</t>
  </si>
  <si>
    <t xml:space="preserve">Порези,обавезне таксе и казне </t>
  </si>
  <si>
    <t>5.025.000,00</t>
  </si>
  <si>
    <t xml:space="preserve">Новчане казне и пенали по решењу судова </t>
  </si>
  <si>
    <t>4.100.000,00</t>
  </si>
  <si>
    <t>Накнада штете за повреде или штету насталу услед елементарних непогода или других природних узрока</t>
  </si>
  <si>
    <t>Накнада штете за повреде или  штету нанету од стране државних органа</t>
  </si>
  <si>
    <t>14.750.000,00</t>
  </si>
  <si>
    <t>Средства резерве:</t>
  </si>
  <si>
    <t>35.000.000,00</t>
  </si>
  <si>
    <t>Стална резерва          2.000.000,00</t>
  </si>
  <si>
    <t>Текућа резерва        33.000.000,00</t>
  </si>
  <si>
    <t>629.500.000,00</t>
  </si>
  <si>
    <t>65.320.000,00</t>
  </si>
  <si>
    <t>3.470.000,00</t>
  </si>
  <si>
    <t>20.000.000,00</t>
  </si>
  <si>
    <t>92.000.000,00</t>
  </si>
  <si>
    <t>408.966.550,00</t>
  </si>
  <si>
    <t>62.233.450,00</t>
  </si>
  <si>
    <t>Текуће дотације организацијама обавезног социјалног осигурања</t>
  </si>
  <si>
    <t>23.800.000,00</t>
  </si>
  <si>
    <t>Остале текуће дотације и трансфери</t>
  </si>
  <si>
    <t>Остале капиталне дотације и трансфери</t>
  </si>
  <si>
    <t>38.000.000,00</t>
  </si>
  <si>
    <t>СВЕГА СРЕДСТВА ИЗ БУЏЕТА:</t>
  </si>
  <si>
    <t>3.494.127.167,00</t>
  </si>
  <si>
    <t>Накнаде у натури ( превоз )</t>
  </si>
  <si>
    <t>Трошкови путовања и превоз деце</t>
  </si>
  <si>
    <t>Текуће поправке и одржавања</t>
  </si>
  <si>
    <t>ДОНАЦИЈЕ ,ДОТАЦИЈЕ И ТРАНСФЕРИ</t>
  </si>
  <si>
    <t>Текући трансфер</t>
  </si>
  <si>
    <t>Остала основна средства</t>
  </si>
  <si>
    <t>ПРАВА ИЗ СОЦИЈАЛНОГ ОСИГУРАЊА</t>
  </si>
  <si>
    <t>Накнаде за социјалну помоћ из буџета</t>
  </si>
  <si>
    <t>Дотације невладиним организацијама:</t>
  </si>
  <si>
    <t>Порези, таксе, казне наметнуте од власти</t>
  </si>
  <si>
    <t>Порез на додату вредност</t>
  </si>
  <si>
    <t>Остали порези из групе 482</t>
  </si>
  <si>
    <t>Новчане казне по решењу суда</t>
  </si>
  <si>
    <t>РЕЗЕРВА</t>
  </si>
  <si>
    <t>Стална резерва**</t>
  </si>
  <si>
    <t>Текућа резерва***</t>
  </si>
  <si>
    <t>УКУПНИ РАСХОДИ</t>
  </si>
  <si>
    <t>Расходи за запослене</t>
  </si>
  <si>
    <t>Накнада трошкова за запослене</t>
  </si>
  <si>
    <t>Накнаде запосленима и остали посебни расходи</t>
  </si>
  <si>
    <t>Коришћење услуга и роба</t>
  </si>
  <si>
    <t>Донације дотације и трансфери</t>
  </si>
  <si>
    <t>Дотације Републици по закону</t>
  </si>
  <si>
    <t>Социјално осигурање и социјална заштита</t>
  </si>
  <si>
    <t>Остали расходи</t>
  </si>
  <si>
    <t>Основна средства</t>
  </si>
  <si>
    <t>У к у п н и   р  а с х о д и  :</t>
  </si>
  <si>
    <t xml:space="preserve">УКУПНО </t>
  </si>
  <si>
    <t>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</si>
</sst>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\ _d_i_n_._-;\-* #,##0\ _d_i_n_._-;_-* &quot;-&quot;\ _d_i_n_.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i/>
      <sz val="12"/>
      <name val="Times New Roman"/>
    </font>
    <font>
      <b/>
      <i/>
      <sz val="12"/>
      <name val="Times New Roman"/>
      <family val="1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9" fillId="0" borderId="0"/>
    <xf numFmtId="0" fontId="6" fillId="0" borderId="0" applyFill="0" applyBorder="0" applyAlignment="0" applyProtection="0"/>
    <xf numFmtId="0" fontId="6" fillId="0" borderId="0"/>
  </cellStyleXfs>
  <cellXfs count="144">
    <xf numFmtId="0" fontId="0" fillId="0" borderId="0" xfId="0"/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Continuous" vertical="center" wrapText="1"/>
    </xf>
    <xf numFmtId="0" fontId="2" fillId="2" borderId="1" xfId="0" applyFont="1" applyFill="1" applyBorder="1"/>
    <xf numFmtId="1" fontId="3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/>
    <xf numFmtId="3" fontId="2" fillId="2" borderId="1" xfId="0" applyNumberFormat="1" applyFont="1" applyFill="1" applyBorder="1" applyAlignment="1">
      <alignment horizontal="centerContinuous" vertical="center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3" fillId="2" borderId="1" xfId="0" applyNumberFormat="1" applyFont="1" applyFill="1" applyBorder="1"/>
    <xf numFmtId="49" fontId="3" fillId="2" borderId="1" xfId="1" applyNumberFormat="1" applyFont="1" applyFill="1" applyBorder="1" applyAlignment="1">
      <alignment horizontal="center" vertical="top"/>
    </xf>
    <xf numFmtId="3" fontId="2" fillId="2" borderId="1" xfId="0" applyNumberFormat="1" applyFont="1" applyFill="1" applyBorder="1"/>
    <xf numFmtId="9" fontId="3" fillId="2" borderId="1" xfId="2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 applyProtection="1">
      <alignment horizontal="left" vertical="top" wrapText="1"/>
      <protection locked="0"/>
    </xf>
    <xf numFmtId="3" fontId="3" fillId="2" borderId="1" xfId="0" applyNumberFormat="1" applyFont="1" applyFill="1" applyBorder="1" applyAlignment="1" applyProtection="1">
      <alignment horizontal="right" vertical="top"/>
    </xf>
    <xf numFmtId="3" fontId="2" fillId="2" borderId="1" xfId="0" applyNumberFormat="1" applyFont="1" applyFill="1" applyBorder="1" applyAlignment="1" applyProtection="1">
      <alignment horizontal="right" vertical="top"/>
    </xf>
    <xf numFmtId="49" fontId="3" fillId="2" borderId="1" xfId="0" applyNumberFormat="1" applyFont="1" applyFill="1" applyBorder="1" applyAlignment="1">
      <alignment horizontal="center" vertical="top"/>
    </xf>
    <xf numFmtId="4" fontId="2" fillId="2" borderId="1" xfId="0" applyNumberFormat="1" applyFont="1" applyFill="1" applyBorder="1"/>
    <xf numFmtId="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top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/>
    </xf>
    <xf numFmtId="3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textRotation="90" wrapText="1"/>
    </xf>
    <xf numFmtId="49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Continuous" vertical="center" wrapText="1"/>
    </xf>
    <xf numFmtId="49" fontId="2" fillId="3" borderId="2" xfId="0" applyNumberFormat="1" applyFont="1" applyFill="1" applyBorder="1" applyAlignment="1">
      <alignment horizontal="center" vertical="center" textRotation="90" wrapText="1"/>
    </xf>
    <xf numFmtId="0" fontId="2" fillId="3" borderId="2" xfId="0" applyFont="1" applyFill="1" applyBorder="1"/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3" fontId="3" fillId="2" borderId="1" xfId="5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3" fontId="2" fillId="2" borderId="1" xfId="5" applyNumberFormat="1" applyFont="1" applyFill="1" applyBorder="1" applyAlignment="1">
      <alignment horizontal="left" vertical="center" wrapText="1"/>
    </xf>
    <xf numFmtId="3" fontId="3" fillId="2" borderId="1" xfId="1" applyNumberFormat="1" applyFont="1" applyFill="1" applyBorder="1" applyAlignment="1">
      <alignment horizontal="right" vertical="center"/>
    </xf>
    <xf numFmtId="3" fontId="3" fillId="2" borderId="1" xfId="1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3" fontId="2" fillId="2" borderId="1" xfId="1" applyNumberFormat="1" applyFont="1" applyFill="1" applyBorder="1" applyAlignment="1">
      <alignment horizontal="right" vertical="center"/>
    </xf>
    <xf numFmtId="3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right" vertical="center"/>
    </xf>
    <xf numFmtId="3" fontId="7" fillId="2" borderId="1" xfId="5" applyNumberFormat="1" applyFont="1" applyFill="1" applyBorder="1" applyAlignment="1">
      <alignment horizontal="left" vertical="center" wrapText="1"/>
    </xf>
    <xf numFmtId="3" fontId="7" fillId="2" borderId="1" xfId="1" applyNumberFormat="1" applyFont="1" applyFill="1" applyBorder="1" applyAlignment="1">
      <alignment horizontal="right" vertical="center"/>
    </xf>
    <xf numFmtId="3" fontId="7" fillId="2" borderId="1" xfId="0" applyNumberFormat="1" applyFont="1" applyFill="1" applyBorder="1" applyAlignment="1">
      <alignment horizontal="right" vertical="center"/>
    </xf>
    <xf numFmtId="3" fontId="7" fillId="2" borderId="1" xfId="1" applyNumberFormat="1" applyFont="1" applyFill="1" applyBorder="1" applyAlignment="1">
      <alignment vertical="center"/>
    </xf>
    <xf numFmtId="3" fontId="3" fillId="2" borderId="1" xfId="5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3" fontId="3" fillId="2" borderId="1" xfId="5" applyNumberFormat="1" applyFont="1" applyFill="1" applyBorder="1" applyAlignment="1">
      <alignment horizontal="left" vertical="center" wrapText="1"/>
    </xf>
    <xf numFmtId="3" fontId="3" fillId="2" borderId="1" xfId="1" applyNumberFormat="1" applyFont="1" applyFill="1" applyBorder="1" applyAlignment="1">
      <alignment horizontal="right"/>
    </xf>
    <xf numFmtId="3" fontId="3" fillId="2" borderId="1" xfId="1" applyNumberFormat="1" applyFont="1" applyFill="1" applyBorder="1"/>
    <xf numFmtId="0" fontId="7" fillId="2" borderId="1" xfId="0" applyFont="1" applyFill="1" applyBorder="1" applyAlignment="1" applyProtection="1">
      <alignment vertical="center" wrapText="1"/>
    </xf>
    <xf numFmtId="0" fontId="7" fillId="2" borderId="1" xfId="0" applyFont="1" applyFill="1" applyBorder="1" applyAlignment="1">
      <alignment wrapText="1"/>
    </xf>
    <xf numFmtId="3" fontId="7" fillId="2" borderId="1" xfId="5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left" vertical="top" wrapText="1"/>
    </xf>
    <xf numFmtId="0" fontId="7" fillId="2" borderId="1" xfId="0" applyFont="1" applyFill="1" applyBorder="1"/>
    <xf numFmtId="3" fontId="8" fillId="2" borderId="1" xfId="1" applyNumberFormat="1" applyFont="1" applyFill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right" vertical="center"/>
    </xf>
    <xf numFmtId="3" fontId="8" fillId="2" borderId="1" xfId="1" applyNumberFormat="1" applyFont="1" applyFill="1" applyBorder="1" applyAlignment="1">
      <alignment vertical="center"/>
    </xf>
    <xf numFmtId="49" fontId="2" fillId="2" borderId="1" xfId="5" applyNumberFormat="1" applyFont="1" applyFill="1" applyBorder="1" applyAlignment="1">
      <alignment horizontal="center" vertical="center"/>
    </xf>
    <xf numFmtId="0" fontId="3" fillId="2" borderId="1" xfId="6" applyFont="1" applyFill="1" applyBorder="1" applyAlignment="1" applyProtection="1">
      <alignment vertical="center" wrapText="1"/>
      <protection locked="0"/>
    </xf>
    <xf numFmtId="3" fontId="3" fillId="2" borderId="1" xfId="6" applyNumberFormat="1" applyFont="1" applyFill="1" applyBorder="1" applyAlignment="1" applyProtection="1">
      <alignment vertical="center" wrapText="1"/>
      <protection locked="0"/>
    </xf>
    <xf numFmtId="3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justify"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2" fillId="2" borderId="1" xfId="7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7" fillId="2" borderId="1" xfId="0" applyNumberFormat="1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justify" vertical="center" wrapText="1"/>
    </xf>
    <xf numFmtId="3" fontId="2" fillId="2" borderId="1" xfId="8" applyNumberFormat="1" applyFont="1" applyFill="1" applyBorder="1" applyAlignment="1">
      <alignment horizontal="left" vertical="center" wrapText="1"/>
    </xf>
    <xf numFmtId="3" fontId="3" fillId="2" borderId="1" xfId="8" applyNumberFormat="1" applyFont="1" applyFill="1" applyBorder="1" applyAlignment="1">
      <alignment horizontal="left" vertical="center" wrapText="1"/>
    </xf>
    <xf numFmtId="0" fontId="3" fillId="2" borderId="1" xfId="8" applyNumberFormat="1" applyFont="1" applyFill="1" applyBorder="1" applyAlignment="1">
      <alignment horizontal="center" vertical="center" wrapText="1"/>
    </xf>
    <xf numFmtId="3" fontId="3" fillId="2" borderId="1" xfId="8" applyNumberFormat="1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3" fontId="3" fillId="2" borderId="1" xfId="1" applyNumberFormat="1" applyFont="1" applyFill="1" applyBorder="1" applyAlignment="1">
      <alignment horizontal="right" wrapText="1"/>
    </xf>
    <xf numFmtId="3" fontId="3" fillId="4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 applyProtection="1">
      <alignment horizontal="left"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/>
    <xf numFmtId="3" fontId="7" fillId="2" borderId="1" xfId="0" applyNumberFormat="1" applyFont="1" applyFill="1" applyBorder="1"/>
    <xf numFmtId="3" fontId="8" fillId="2" borderId="1" xfId="0" applyNumberFormat="1" applyFont="1" applyFill="1" applyBorder="1"/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right" vertical="center" wrapText="1"/>
    </xf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justify"/>
    </xf>
    <xf numFmtId="0" fontId="3" fillId="2" borderId="1" xfId="0" applyFont="1" applyFill="1" applyBorder="1" applyAlignment="1">
      <alignment horizontal="justify"/>
    </xf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justify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/>
    <xf numFmtId="49" fontId="2" fillId="6" borderId="1" xfId="0" applyNumberFormat="1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</cellXfs>
  <cellStyles count="9">
    <cellStyle name="Comma" xfId="1" builtinId="3"/>
    <cellStyle name="Comma 2" xfId="7"/>
    <cellStyle name="Followed Hyperlink" xfId="4" builtinId="9" hidden="1"/>
    <cellStyle name="Hyperlink" xfId="3" builtinId="8" hidden="1"/>
    <cellStyle name="Normal" xfId="0" builtinId="0"/>
    <cellStyle name="Normal 2" xfId="8"/>
    <cellStyle name="Normal 3" xfId="6"/>
    <cellStyle name="Normal_Расходи по корисницима" xfId="5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8"/>
  <sheetViews>
    <sheetView topLeftCell="A101" workbookViewId="0">
      <selection activeCell="B17" sqref="B17"/>
    </sheetView>
  </sheetViews>
  <sheetFormatPr baseColWidth="10" defaultRowHeight="15" x14ac:dyDescent="0"/>
  <cols>
    <col min="3" max="3" width="34.33203125" customWidth="1"/>
    <col min="4" max="4" width="13.1640625" customWidth="1"/>
  </cols>
  <sheetData>
    <row r="1" spans="2:8" ht="60">
      <c r="B1" s="1" t="s">
        <v>0</v>
      </c>
      <c r="C1" s="2" t="s">
        <v>1</v>
      </c>
      <c r="D1" s="3" t="s">
        <v>283</v>
      </c>
      <c r="E1" s="3" t="s">
        <v>284</v>
      </c>
      <c r="F1" s="4" t="s">
        <v>285</v>
      </c>
      <c r="G1" s="1" t="s">
        <v>2</v>
      </c>
      <c r="H1" s="5" t="s">
        <v>3</v>
      </c>
    </row>
    <row r="2" spans="2:8" ht="30">
      <c r="B2" s="6"/>
      <c r="C2" s="7" t="s">
        <v>4</v>
      </c>
      <c r="D2" s="8"/>
      <c r="E2" s="8"/>
      <c r="F2" s="9">
        <f>SUM(E2*107.5%)</f>
        <v>0</v>
      </c>
      <c r="G2" s="10"/>
      <c r="H2" s="10"/>
    </row>
    <row r="3" spans="2:8" ht="45">
      <c r="B3" s="6"/>
      <c r="C3" s="7" t="s">
        <v>5</v>
      </c>
      <c r="D3" s="8"/>
      <c r="E3" s="8"/>
      <c r="F3" s="9"/>
      <c r="G3" s="10"/>
      <c r="H3" s="10"/>
    </row>
    <row r="4" spans="2:8">
      <c r="B4" s="6"/>
      <c r="C4" s="7" t="s">
        <v>6</v>
      </c>
      <c r="D4" s="8"/>
      <c r="E4" s="8"/>
      <c r="F4" s="9">
        <f>SUM(E4*107.5%)</f>
        <v>0</v>
      </c>
      <c r="G4" s="10"/>
      <c r="H4" s="10"/>
    </row>
    <row r="5" spans="2:8">
      <c r="B5" s="6">
        <v>411</v>
      </c>
      <c r="C5" s="11" t="s">
        <v>7</v>
      </c>
      <c r="D5" s="12">
        <v>4048580</v>
      </c>
      <c r="E5" s="13"/>
      <c r="F5" s="14"/>
      <c r="G5" s="15"/>
      <c r="H5" s="8">
        <f t="shared" ref="H5:H11" si="0">SUM(D5+E5+F5)</f>
        <v>4048580</v>
      </c>
    </row>
    <row r="6" spans="2:8" ht="30">
      <c r="B6" s="6">
        <v>412</v>
      </c>
      <c r="C6" s="11" t="s">
        <v>8</v>
      </c>
      <c r="D6" s="12">
        <v>718898</v>
      </c>
      <c r="E6" s="13"/>
      <c r="F6" s="14"/>
      <c r="G6" s="15"/>
      <c r="H6" s="8">
        <f t="shared" si="0"/>
        <v>718898</v>
      </c>
    </row>
    <row r="7" spans="2:8">
      <c r="B7" s="6">
        <v>414</v>
      </c>
      <c r="C7" s="11" t="s">
        <v>9</v>
      </c>
      <c r="D7" s="12">
        <v>122500</v>
      </c>
      <c r="E7" s="13"/>
      <c r="F7" s="14"/>
      <c r="G7" s="15"/>
      <c r="H7" s="8">
        <v>122500</v>
      </c>
    </row>
    <row r="8" spans="2:8">
      <c r="B8" s="6">
        <v>415</v>
      </c>
      <c r="C8" s="11" t="s">
        <v>10</v>
      </c>
      <c r="D8" s="12">
        <v>29000</v>
      </c>
      <c r="E8" s="13"/>
      <c r="F8" s="14"/>
      <c r="G8" s="15"/>
      <c r="H8" s="8">
        <f t="shared" si="0"/>
        <v>29000</v>
      </c>
    </row>
    <row r="9" spans="2:8">
      <c r="B9" s="6">
        <v>416</v>
      </c>
      <c r="C9" s="11" t="s">
        <v>11</v>
      </c>
      <c r="D9" s="12">
        <v>1000000</v>
      </c>
      <c r="E9" s="13"/>
      <c r="F9" s="14"/>
      <c r="G9" s="15"/>
      <c r="H9" s="8">
        <v>1000000</v>
      </c>
    </row>
    <row r="10" spans="2:8" ht="30">
      <c r="B10" s="6">
        <v>417</v>
      </c>
      <c r="C10" s="11" t="s">
        <v>12</v>
      </c>
      <c r="D10" s="12">
        <v>2650000</v>
      </c>
      <c r="E10" s="13"/>
      <c r="F10" s="14"/>
      <c r="G10" s="15"/>
      <c r="H10" s="8">
        <f t="shared" si="0"/>
        <v>2650000</v>
      </c>
    </row>
    <row r="11" spans="2:8">
      <c r="B11" s="6">
        <v>422</v>
      </c>
      <c r="C11" s="11" t="s">
        <v>13</v>
      </c>
      <c r="D11" s="12">
        <v>552500</v>
      </c>
      <c r="E11" s="13"/>
      <c r="F11" s="14"/>
      <c r="G11" s="15"/>
      <c r="H11" s="8">
        <f t="shared" si="0"/>
        <v>552500</v>
      </c>
    </row>
    <row r="12" spans="2:8">
      <c r="B12" s="6">
        <v>423</v>
      </c>
      <c r="C12" s="11" t="s">
        <v>14</v>
      </c>
      <c r="D12" s="12">
        <v>2125000</v>
      </c>
      <c r="E12" s="13"/>
      <c r="F12" s="14"/>
      <c r="G12" s="15"/>
      <c r="H12" s="8">
        <f>SUM(D12+E12+F12)</f>
        <v>2125000</v>
      </c>
    </row>
    <row r="13" spans="2:8">
      <c r="B13" s="6">
        <v>444</v>
      </c>
      <c r="C13" s="11" t="s">
        <v>15</v>
      </c>
      <c r="D13" s="12">
        <v>10000</v>
      </c>
      <c r="E13" s="13"/>
      <c r="F13" s="14"/>
      <c r="G13" s="15"/>
      <c r="H13" s="8">
        <f>SUM(D13+E13+F13)</f>
        <v>10000</v>
      </c>
    </row>
    <row r="14" spans="2:8">
      <c r="B14" s="6">
        <v>465</v>
      </c>
      <c r="C14" s="11" t="s">
        <v>16</v>
      </c>
      <c r="D14" s="12">
        <v>468997</v>
      </c>
      <c r="E14" s="13"/>
      <c r="F14" s="14"/>
      <c r="G14" s="15"/>
      <c r="H14" s="8">
        <f>SUM(D14+E14+F14)</f>
        <v>468997</v>
      </c>
    </row>
    <row r="15" spans="2:8">
      <c r="B15" s="6"/>
      <c r="C15" s="7" t="s">
        <v>17</v>
      </c>
      <c r="D15" s="12"/>
      <c r="E15" s="13"/>
      <c r="F15" s="14"/>
      <c r="G15" s="15"/>
      <c r="H15" s="10"/>
    </row>
    <row r="16" spans="2:8">
      <c r="B16" s="16" t="s">
        <v>18</v>
      </c>
      <c r="C16" s="11" t="s">
        <v>19</v>
      </c>
      <c r="D16" s="12">
        <f>SUM(D5+D6+D7+D8+D9+D10+D11+D12+D13+D14)</f>
        <v>11725475</v>
      </c>
      <c r="E16" s="13"/>
      <c r="F16" s="14"/>
      <c r="G16" s="15"/>
      <c r="H16" s="17">
        <f>SUM(H5+H6+H7+H8+H9+H10+H11+H12+H13+H14)</f>
        <v>11725475</v>
      </c>
    </row>
    <row r="17" spans="2:8">
      <c r="B17" s="16"/>
      <c r="C17" s="7" t="s">
        <v>20</v>
      </c>
      <c r="D17" s="12">
        <f>SUM(D5+D6+D7+D8+D9+D10+D11+D12+D13+D14)</f>
        <v>11725475</v>
      </c>
      <c r="E17" s="13"/>
      <c r="F17" s="14"/>
      <c r="G17" s="15"/>
      <c r="H17" s="17">
        <f>SUM(D17+E17+F17+G17)</f>
        <v>11725475</v>
      </c>
    </row>
    <row r="18" spans="2:8">
      <c r="B18" s="18"/>
      <c r="C18" s="7"/>
      <c r="D18" s="12"/>
      <c r="E18" s="13"/>
      <c r="F18" s="14"/>
      <c r="G18" s="15"/>
      <c r="H18" s="10"/>
    </row>
    <row r="19" spans="2:8" ht="30">
      <c r="B19" s="6"/>
      <c r="C19" s="19" t="s">
        <v>21</v>
      </c>
      <c r="D19" s="12"/>
      <c r="E19" s="13"/>
      <c r="F19" s="14"/>
      <c r="G19" s="15"/>
      <c r="H19" s="10"/>
    </row>
    <row r="20" spans="2:8" ht="45">
      <c r="B20" s="6"/>
      <c r="C20" s="19" t="s">
        <v>22</v>
      </c>
      <c r="D20" s="12"/>
      <c r="E20" s="13"/>
      <c r="F20" s="14"/>
      <c r="G20" s="15"/>
      <c r="H20" s="10"/>
    </row>
    <row r="21" spans="2:8">
      <c r="B21" s="6"/>
      <c r="C21" s="7" t="s">
        <v>6</v>
      </c>
      <c r="D21" s="13"/>
      <c r="E21" s="13"/>
      <c r="F21" s="14"/>
      <c r="G21" s="15"/>
      <c r="H21" s="10"/>
    </row>
    <row r="22" spans="2:8">
      <c r="B22" s="6">
        <v>411</v>
      </c>
      <c r="C22" s="11" t="s">
        <v>7</v>
      </c>
      <c r="D22" s="12">
        <v>2990000</v>
      </c>
      <c r="E22" s="13"/>
      <c r="F22" s="14"/>
      <c r="G22" s="15"/>
      <c r="H22" s="8">
        <f t="shared" ref="H22:H30" si="1">SUM(D22+E22+F22)</f>
        <v>2990000</v>
      </c>
    </row>
    <row r="23" spans="2:8">
      <c r="B23" s="6">
        <v>412</v>
      </c>
      <c r="C23" s="11" t="s">
        <v>23</v>
      </c>
      <c r="D23" s="12">
        <v>695620</v>
      </c>
      <c r="E23" s="13"/>
      <c r="F23" s="14"/>
      <c r="G23" s="15"/>
      <c r="H23" s="8">
        <f t="shared" si="1"/>
        <v>695620</v>
      </c>
    </row>
    <row r="24" spans="2:8">
      <c r="B24" s="6">
        <v>414</v>
      </c>
      <c r="C24" s="11" t="s">
        <v>24</v>
      </c>
      <c r="D24" s="12">
        <v>180000</v>
      </c>
      <c r="E24" s="13"/>
      <c r="F24" s="14"/>
      <c r="G24" s="15"/>
      <c r="H24" s="8">
        <v>180000</v>
      </c>
    </row>
    <row r="25" spans="2:8">
      <c r="B25" s="6">
        <v>416</v>
      </c>
      <c r="C25" s="11" t="s">
        <v>25</v>
      </c>
      <c r="D25" s="12">
        <v>100000</v>
      </c>
      <c r="E25" s="13"/>
      <c r="F25" s="14"/>
      <c r="G25" s="15"/>
      <c r="H25" s="8">
        <f t="shared" si="1"/>
        <v>100000</v>
      </c>
    </row>
    <row r="26" spans="2:8">
      <c r="B26" s="6">
        <v>421</v>
      </c>
      <c r="C26" s="11" t="s">
        <v>26</v>
      </c>
      <c r="D26" s="12">
        <v>119000</v>
      </c>
      <c r="E26" s="13"/>
      <c r="F26" s="14"/>
      <c r="G26" s="15"/>
      <c r="H26" s="8">
        <f t="shared" si="1"/>
        <v>119000</v>
      </c>
    </row>
    <row r="27" spans="2:8">
      <c r="B27" s="6">
        <v>422</v>
      </c>
      <c r="C27" s="11" t="s">
        <v>13</v>
      </c>
      <c r="D27" s="12">
        <v>700000</v>
      </c>
      <c r="E27" s="13"/>
      <c r="F27" s="14"/>
      <c r="G27" s="15"/>
      <c r="H27" s="8">
        <f>SUM(D27)</f>
        <v>700000</v>
      </c>
    </row>
    <row r="28" spans="2:8">
      <c r="B28" s="6">
        <v>423</v>
      </c>
      <c r="C28" s="11" t="s">
        <v>27</v>
      </c>
      <c r="D28" s="20">
        <v>2000000</v>
      </c>
      <c r="E28" s="21"/>
      <c r="F28" s="14"/>
      <c r="G28" s="15"/>
      <c r="H28" s="8">
        <f t="shared" si="1"/>
        <v>2000000</v>
      </c>
    </row>
    <row r="29" spans="2:8">
      <c r="B29" s="6">
        <v>444</v>
      </c>
      <c r="C29" s="11" t="s">
        <v>28</v>
      </c>
      <c r="D29" s="12">
        <v>10000</v>
      </c>
      <c r="E29" s="13"/>
      <c r="F29" s="14"/>
      <c r="G29" s="15"/>
      <c r="H29" s="8">
        <f t="shared" si="1"/>
        <v>10000</v>
      </c>
    </row>
    <row r="30" spans="2:8">
      <c r="B30" s="6">
        <v>465</v>
      </c>
      <c r="C30" s="11" t="s">
        <v>16</v>
      </c>
      <c r="D30" s="12">
        <v>500000</v>
      </c>
      <c r="E30" s="13"/>
      <c r="F30" s="14"/>
      <c r="G30" s="15"/>
      <c r="H30" s="8">
        <f t="shared" si="1"/>
        <v>500000</v>
      </c>
    </row>
    <row r="31" spans="2:8" ht="30">
      <c r="B31" s="6"/>
      <c r="C31" s="7" t="s">
        <v>29</v>
      </c>
      <c r="D31" s="12"/>
      <c r="E31" s="13"/>
      <c r="F31" s="14"/>
      <c r="G31" s="15"/>
      <c r="H31" s="8"/>
    </row>
    <row r="32" spans="2:8">
      <c r="B32" s="22" t="s">
        <v>18</v>
      </c>
      <c r="C32" s="11" t="s">
        <v>19</v>
      </c>
      <c r="D32" s="13">
        <f>SUM(D22+D23+D24+D25+D26+D27+D28+D29+D30)</f>
        <v>7294620</v>
      </c>
      <c r="E32" s="13"/>
      <c r="F32" s="14"/>
      <c r="G32" s="23"/>
      <c r="H32" s="17">
        <f>SUM(H22+H23+H24+H25+H26+H27+H28+H29+H30)</f>
        <v>7294620</v>
      </c>
    </row>
    <row r="33" spans="2:8">
      <c r="B33" s="16"/>
      <c r="C33" s="11" t="s">
        <v>30</v>
      </c>
      <c r="D33" s="12">
        <v>7294620</v>
      </c>
      <c r="E33" s="12"/>
      <c r="F33" s="24"/>
      <c r="G33" s="15"/>
      <c r="H33" s="17">
        <f>SUM(D33+E33+F33+G33)</f>
        <v>7294620</v>
      </c>
    </row>
    <row r="34" spans="2:8">
      <c r="B34" s="16"/>
      <c r="C34" s="7"/>
      <c r="D34" s="13"/>
      <c r="E34" s="13"/>
      <c r="F34" s="14"/>
      <c r="G34" s="15"/>
      <c r="H34" s="17"/>
    </row>
    <row r="35" spans="2:8">
      <c r="B35" s="16"/>
      <c r="C35" s="7" t="s">
        <v>31</v>
      </c>
      <c r="D35" s="13"/>
      <c r="E35" s="13"/>
      <c r="F35" s="14"/>
      <c r="G35" s="15"/>
      <c r="H35" s="17"/>
    </row>
    <row r="36" spans="2:8" ht="30">
      <c r="B36" s="16"/>
      <c r="C36" s="11" t="s">
        <v>32</v>
      </c>
      <c r="D36" s="13"/>
      <c r="E36" s="13"/>
      <c r="F36" s="14"/>
      <c r="G36" s="15"/>
      <c r="H36" s="17"/>
    </row>
    <row r="37" spans="2:8">
      <c r="B37" s="16" t="s">
        <v>33</v>
      </c>
      <c r="C37" s="11" t="s">
        <v>26</v>
      </c>
      <c r="D37" s="12">
        <v>36000</v>
      </c>
      <c r="E37" s="13"/>
      <c r="F37" s="14"/>
      <c r="G37" s="15"/>
      <c r="H37" s="8">
        <v>36000</v>
      </c>
    </row>
    <row r="38" spans="2:8">
      <c r="B38" s="16" t="s">
        <v>34</v>
      </c>
      <c r="C38" s="11" t="s">
        <v>35</v>
      </c>
      <c r="D38" s="12">
        <v>85000</v>
      </c>
      <c r="E38" s="13"/>
      <c r="F38" s="14"/>
      <c r="G38" s="15"/>
      <c r="H38" s="8">
        <v>85000</v>
      </c>
    </row>
    <row r="39" spans="2:8">
      <c r="B39" s="16" t="s">
        <v>36</v>
      </c>
      <c r="C39" s="11" t="s">
        <v>37</v>
      </c>
      <c r="D39" s="12">
        <v>2102165</v>
      </c>
      <c r="E39" s="13"/>
      <c r="F39" s="14"/>
      <c r="G39" s="15"/>
      <c r="H39" s="8">
        <v>2102165</v>
      </c>
    </row>
    <row r="40" spans="2:8">
      <c r="B40" s="16" t="s">
        <v>38</v>
      </c>
      <c r="C40" s="11" t="s">
        <v>39</v>
      </c>
      <c r="D40" s="12">
        <v>79600</v>
      </c>
      <c r="E40" s="13"/>
      <c r="F40" s="14"/>
      <c r="G40" s="15"/>
      <c r="H40" s="8">
        <v>79600</v>
      </c>
    </row>
    <row r="41" spans="2:8">
      <c r="B41" s="16" t="s">
        <v>40</v>
      </c>
      <c r="C41" s="11" t="s">
        <v>41</v>
      </c>
      <c r="D41" s="12">
        <v>42500</v>
      </c>
      <c r="E41" s="13"/>
      <c r="F41" s="14"/>
      <c r="G41" s="15"/>
      <c r="H41" s="8">
        <v>42500</v>
      </c>
    </row>
    <row r="42" spans="2:8">
      <c r="B42" s="16" t="s">
        <v>42</v>
      </c>
      <c r="C42" s="11" t="s">
        <v>16</v>
      </c>
      <c r="D42" s="12">
        <v>41500</v>
      </c>
      <c r="E42" s="13"/>
      <c r="F42" s="14"/>
      <c r="G42" s="15"/>
      <c r="H42" s="8">
        <v>41500</v>
      </c>
    </row>
    <row r="43" spans="2:8">
      <c r="B43" s="16" t="s">
        <v>43</v>
      </c>
      <c r="C43" s="11" t="s">
        <v>44</v>
      </c>
      <c r="D43" s="12">
        <v>950000</v>
      </c>
      <c r="E43" s="13"/>
      <c r="F43" s="14"/>
      <c r="G43" s="15"/>
      <c r="H43" s="8">
        <v>950000</v>
      </c>
    </row>
    <row r="44" spans="2:8" ht="30">
      <c r="B44" s="16"/>
      <c r="C44" s="7" t="s">
        <v>45</v>
      </c>
      <c r="D44" s="13"/>
      <c r="E44" s="13"/>
      <c r="F44" s="14"/>
      <c r="G44" s="15"/>
      <c r="H44" s="17"/>
    </row>
    <row r="45" spans="2:8">
      <c r="B45" s="16" t="s">
        <v>18</v>
      </c>
      <c r="C45" s="11" t="s">
        <v>19</v>
      </c>
      <c r="D45" s="13">
        <f>SUM(D37+D38+D39+D40+D41+D42+D43)</f>
        <v>3336765</v>
      </c>
      <c r="E45" s="13"/>
      <c r="F45" s="14"/>
      <c r="G45" s="15"/>
      <c r="H45" s="17">
        <f>SUM(D45+E45+F45+G45)</f>
        <v>3336765</v>
      </c>
    </row>
    <row r="46" spans="2:8">
      <c r="B46" s="16"/>
      <c r="C46" s="7" t="s">
        <v>46</v>
      </c>
      <c r="D46" s="13">
        <v>3336765</v>
      </c>
      <c r="E46" s="13"/>
      <c r="F46" s="14"/>
      <c r="G46" s="15"/>
      <c r="H46" s="17">
        <f>SUM(D46+E46+F46+G46)</f>
        <v>3336765</v>
      </c>
    </row>
    <row r="47" spans="2:8">
      <c r="B47" s="16"/>
      <c r="C47" s="7" t="s">
        <v>47</v>
      </c>
      <c r="D47" s="13">
        <v>3336765</v>
      </c>
      <c r="E47" s="13"/>
      <c r="F47" s="14"/>
      <c r="G47" s="15"/>
      <c r="H47" s="17">
        <f>SUM(D47+E47+F47+G47)</f>
        <v>3336765</v>
      </c>
    </row>
    <row r="48" spans="2:8" ht="30">
      <c r="B48" s="16"/>
      <c r="C48" s="7" t="s">
        <v>48</v>
      </c>
      <c r="D48" s="13"/>
      <c r="E48" s="13"/>
      <c r="F48" s="14"/>
      <c r="G48" s="15"/>
      <c r="H48" s="17"/>
    </row>
    <row r="49" spans="2:8" ht="30">
      <c r="B49" s="16"/>
      <c r="C49" s="11" t="s">
        <v>49</v>
      </c>
      <c r="D49" s="13"/>
      <c r="E49" s="13"/>
      <c r="F49" s="14"/>
      <c r="G49" s="15"/>
      <c r="H49" s="17"/>
    </row>
    <row r="50" spans="2:8">
      <c r="B50" s="16"/>
      <c r="C50" s="11" t="s">
        <v>50</v>
      </c>
      <c r="D50" s="13"/>
      <c r="E50" s="13"/>
      <c r="F50" s="14"/>
      <c r="G50" s="15"/>
      <c r="H50" s="17"/>
    </row>
    <row r="51" spans="2:8">
      <c r="B51" s="16" t="s">
        <v>51</v>
      </c>
      <c r="C51" s="11" t="s">
        <v>7</v>
      </c>
      <c r="D51" s="13">
        <v>8957714</v>
      </c>
      <c r="E51" s="13"/>
      <c r="F51" s="14"/>
      <c r="G51" s="15"/>
      <c r="H51" s="17">
        <v>8957714</v>
      </c>
    </row>
    <row r="52" spans="2:8">
      <c r="B52" s="16" t="s">
        <v>52</v>
      </c>
      <c r="C52" s="11" t="s">
        <v>53</v>
      </c>
      <c r="D52" s="13">
        <v>1300341</v>
      </c>
      <c r="E52" s="13"/>
      <c r="F52" s="14"/>
      <c r="G52" s="15"/>
      <c r="H52" s="17">
        <v>1300341</v>
      </c>
    </row>
    <row r="53" spans="2:8">
      <c r="B53" s="16" t="s">
        <v>54</v>
      </c>
      <c r="C53" s="11" t="s">
        <v>55</v>
      </c>
      <c r="D53" s="13">
        <v>378043</v>
      </c>
      <c r="E53" s="13"/>
      <c r="F53" s="14"/>
      <c r="G53" s="15"/>
      <c r="H53" s="17">
        <v>378043</v>
      </c>
    </row>
    <row r="54" spans="2:8">
      <c r="B54" s="16" t="s">
        <v>56</v>
      </c>
      <c r="C54" s="11" t="s">
        <v>57</v>
      </c>
      <c r="D54" s="13">
        <v>160000</v>
      </c>
      <c r="E54" s="13"/>
      <c r="F54" s="14"/>
      <c r="G54" s="15"/>
      <c r="H54" s="17">
        <v>160000</v>
      </c>
    </row>
    <row r="55" spans="2:8">
      <c r="B55" s="16" t="s">
        <v>58</v>
      </c>
      <c r="C55" s="11" t="s">
        <v>25</v>
      </c>
      <c r="D55" s="13">
        <v>250000</v>
      </c>
      <c r="E55" s="13"/>
      <c r="F55" s="14"/>
      <c r="G55" s="15"/>
      <c r="H55" s="17">
        <v>250000</v>
      </c>
    </row>
    <row r="56" spans="2:8">
      <c r="B56" s="16" t="s">
        <v>34</v>
      </c>
      <c r="C56" s="11" t="s">
        <v>35</v>
      </c>
      <c r="D56" s="13">
        <v>490000</v>
      </c>
      <c r="E56" s="13"/>
      <c r="F56" s="14"/>
      <c r="G56" s="15"/>
      <c r="H56" s="17">
        <v>490000</v>
      </c>
    </row>
    <row r="57" spans="2:8">
      <c r="B57" s="16" t="s">
        <v>36</v>
      </c>
      <c r="C57" s="11" t="s">
        <v>37</v>
      </c>
      <c r="D57" s="13">
        <v>1230000</v>
      </c>
      <c r="E57" s="13"/>
      <c r="F57" s="14"/>
      <c r="G57" s="15"/>
      <c r="H57" s="17">
        <v>1230000</v>
      </c>
    </row>
    <row r="58" spans="2:8">
      <c r="B58" s="16" t="s">
        <v>59</v>
      </c>
      <c r="C58" s="11" t="s">
        <v>15</v>
      </c>
      <c r="D58" s="13">
        <v>10000</v>
      </c>
      <c r="E58" s="13"/>
      <c r="F58" s="14"/>
      <c r="G58" s="15"/>
      <c r="H58" s="17">
        <v>10000</v>
      </c>
    </row>
    <row r="59" spans="2:8">
      <c r="B59" s="16" t="s">
        <v>42</v>
      </c>
      <c r="C59" s="11" t="s">
        <v>60</v>
      </c>
      <c r="D59" s="13">
        <v>1091302</v>
      </c>
      <c r="E59" s="13"/>
      <c r="F59" s="14"/>
      <c r="G59" s="15"/>
      <c r="H59" s="17">
        <v>1091302</v>
      </c>
    </row>
    <row r="60" spans="2:8">
      <c r="B60" s="16"/>
      <c r="C60" s="7" t="s">
        <v>61</v>
      </c>
      <c r="D60" s="13"/>
      <c r="E60" s="13"/>
      <c r="F60" s="14"/>
      <c r="G60" s="15"/>
      <c r="H60" s="17"/>
    </row>
    <row r="61" spans="2:8">
      <c r="B61" s="16" t="s">
        <v>18</v>
      </c>
      <c r="C61" s="11" t="s">
        <v>62</v>
      </c>
      <c r="D61" s="13">
        <f>SUM(D51+D52+D53+D54+D55+D56+D57+D58+D59)</f>
        <v>13867400</v>
      </c>
      <c r="E61" s="13"/>
      <c r="F61" s="14"/>
      <c r="G61" s="15"/>
      <c r="H61" s="17">
        <f>SUM(H51+H52+H53+H54+H55+H56+H57+H58+H59)</f>
        <v>13867400</v>
      </c>
    </row>
    <row r="62" spans="2:8">
      <c r="B62" s="16"/>
      <c r="C62" s="11" t="s">
        <v>63</v>
      </c>
      <c r="D62" s="13">
        <v>13867400</v>
      </c>
      <c r="E62" s="13"/>
      <c r="F62" s="14"/>
      <c r="G62" s="15"/>
      <c r="H62" s="17">
        <v>13867400</v>
      </c>
    </row>
    <row r="63" spans="2:8">
      <c r="B63" s="18"/>
      <c r="C63" s="7" t="s">
        <v>64</v>
      </c>
      <c r="D63" s="13">
        <f>SUM(D32+D61)</f>
        <v>21162020</v>
      </c>
      <c r="E63" s="13"/>
      <c r="F63" s="14"/>
      <c r="G63" s="15"/>
      <c r="H63" s="17">
        <v>21162020</v>
      </c>
    </row>
    <row r="64" spans="2:8">
      <c r="B64" s="18"/>
      <c r="C64" s="7"/>
      <c r="D64" s="13"/>
      <c r="E64" s="13"/>
      <c r="F64" s="14"/>
      <c r="G64" s="15"/>
      <c r="H64" s="10"/>
    </row>
    <row r="65" spans="2:8" ht="45">
      <c r="B65" s="6"/>
      <c r="C65" s="7" t="s">
        <v>65</v>
      </c>
      <c r="D65" s="12"/>
      <c r="E65" s="13"/>
      <c r="F65" s="14"/>
      <c r="G65" s="15"/>
      <c r="H65" s="10"/>
    </row>
    <row r="66" spans="2:8" ht="45">
      <c r="B66" s="6"/>
      <c r="C66" s="7" t="s">
        <v>5</v>
      </c>
      <c r="D66" s="12"/>
      <c r="E66" s="13"/>
      <c r="F66" s="14"/>
      <c r="G66" s="15"/>
      <c r="H66" s="10"/>
    </row>
    <row r="67" spans="2:8">
      <c r="B67" s="6">
        <v>411</v>
      </c>
      <c r="C67" s="11" t="s">
        <v>7</v>
      </c>
      <c r="D67" s="12">
        <v>52735149</v>
      </c>
      <c r="E67" s="13"/>
      <c r="F67" s="14"/>
      <c r="G67" s="15"/>
      <c r="H67" s="8">
        <f t="shared" ref="H67:H99" si="2">SUM(D67+E67+F67)</f>
        <v>52735149</v>
      </c>
    </row>
    <row r="68" spans="2:8">
      <c r="B68" s="6">
        <v>412</v>
      </c>
      <c r="C68" s="11" t="s">
        <v>66</v>
      </c>
      <c r="D68" s="12">
        <v>9174750</v>
      </c>
      <c r="E68" s="13"/>
      <c r="F68" s="14"/>
      <c r="G68" s="15"/>
      <c r="H68" s="8">
        <f t="shared" si="2"/>
        <v>9174750</v>
      </c>
    </row>
    <row r="69" spans="2:8">
      <c r="B69" s="6">
        <v>413</v>
      </c>
      <c r="C69" s="11" t="s">
        <v>67</v>
      </c>
      <c r="D69" s="12">
        <v>322800</v>
      </c>
      <c r="E69" s="13"/>
      <c r="F69" s="14"/>
      <c r="G69" s="15"/>
      <c r="H69" s="8">
        <f t="shared" si="2"/>
        <v>322800</v>
      </c>
    </row>
    <row r="70" spans="2:8">
      <c r="B70" s="6">
        <v>414</v>
      </c>
      <c r="C70" s="11" t="s">
        <v>68</v>
      </c>
      <c r="D70" s="12">
        <v>4587434</v>
      </c>
      <c r="E70" s="13"/>
      <c r="F70" s="14"/>
      <c r="G70" s="15"/>
      <c r="H70" s="8">
        <f t="shared" si="2"/>
        <v>4587434</v>
      </c>
    </row>
    <row r="71" spans="2:8">
      <c r="B71" s="6">
        <v>415</v>
      </c>
      <c r="C71" s="11" t="s">
        <v>69</v>
      </c>
      <c r="D71" s="12">
        <v>2000000</v>
      </c>
      <c r="E71" s="13"/>
      <c r="F71" s="14"/>
      <c r="G71" s="15"/>
      <c r="H71" s="8">
        <f t="shared" si="2"/>
        <v>2000000</v>
      </c>
    </row>
    <row r="72" spans="2:8">
      <c r="B72" s="6">
        <v>416</v>
      </c>
      <c r="C72" s="11" t="s">
        <v>70</v>
      </c>
      <c r="D72" s="12">
        <v>1000000</v>
      </c>
      <c r="E72" s="13"/>
      <c r="F72" s="14"/>
      <c r="G72" s="15"/>
      <c r="H72" s="8">
        <f t="shared" si="2"/>
        <v>1000000</v>
      </c>
    </row>
    <row r="73" spans="2:8">
      <c r="B73" s="6">
        <v>421</v>
      </c>
      <c r="C73" s="11" t="s">
        <v>26</v>
      </c>
      <c r="D73" s="12">
        <v>8425068</v>
      </c>
      <c r="E73" s="13"/>
      <c r="F73" s="14"/>
      <c r="G73" s="15"/>
      <c r="H73" s="8">
        <f t="shared" si="2"/>
        <v>8425068</v>
      </c>
    </row>
    <row r="74" spans="2:8">
      <c r="B74" s="6">
        <v>422</v>
      </c>
      <c r="C74" s="11" t="s">
        <v>71</v>
      </c>
      <c r="D74" s="12">
        <v>1032960</v>
      </c>
      <c r="E74" s="13"/>
      <c r="F74" s="14"/>
      <c r="G74" s="15"/>
      <c r="H74" s="8">
        <f t="shared" si="2"/>
        <v>1032960</v>
      </c>
    </row>
    <row r="75" spans="2:8">
      <c r="B75" s="6">
        <v>423</v>
      </c>
      <c r="C75" s="11" t="s">
        <v>37</v>
      </c>
      <c r="D75" s="12">
        <v>3066600</v>
      </c>
      <c r="E75" s="13"/>
      <c r="F75" s="14"/>
      <c r="G75" s="15"/>
      <c r="H75" s="8">
        <f t="shared" si="2"/>
        <v>3066600</v>
      </c>
    </row>
    <row r="76" spans="2:8">
      <c r="B76" s="6">
        <v>424</v>
      </c>
      <c r="C76" s="11" t="s">
        <v>72</v>
      </c>
      <c r="D76" s="12">
        <v>1300000</v>
      </c>
      <c r="E76" s="13"/>
      <c r="F76" s="14"/>
      <c r="G76" s="15"/>
      <c r="H76" s="8">
        <f t="shared" si="2"/>
        <v>1300000</v>
      </c>
    </row>
    <row r="77" spans="2:8">
      <c r="B77" s="6">
        <v>425</v>
      </c>
      <c r="C77" s="11" t="s">
        <v>73</v>
      </c>
      <c r="D77" s="12">
        <v>1200000</v>
      </c>
      <c r="E77" s="13"/>
      <c r="F77" s="14"/>
      <c r="G77" s="15"/>
      <c r="H77" s="8">
        <f t="shared" si="2"/>
        <v>1200000</v>
      </c>
    </row>
    <row r="78" spans="2:8">
      <c r="B78" s="6">
        <v>426</v>
      </c>
      <c r="C78" s="11" t="s">
        <v>41</v>
      </c>
      <c r="D78" s="12">
        <v>4728305</v>
      </c>
      <c r="E78" s="13"/>
      <c r="F78" s="14"/>
      <c r="G78" s="15"/>
      <c r="H78" s="8">
        <f t="shared" si="2"/>
        <v>4728305</v>
      </c>
    </row>
    <row r="79" spans="2:8">
      <c r="B79" s="6">
        <v>444</v>
      </c>
      <c r="C79" s="11" t="s">
        <v>15</v>
      </c>
      <c r="D79" s="12">
        <v>10000</v>
      </c>
      <c r="E79" s="13"/>
      <c r="F79" s="14"/>
      <c r="G79" s="15"/>
      <c r="H79" s="8">
        <f t="shared" si="2"/>
        <v>10000</v>
      </c>
    </row>
    <row r="80" spans="2:8">
      <c r="B80" s="6">
        <v>465</v>
      </c>
      <c r="C80" s="11" t="s">
        <v>16</v>
      </c>
      <c r="D80" s="12">
        <v>8236800</v>
      </c>
      <c r="E80" s="13"/>
      <c r="F80" s="14"/>
      <c r="G80" s="15"/>
      <c r="H80" s="8">
        <f t="shared" si="2"/>
        <v>8236800</v>
      </c>
    </row>
    <row r="81" spans="2:8">
      <c r="B81" s="6">
        <v>481</v>
      </c>
      <c r="C81" s="11" t="s">
        <v>74</v>
      </c>
      <c r="D81" s="12">
        <v>10329778</v>
      </c>
      <c r="E81" s="13"/>
      <c r="F81" s="14"/>
      <c r="G81" s="15"/>
      <c r="H81" s="8">
        <f t="shared" si="2"/>
        <v>10329778</v>
      </c>
    </row>
    <row r="82" spans="2:8">
      <c r="B82" s="6">
        <v>482</v>
      </c>
      <c r="C82" s="11" t="s">
        <v>75</v>
      </c>
      <c r="D82" s="12">
        <v>1600000</v>
      </c>
      <c r="E82" s="13"/>
      <c r="F82" s="14"/>
      <c r="G82" s="15"/>
      <c r="H82" s="8">
        <f>SUM(D82+E82+F82)</f>
        <v>1600000</v>
      </c>
    </row>
    <row r="83" spans="2:8">
      <c r="B83" s="6">
        <v>483</v>
      </c>
      <c r="C83" s="11" t="s">
        <v>76</v>
      </c>
      <c r="D83" s="12">
        <v>12000000</v>
      </c>
      <c r="E83" s="13"/>
      <c r="F83" s="14"/>
      <c r="G83" s="15"/>
      <c r="H83" s="8">
        <f t="shared" si="2"/>
        <v>12000000</v>
      </c>
    </row>
    <row r="84" spans="2:8">
      <c r="B84" s="6">
        <v>484</v>
      </c>
      <c r="C84" s="11" t="s">
        <v>77</v>
      </c>
      <c r="D84" s="12">
        <v>5000000</v>
      </c>
      <c r="E84" s="13"/>
      <c r="F84" s="14"/>
      <c r="G84" s="15"/>
      <c r="H84" s="8">
        <f t="shared" si="2"/>
        <v>5000000</v>
      </c>
    </row>
    <row r="85" spans="2:8" ht="30">
      <c r="B85" s="6">
        <v>485</v>
      </c>
      <c r="C85" s="11" t="s">
        <v>78</v>
      </c>
      <c r="D85" s="12">
        <v>5000000</v>
      </c>
      <c r="E85" s="13"/>
      <c r="F85" s="14"/>
      <c r="G85" s="15"/>
      <c r="H85" s="8">
        <f t="shared" si="2"/>
        <v>5000000</v>
      </c>
    </row>
    <row r="86" spans="2:8">
      <c r="B86" s="6">
        <v>499</v>
      </c>
      <c r="C86" s="11" t="s">
        <v>79</v>
      </c>
      <c r="D86" s="12">
        <v>19000000</v>
      </c>
      <c r="E86" s="13"/>
      <c r="F86" s="14"/>
      <c r="G86" s="15"/>
      <c r="H86" s="8">
        <f t="shared" si="2"/>
        <v>19000000</v>
      </c>
    </row>
    <row r="87" spans="2:8">
      <c r="B87" s="6">
        <v>499</v>
      </c>
      <c r="C87" s="11" t="s">
        <v>80</v>
      </c>
      <c r="D87" s="12">
        <v>4250000</v>
      </c>
      <c r="E87" s="13"/>
      <c r="F87" s="14"/>
      <c r="G87" s="15"/>
      <c r="H87" s="8">
        <f t="shared" si="2"/>
        <v>4250000</v>
      </c>
    </row>
    <row r="88" spans="2:8">
      <c r="B88" s="6">
        <v>511</v>
      </c>
      <c r="C88" s="11" t="s">
        <v>81</v>
      </c>
      <c r="D88" s="12">
        <v>2000000</v>
      </c>
      <c r="E88" s="13"/>
      <c r="F88" s="14"/>
      <c r="G88" s="15"/>
      <c r="H88" s="8">
        <f t="shared" si="2"/>
        <v>2000000</v>
      </c>
    </row>
    <row r="89" spans="2:8">
      <c r="B89" s="6">
        <v>512</v>
      </c>
      <c r="C89" s="11" t="s">
        <v>82</v>
      </c>
      <c r="D89" s="12">
        <v>3000000</v>
      </c>
      <c r="E89" s="13"/>
      <c r="F89" s="14"/>
      <c r="G89" s="15"/>
      <c r="H89" s="8">
        <f t="shared" si="2"/>
        <v>3000000</v>
      </c>
    </row>
    <row r="90" spans="2:8">
      <c r="B90" s="6">
        <v>513</v>
      </c>
      <c r="C90" s="11" t="s">
        <v>83</v>
      </c>
      <c r="D90" s="12">
        <v>100000</v>
      </c>
      <c r="E90" s="13"/>
      <c r="F90" s="14"/>
      <c r="G90" s="15"/>
      <c r="H90" s="8">
        <f t="shared" si="2"/>
        <v>100000</v>
      </c>
    </row>
    <row r="91" spans="2:8">
      <c r="B91" s="6"/>
      <c r="C91" s="7" t="s">
        <v>84</v>
      </c>
      <c r="D91" s="12"/>
      <c r="E91" s="13"/>
      <c r="F91" s="14"/>
      <c r="G91" s="15"/>
      <c r="H91" s="8"/>
    </row>
    <row r="92" spans="2:8">
      <c r="B92" s="25" t="s">
        <v>18</v>
      </c>
      <c r="C92" s="11" t="s">
        <v>19</v>
      </c>
      <c r="D92" s="13">
        <f>SUM(D67+D68+D69+D70+D71+D72+D73+D74+D75+D76+D77+D78+D79+D80+D81+D82+D83+D84+D85+D86+D87+D88+D89+D90)</f>
        <v>160099644</v>
      </c>
      <c r="E92" s="13"/>
      <c r="F92" s="14"/>
      <c r="G92" s="15">
        <v>0</v>
      </c>
      <c r="H92" s="17">
        <f t="shared" si="2"/>
        <v>160099644</v>
      </c>
    </row>
    <row r="93" spans="2:8">
      <c r="B93" s="25"/>
      <c r="C93" s="11"/>
      <c r="D93" s="13"/>
      <c r="E93" s="13"/>
      <c r="F93" s="14"/>
      <c r="G93" s="15"/>
      <c r="H93" s="17"/>
    </row>
    <row r="94" spans="2:8" ht="30">
      <c r="B94" s="25"/>
      <c r="C94" s="11" t="s">
        <v>85</v>
      </c>
      <c r="D94" s="13"/>
      <c r="E94" s="13"/>
      <c r="F94" s="14"/>
      <c r="G94" s="15"/>
      <c r="H94" s="17"/>
    </row>
    <row r="95" spans="2:8">
      <c r="B95" s="25" t="s">
        <v>43</v>
      </c>
      <c r="C95" s="11" t="s">
        <v>86</v>
      </c>
      <c r="D95" s="12">
        <v>1000000</v>
      </c>
      <c r="E95" s="13"/>
      <c r="F95" s="14"/>
      <c r="G95" s="15"/>
      <c r="H95" s="8">
        <v>1000000</v>
      </c>
    </row>
    <row r="96" spans="2:8">
      <c r="B96" s="25"/>
      <c r="C96" s="7" t="s">
        <v>87</v>
      </c>
      <c r="D96" s="13"/>
      <c r="E96" s="13"/>
      <c r="F96" s="14"/>
      <c r="G96" s="15"/>
      <c r="H96" s="17"/>
    </row>
    <row r="97" spans="2:8">
      <c r="B97" s="25" t="s">
        <v>18</v>
      </c>
      <c r="C97" s="11" t="s">
        <v>19</v>
      </c>
      <c r="D97" s="13">
        <f>SUM(D95)</f>
        <v>1000000</v>
      </c>
      <c r="E97" s="13"/>
      <c r="F97" s="14"/>
      <c r="G97" s="15"/>
      <c r="H97" s="17">
        <f>SUM(H95)</f>
        <v>1000000</v>
      </c>
    </row>
    <row r="98" spans="2:8">
      <c r="B98" s="25"/>
      <c r="C98" s="7" t="s">
        <v>88</v>
      </c>
      <c r="D98" s="13">
        <f>SUM(D92+D95)</f>
        <v>161099644</v>
      </c>
      <c r="E98" s="13"/>
      <c r="F98" s="14"/>
      <c r="G98" s="15"/>
      <c r="H98" s="17">
        <f>SUM(H92+H97)</f>
        <v>161099644</v>
      </c>
    </row>
    <row r="99" spans="2:8">
      <c r="B99" s="6"/>
      <c r="C99" s="7" t="s">
        <v>89</v>
      </c>
      <c r="D99" s="13">
        <f>SUM(D92+D97)</f>
        <v>161099644</v>
      </c>
      <c r="E99" s="13"/>
      <c r="F99" s="14"/>
      <c r="G99" s="15">
        <v>0</v>
      </c>
      <c r="H99" s="17">
        <f t="shared" si="2"/>
        <v>161099644</v>
      </c>
    </row>
    <row r="100" spans="2:8">
      <c r="B100" s="6"/>
      <c r="C100" s="7"/>
      <c r="D100" s="9"/>
      <c r="E100" s="9"/>
      <c r="F100" s="14"/>
      <c r="G100" s="15"/>
      <c r="H100" s="10"/>
    </row>
    <row r="101" spans="2:8" ht="30">
      <c r="B101" s="26"/>
      <c r="C101" s="7" t="s">
        <v>90</v>
      </c>
      <c r="D101" s="13"/>
      <c r="E101" s="13"/>
      <c r="F101" s="14"/>
      <c r="G101" s="15"/>
      <c r="H101" s="10"/>
    </row>
    <row r="102" spans="2:8" ht="30">
      <c r="B102" s="26"/>
      <c r="C102" s="7" t="s">
        <v>91</v>
      </c>
      <c r="D102" s="13"/>
      <c r="E102" s="13"/>
      <c r="F102" s="14"/>
      <c r="G102" s="15"/>
      <c r="H102" s="10"/>
    </row>
    <row r="103" spans="2:8">
      <c r="B103" s="26">
        <v>463</v>
      </c>
      <c r="C103" s="7" t="s">
        <v>92</v>
      </c>
      <c r="D103" s="12">
        <v>89435971</v>
      </c>
      <c r="E103" s="13"/>
      <c r="F103" s="14"/>
      <c r="G103" s="15"/>
      <c r="H103" s="8">
        <f>SUM(D103+E103+F103)</f>
        <v>89435971</v>
      </c>
    </row>
    <row r="104" spans="2:8">
      <c r="B104" s="26"/>
      <c r="C104" s="7" t="s">
        <v>93</v>
      </c>
      <c r="D104" s="13"/>
      <c r="E104" s="13"/>
      <c r="F104" s="14"/>
      <c r="G104" s="15"/>
      <c r="H104" s="10"/>
    </row>
    <row r="105" spans="2:8">
      <c r="B105" s="25" t="s">
        <v>18</v>
      </c>
      <c r="C105" s="11" t="s">
        <v>19</v>
      </c>
      <c r="D105" s="13">
        <f>SUM(D103)</f>
        <v>89435971</v>
      </c>
      <c r="E105" s="13"/>
      <c r="F105" s="14"/>
      <c r="G105" s="15"/>
      <c r="H105" s="17">
        <f>SUM(D105+E105+F105)</f>
        <v>89435971</v>
      </c>
    </row>
    <row r="106" spans="2:8">
      <c r="B106" s="25"/>
      <c r="C106" s="7" t="s">
        <v>94</v>
      </c>
      <c r="D106" s="13">
        <f>SUM(D105)</f>
        <v>89435971</v>
      </c>
      <c r="E106" s="13"/>
      <c r="F106" s="14"/>
      <c r="G106" s="15"/>
      <c r="H106" s="17">
        <v>89435971</v>
      </c>
    </row>
    <row r="107" spans="2:8">
      <c r="B107" s="26"/>
      <c r="C107" s="7" t="s">
        <v>95</v>
      </c>
      <c r="D107" s="13">
        <f>SUM(D105)</f>
        <v>89435971</v>
      </c>
      <c r="E107" s="13"/>
      <c r="F107" s="14"/>
      <c r="G107" s="15"/>
      <c r="H107" s="17">
        <f>SUM(D107+E107+F107)</f>
        <v>89435971</v>
      </c>
    </row>
    <row r="108" spans="2:8">
      <c r="B108" s="26"/>
      <c r="C108" s="7"/>
      <c r="D108" s="13"/>
      <c r="E108" s="13"/>
      <c r="F108" s="14"/>
      <c r="G108" s="15"/>
      <c r="H108" s="10"/>
    </row>
    <row r="109" spans="2:8" ht="30">
      <c r="B109" s="26"/>
      <c r="C109" s="7" t="s">
        <v>96</v>
      </c>
      <c r="D109" s="13"/>
      <c r="E109" s="13"/>
      <c r="F109" s="14"/>
      <c r="G109" s="15"/>
      <c r="H109" s="10"/>
    </row>
    <row r="110" spans="2:8" ht="30">
      <c r="B110" s="26"/>
      <c r="C110" s="7" t="s">
        <v>97</v>
      </c>
      <c r="D110" s="13"/>
      <c r="E110" s="13"/>
      <c r="F110" s="14"/>
      <c r="G110" s="15"/>
      <c r="H110" s="10"/>
    </row>
    <row r="111" spans="2:8">
      <c r="B111" s="26">
        <v>463</v>
      </c>
      <c r="C111" s="7" t="s">
        <v>92</v>
      </c>
      <c r="D111" s="12">
        <v>40968539</v>
      </c>
      <c r="E111" s="13"/>
      <c r="F111" s="14"/>
      <c r="G111" s="15"/>
      <c r="H111" s="8">
        <f>SUM(D111+E111+F111)</f>
        <v>40968539</v>
      </c>
    </row>
    <row r="112" spans="2:8">
      <c r="B112" s="6"/>
      <c r="C112" s="7" t="s">
        <v>98</v>
      </c>
      <c r="D112" s="13"/>
      <c r="E112" s="13"/>
      <c r="F112" s="14"/>
      <c r="G112" s="15"/>
      <c r="H112" s="10"/>
    </row>
    <row r="113" spans="2:8">
      <c r="B113" s="22" t="s">
        <v>18</v>
      </c>
      <c r="C113" s="7" t="s">
        <v>19</v>
      </c>
      <c r="D113" s="13">
        <f>SUM(D111)</f>
        <v>40968539</v>
      </c>
      <c r="E113" s="13"/>
      <c r="F113" s="14"/>
      <c r="G113" s="15"/>
      <c r="H113" s="17">
        <f>SUM(D113+E113+F113)</f>
        <v>40968539</v>
      </c>
    </row>
    <row r="114" spans="2:8">
      <c r="B114" s="6"/>
      <c r="C114" s="7" t="s">
        <v>99</v>
      </c>
      <c r="D114" s="13">
        <f>SUM(D113)</f>
        <v>40968539</v>
      </c>
      <c r="E114" s="13"/>
      <c r="F114" s="14"/>
      <c r="G114" s="15"/>
      <c r="H114" s="17">
        <f>SUM(D114+E114+F114)</f>
        <v>40968539</v>
      </c>
    </row>
    <row r="115" spans="2:8">
      <c r="B115" s="6"/>
      <c r="C115" s="7" t="s">
        <v>100</v>
      </c>
      <c r="D115" s="13">
        <f>SUM(D113)</f>
        <v>40968539</v>
      </c>
      <c r="E115" s="13"/>
      <c r="F115" s="14"/>
      <c r="G115" s="15"/>
      <c r="H115" s="17">
        <f>SUM(D115+E115+F115)</f>
        <v>40968539</v>
      </c>
    </row>
    <row r="116" spans="2:8">
      <c r="B116" s="6"/>
      <c r="C116" s="7"/>
      <c r="D116" s="13"/>
      <c r="E116" s="13"/>
      <c r="F116" s="14"/>
      <c r="G116" s="15"/>
      <c r="H116" s="10"/>
    </row>
    <row r="117" spans="2:8">
      <c r="B117" s="6"/>
      <c r="C117" s="27" t="s">
        <v>101</v>
      </c>
      <c r="D117" s="13"/>
      <c r="E117" s="13"/>
      <c r="F117" s="14"/>
      <c r="G117" s="15"/>
      <c r="H117" s="10"/>
    </row>
    <row r="118" spans="2:8" ht="30">
      <c r="B118" s="6"/>
      <c r="C118" s="7" t="s">
        <v>102</v>
      </c>
      <c r="D118" s="13"/>
      <c r="E118" s="13"/>
      <c r="F118" s="14"/>
      <c r="G118" s="15"/>
      <c r="H118" s="10"/>
    </row>
    <row r="119" spans="2:8" ht="45">
      <c r="B119" s="6"/>
      <c r="C119" s="7" t="s">
        <v>103</v>
      </c>
      <c r="D119" s="13"/>
      <c r="E119" s="13"/>
      <c r="F119" s="14"/>
      <c r="G119" s="15"/>
      <c r="H119" s="10"/>
    </row>
    <row r="120" spans="2:8">
      <c r="B120" s="6">
        <v>411</v>
      </c>
      <c r="C120" s="11" t="s">
        <v>7</v>
      </c>
      <c r="D120" s="12">
        <v>11105843</v>
      </c>
      <c r="E120" s="12">
        <v>786441</v>
      </c>
      <c r="F120" s="14"/>
      <c r="G120" s="15"/>
      <c r="H120" s="8">
        <f t="shared" ref="H120:H135" si="3">SUM(D120+E120+F120)</f>
        <v>11892284</v>
      </c>
    </row>
    <row r="121" spans="2:8">
      <c r="B121" s="6">
        <v>412</v>
      </c>
      <c r="C121" s="11" t="s">
        <v>104</v>
      </c>
      <c r="D121" s="12">
        <v>1959855</v>
      </c>
      <c r="E121" s="12">
        <v>174342</v>
      </c>
      <c r="F121" s="14"/>
      <c r="G121" s="15"/>
      <c r="H121" s="8">
        <f t="shared" si="3"/>
        <v>2134197</v>
      </c>
    </row>
    <row r="122" spans="2:8">
      <c r="B122" s="6">
        <v>413</v>
      </c>
      <c r="C122" s="11" t="s">
        <v>67</v>
      </c>
      <c r="D122" s="12">
        <v>51520</v>
      </c>
      <c r="E122" s="12">
        <v>50000</v>
      </c>
      <c r="F122" s="14"/>
      <c r="G122" s="15"/>
      <c r="H122" s="8">
        <f t="shared" si="3"/>
        <v>101520</v>
      </c>
    </row>
    <row r="123" spans="2:8">
      <c r="B123" s="6">
        <v>414</v>
      </c>
      <c r="C123" s="11" t="s">
        <v>105</v>
      </c>
      <c r="D123" s="12">
        <v>1030608</v>
      </c>
      <c r="E123" s="12">
        <v>224635</v>
      </c>
      <c r="F123" s="14"/>
      <c r="G123" s="15"/>
      <c r="H123" s="8">
        <f t="shared" si="3"/>
        <v>1255243</v>
      </c>
    </row>
    <row r="124" spans="2:8">
      <c r="B124" s="6">
        <v>415</v>
      </c>
      <c r="C124" s="11" t="s">
        <v>57</v>
      </c>
      <c r="D124" s="12">
        <v>315200</v>
      </c>
      <c r="E124" s="12">
        <v>50000</v>
      </c>
      <c r="F124" s="14"/>
      <c r="G124" s="15"/>
      <c r="H124" s="8">
        <f t="shared" si="3"/>
        <v>365200</v>
      </c>
    </row>
    <row r="125" spans="2:8">
      <c r="B125" s="6">
        <v>416</v>
      </c>
      <c r="C125" s="11" t="s">
        <v>106</v>
      </c>
      <c r="D125" s="12">
        <v>50000</v>
      </c>
      <c r="E125" s="12">
        <v>200000</v>
      </c>
      <c r="F125" s="14"/>
      <c r="G125" s="15"/>
      <c r="H125" s="8">
        <f t="shared" si="3"/>
        <v>250000</v>
      </c>
    </row>
    <row r="126" spans="2:8">
      <c r="B126" s="6">
        <v>421</v>
      </c>
      <c r="C126" s="11" t="s">
        <v>26</v>
      </c>
      <c r="D126" s="12">
        <v>5200000</v>
      </c>
      <c r="E126" s="12">
        <v>660000</v>
      </c>
      <c r="F126" s="14"/>
      <c r="G126" s="15"/>
      <c r="H126" s="8">
        <f t="shared" si="3"/>
        <v>5860000</v>
      </c>
    </row>
    <row r="127" spans="2:8">
      <c r="B127" s="6">
        <v>422</v>
      </c>
      <c r="C127" s="11" t="s">
        <v>35</v>
      </c>
      <c r="D127" s="12">
        <v>129120</v>
      </c>
      <c r="E127" s="12">
        <v>550000</v>
      </c>
      <c r="F127" s="14"/>
      <c r="G127" s="15"/>
      <c r="H127" s="8">
        <f t="shared" si="3"/>
        <v>679120</v>
      </c>
    </row>
    <row r="128" spans="2:8">
      <c r="B128" s="6">
        <v>423</v>
      </c>
      <c r="C128" s="11" t="s">
        <v>37</v>
      </c>
      <c r="D128" s="12">
        <v>954732</v>
      </c>
      <c r="E128" s="12">
        <v>1160000</v>
      </c>
      <c r="F128" s="14"/>
      <c r="G128" s="15"/>
      <c r="H128" s="8">
        <f t="shared" si="3"/>
        <v>2114732</v>
      </c>
    </row>
    <row r="129" spans="2:8">
      <c r="B129" s="6">
        <v>424</v>
      </c>
      <c r="C129" s="11" t="s">
        <v>72</v>
      </c>
      <c r="D129" s="12">
        <v>4650383</v>
      </c>
      <c r="E129" s="12">
        <v>3500000</v>
      </c>
      <c r="F129" s="14"/>
      <c r="G129" s="15"/>
      <c r="H129" s="8">
        <f t="shared" si="3"/>
        <v>8150383</v>
      </c>
    </row>
    <row r="130" spans="2:8">
      <c r="B130" s="6">
        <v>425</v>
      </c>
      <c r="C130" s="11" t="s">
        <v>107</v>
      </c>
      <c r="D130" s="12">
        <v>800000</v>
      </c>
      <c r="E130" s="12">
        <v>300000</v>
      </c>
      <c r="F130" s="14"/>
      <c r="G130" s="15"/>
      <c r="H130" s="8">
        <f t="shared" si="3"/>
        <v>1100000</v>
      </c>
    </row>
    <row r="131" spans="2:8">
      <c r="B131" s="6">
        <v>426</v>
      </c>
      <c r="C131" s="11" t="s">
        <v>108</v>
      </c>
      <c r="D131" s="12">
        <v>150000</v>
      </c>
      <c r="E131" s="12">
        <v>750000</v>
      </c>
      <c r="F131" s="14"/>
      <c r="G131" s="15"/>
      <c r="H131" s="8">
        <f t="shared" si="3"/>
        <v>900000</v>
      </c>
    </row>
    <row r="132" spans="2:8">
      <c r="B132" s="6">
        <v>465</v>
      </c>
      <c r="C132" s="11" t="s">
        <v>16</v>
      </c>
      <c r="D132" s="12">
        <v>844300</v>
      </c>
      <c r="E132" s="12">
        <v>274582</v>
      </c>
      <c r="F132" s="14"/>
      <c r="G132" s="15"/>
      <c r="H132" s="8">
        <f t="shared" si="3"/>
        <v>1118882</v>
      </c>
    </row>
    <row r="133" spans="2:8">
      <c r="B133" s="6">
        <v>482</v>
      </c>
      <c r="C133" s="11" t="s">
        <v>109</v>
      </c>
      <c r="D133" s="12">
        <v>100000</v>
      </c>
      <c r="E133" s="12">
        <v>70000</v>
      </c>
      <c r="F133" s="14"/>
      <c r="G133" s="15"/>
      <c r="H133" s="8">
        <f t="shared" si="3"/>
        <v>170000</v>
      </c>
    </row>
    <row r="134" spans="2:8">
      <c r="B134" s="6">
        <v>483</v>
      </c>
      <c r="C134" s="11" t="s">
        <v>76</v>
      </c>
      <c r="D134" s="12">
        <v>50000</v>
      </c>
      <c r="E134" s="12">
        <v>50000</v>
      </c>
      <c r="F134" s="14"/>
      <c r="G134" s="15"/>
      <c r="H134" s="8">
        <f t="shared" si="3"/>
        <v>100000</v>
      </c>
    </row>
    <row r="135" spans="2:8">
      <c r="B135" s="6">
        <v>511</v>
      </c>
      <c r="C135" s="11" t="s">
        <v>110</v>
      </c>
      <c r="D135" s="12">
        <v>1000000</v>
      </c>
      <c r="E135" s="12"/>
      <c r="F135" s="14"/>
      <c r="G135" s="15"/>
      <c r="H135" s="8">
        <f t="shared" si="3"/>
        <v>1000000</v>
      </c>
    </row>
    <row r="136" spans="2:8">
      <c r="B136" s="6">
        <v>512</v>
      </c>
      <c r="C136" s="11" t="s">
        <v>111</v>
      </c>
      <c r="D136" s="13"/>
      <c r="E136" s="13">
        <v>2000000</v>
      </c>
      <c r="F136" s="14"/>
      <c r="G136" s="15"/>
      <c r="H136" s="8">
        <v>2000000</v>
      </c>
    </row>
    <row r="137" spans="2:8">
      <c r="B137" s="6"/>
      <c r="C137" s="7" t="s">
        <v>112</v>
      </c>
      <c r="D137" s="13"/>
      <c r="E137" s="13"/>
      <c r="F137" s="14"/>
      <c r="G137" s="15"/>
      <c r="H137" s="8"/>
    </row>
    <row r="138" spans="2:8">
      <c r="B138" s="22" t="s">
        <v>18</v>
      </c>
      <c r="C138" s="11" t="s">
        <v>19</v>
      </c>
      <c r="D138" s="13">
        <f>SUM(D120+D121+D122+D123+D124+D125+D126+D127+D128+D129+D130+D131+D132+D133+D134+D135)</f>
        <v>28391561</v>
      </c>
      <c r="E138" s="13">
        <f>SUM(E120:E136)</f>
        <v>10800000</v>
      </c>
      <c r="F138" s="14"/>
      <c r="G138" s="15"/>
      <c r="H138" s="17">
        <f>SUM(D138+E138+F138)</f>
        <v>39191561</v>
      </c>
    </row>
    <row r="139" spans="2:8">
      <c r="B139" s="6"/>
      <c r="C139" s="7" t="s">
        <v>113</v>
      </c>
      <c r="D139" s="13">
        <f>SUM(D120+D121+D122+D123+D124+D125+D126+D127+D128+D129+D130+D131+D132+D133+D134+D135)</f>
        <v>28391561</v>
      </c>
      <c r="E139" s="13">
        <f>SUM(E120+E121+E122+E123+E124+E125+E126+E127+E128+E129+E130+E131+E132+E133+E134+E136)</f>
        <v>10800000</v>
      </c>
      <c r="F139" s="14"/>
      <c r="G139" s="15">
        <v>0</v>
      </c>
      <c r="H139" s="17">
        <f>SUM(D139+E139+F139)</f>
        <v>39191561</v>
      </c>
    </row>
    <row r="140" spans="2:8">
      <c r="B140" s="6"/>
      <c r="C140" s="7"/>
      <c r="D140" s="13"/>
      <c r="E140" s="13"/>
      <c r="F140" s="14"/>
      <c r="G140" s="15"/>
      <c r="H140" s="10"/>
    </row>
    <row r="141" spans="2:8" ht="30">
      <c r="B141" s="6"/>
      <c r="C141" s="7" t="s">
        <v>114</v>
      </c>
      <c r="D141" s="13"/>
      <c r="E141" s="13"/>
      <c r="F141" s="14"/>
      <c r="G141" s="15"/>
      <c r="H141" s="10"/>
    </row>
    <row r="142" spans="2:8" ht="45">
      <c r="B142" s="6"/>
      <c r="C142" s="7" t="s">
        <v>103</v>
      </c>
      <c r="D142" s="13"/>
      <c r="E142" s="13"/>
      <c r="F142" s="14"/>
      <c r="G142" s="15"/>
      <c r="H142" s="10"/>
    </row>
    <row r="143" spans="2:8">
      <c r="B143" s="6">
        <v>411</v>
      </c>
      <c r="C143" s="11" t="s">
        <v>7</v>
      </c>
      <c r="D143" s="12">
        <v>7855693</v>
      </c>
      <c r="E143" s="12">
        <v>159120</v>
      </c>
      <c r="F143" s="12"/>
      <c r="G143" s="15"/>
      <c r="H143" s="8">
        <f t="shared" ref="H143:H158" si="4">SUM(D143+E143+F143)</f>
        <v>8014813</v>
      </c>
    </row>
    <row r="144" spans="2:8" ht="30">
      <c r="B144" s="6">
        <v>412</v>
      </c>
      <c r="C144" s="11" t="s">
        <v>8</v>
      </c>
      <c r="D144" s="12">
        <v>1387064</v>
      </c>
      <c r="E144" s="12">
        <v>37440</v>
      </c>
      <c r="F144" s="12"/>
      <c r="G144" s="15"/>
      <c r="H144" s="8">
        <f t="shared" si="4"/>
        <v>1424504</v>
      </c>
    </row>
    <row r="145" spans="2:8">
      <c r="B145" s="6">
        <v>413</v>
      </c>
      <c r="C145" s="11" t="s">
        <v>67</v>
      </c>
      <c r="D145" s="12">
        <v>20000</v>
      </c>
      <c r="E145" s="13"/>
      <c r="F145" s="14"/>
      <c r="G145" s="15"/>
      <c r="H145" s="8">
        <f t="shared" si="4"/>
        <v>20000</v>
      </c>
    </row>
    <row r="146" spans="2:8">
      <c r="B146" s="6">
        <v>414</v>
      </c>
      <c r="C146" s="11" t="s">
        <v>115</v>
      </c>
      <c r="D146" s="12">
        <v>627443</v>
      </c>
      <c r="E146" s="13"/>
      <c r="F146" s="14"/>
      <c r="G146" s="15"/>
      <c r="H146" s="8">
        <f t="shared" si="4"/>
        <v>627443</v>
      </c>
    </row>
    <row r="147" spans="2:8">
      <c r="B147" s="6">
        <v>415</v>
      </c>
      <c r="C147" s="11" t="s">
        <v>116</v>
      </c>
      <c r="D147" s="12">
        <v>250000</v>
      </c>
      <c r="E147" s="13"/>
      <c r="F147" s="14"/>
      <c r="G147" s="15"/>
      <c r="H147" s="8">
        <f t="shared" si="4"/>
        <v>250000</v>
      </c>
    </row>
    <row r="148" spans="2:8">
      <c r="B148" s="6">
        <v>416</v>
      </c>
      <c r="C148" s="11" t="s">
        <v>106</v>
      </c>
      <c r="D148" s="12">
        <v>250000</v>
      </c>
      <c r="E148" s="13"/>
      <c r="F148" s="14"/>
      <c r="G148" s="15"/>
      <c r="H148" s="8">
        <f t="shared" si="4"/>
        <v>250000</v>
      </c>
    </row>
    <row r="149" spans="2:8">
      <c r="B149" s="6">
        <v>421</v>
      </c>
      <c r="C149" s="11" t="s">
        <v>26</v>
      </c>
      <c r="D149" s="12">
        <v>1800000</v>
      </c>
      <c r="E149" s="13"/>
      <c r="F149" s="14"/>
      <c r="G149" s="15"/>
      <c r="H149" s="8">
        <f t="shared" si="4"/>
        <v>1800000</v>
      </c>
    </row>
    <row r="150" spans="2:8">
      <c r="B150" s="6">
        <v>422</v>
      </c>
      <c r="C150" s="11" t="s">
        <v>35</v>
      </c>
      <c r="D150" s="12">
        <v>340000</v>
      </c>
      <c r="E150" s="13">
        <v>35000</v>
      </c>
      <c r="F150" s="14"/>
      <c r="G150" s="15"/>
      <c r="H150" s="8">
        <f t="shared" si="4"/>
        <v>375000</v>
      </c>
    </row>
    <row r="151" spans="2:8">
      <c r="B151" s="6">
        <v>423</v>
      </c>
      <c r="C151" s="11" t="s">
        <v>37</v>
      </c>
      <c r="D151" s="12">
        <v>310000</v>
      </c>
      <c r="E151" s="13"/>
      <c r="F151" s="14"/>
      <c r="G151" s="15"/>
      <c r="H151" s="8">
        <f t="shared" si="4"/>
        <v>310000</v>
      </c>
    </row>
    <row r="152" spans="2:8">
      <c r="B152" s="6">
        <v>424</v>
      </c>
      <c r="C152" s="11" t="s">
        <v>72</v>
      </c>
      <c r="D152" s="12">
        <v>400000</v>
      </c>
      <c r="E152" s="13"/>
      <c r="F152" s="14"/>
      <c r="G152" s="15"/>
      <c r="H152" s="8">
        <f t="shared" si="4"/>
        <v>400000</v>
      </c>
    </row>
    <row r="153" spans="2:8">
      <c r="B153" s="6">
        <v>425</v>
      </c>
      <c r="C153" s="11" t="s">
        <v>107</v>
      </c>
      <c r="D153" s="12">
        <v>400000</v>
      </c>
      <c r="E153" s="13"/>
      <c r="F153" s="14"/>
      <c r="G153" s="15"/>
      <c r="H153" s="8">
        <f t="shared" si="4"/>
        <v>400000</v>
      </c>
    </row>
    <row r="154" spans="2:8">
      <c r="B154" s="6">
        <v>426</v>
      </c>
      <c r="C154" s="11" t="s">
        <v>41</v>
      </c>
      <c r="D154" s="12">
        <v>560000</v>
      </c>
      <c r="E154" s="13"/>
      <c r="F154" s="14"/>
      <c r="G154" s="15"/>
      <c r="H154" s="8">
        <f t="shared" si="4"/>
        <v>560000</v>
      </c>
    </row>
    <row r="155" spans="2:8">
      <c r="B155" s="6">
        <v>465</v>
      </c>
      <c r="C155" s="11" t="s">
        <v>117</v>
      </c>
      <c r="D155" s="12">
        <v>1207280</v>
      </c>
      <c r="E155" s="13">
        <v>13440</v>
      </c>
      <c r="F155" s="14"/>
      <c r="G155" s="15"/>
      <c r="H155" s="8">
        <f t="shared" si="4"/>
        <v>1220720</v>
      </c>
    </row>
    <row r="156" spans="2:8">
      <c r="B156" s="6">
        <v>482</v>
      </c>
      <c r="C156" s="11" t="s">
        <v>118</v>
      </c>
      <c r="D156" s="12">
        <v>50000</v>
      </c>
      <c r="E156" s="13"/>
      <c r="F156" s="14"/>
      <c r="G156" s="15"/>
      <c r="H156" s="8">
        <f t="shared" si="4"/>
        <v>50000</v>
      </c>
    </row>
    <row r="157" spans="2:8">
      <c r="B157" s="6">
        <v>512</v>
      </c>
      <c r="C157" s="11" t="s">
        <v>119</v>
      </c>
      <c r="D157" s="12">
        <v>650000</v>
      </c>
      <c r="E157" s="13"/>
      <c r="F157" s="14"/>
      <c r="G157" s="15"/>
      <c r="H157" s="8">
        <f t="shared" si="4"/>
        <v>650000</v>
      </c>
    </row>
    <row r="158" spans="2:8">
      <c r="B158" s="6">
        <v>515</v>
      </c>
      <c r="C158" s="11" t="s">
        <v>120</v>
      </c>
      <c r="D158" s="12">
        <v>1400000</v>
      </c>
      <c r="E158" s="13"/>
      <c r="F158" s="14"/>
      <c r="G158" s="15"/>
      <c r="H158" s="8">
        <f t="shared" si="4"/>
        <v>1400000</v>
      </c>
    </row>
    <row r="159" spans="2:8">
      <c r="B159" s="6"/>
      <c r="C159" s="7" t="s">
        <v>121</v>
      </c>
      <c r="D159" s="13"/>
      <c r="E159" s="13"/>
      <c r="F159" s="14"/>
      <c r="G159" s="15"/>
      <c r="H159" s="10"/>
    </row>
    <row r="160" spans="2:8">
      <c r="B160" s="22" t="s">
        <v>18</v>
      </c>
      <c r="C160" s="11" t="s">
        <v>19</v>
      </c>
      <c r="D160" s="13">
        <f>SUM(D143:D158)</f>
        <v>17507480</v>
      </c>
      <c r="E160" s="13">
        <f>SUM(E143:E159)</f>
        <v>245000</v>
      </c>
      <c r="F160" s="13">
        <f>SUM(F143:F159)</f>
        <v>0</v>
      </c>
      <c r="G160" s="15"/>
      <c r="H160" s="17">
        <f>SUM(D160+E160+F160)</f>
        <v>17752480</v>
      </c>
    </row>
    <row r="161" spans="2:8">
      <c r="B161" s="6"/>
      <c r="C161" s="7" t="s">
        <v>122</v>
      </c>
      <c r="D161" s="13">
        <f>SUM(D160)</f>
        <v>17507480</v>
      </c>
      <c r="E161" s="13">
        <f>SUM(E160)</f>
        <v>245000</v>
      </c>
      <c r="F161" s="13">
        <f>SUM(F143:F158)</f>
        <v>0</v>
      </c>
      <c r="G161" s="15"/>
      <c r="H161" s="17">
        <f>SUM(D161+E161+F161)</f>
        <v>17752480</v>
      </c>
    </row>
    <row r="162" spans="2:8">
      <c r="B162" s="22"/>
      <c r="C162" s="7"/>
      <c r="D162" s="13"/>
      <c r="E162" s="13"/>
      <c r="F162" s="14"/>
      <c r="G162" s="15"/>
      <c r="H162" s="10"/>
    </row>
    <row r="163" spans="2:8" ht="30">
      <c r="B163" s="22"/>
      <c r="C163" s="7" t="s">
        <v>123</v>
      </c>
      <c r="D163" s="13"/>
      <c r="E163" s="13"/>
      <c r="F163" s="14"/>
      <c r="G163" s="15"/>
      <c r="H163" s="10"/>
    </row>
    <row r="164" spans="2:8" ht="45">
      <c r="B164" s="22"/>
      <c r="C164" s="7" t="s">
        <v>103</v>
      </c>
      <c r="D164" s="13"/>
      <c r="E164" s="13"/>
      <c r="F164" s="14"/>
      <c r="G164" s="15"/>
      <c r="H164" s="10"/>
    </row>
    <row r="165" spans="2:8">
      <c r="B165" s="6">
        <v>411</v>
      </c>
      <c r="C165" s="11" t="s">
        <v>7</v>
      </c>
      <c r="D165" s="12">
        <v>4375968</v>
      </c>
      <c r="E165" s="13"/>
      <c r="F165" s="14"/>
      <c r="G165" s="15"/>
      <c r="H165" s="8">
        <f t="shared" ref="H165:H179" si="5">SUM(D165+E165+F165)</f>
        <v>4375968</v>
      </c>
    </row>
    <row r="166" spans="2:8" ht="30">
      <c r="B166" s="6">
        <v>412</v>
      </c>
      <c r="C166" s="11" t="s">
        <v>8</v>
      </c>
      <c r="D166" s="12">
        <v>708765</v>
      </c>
      <c r="E166" s="13"/>
      <c r="F166" s="14"/>
      <c r="G166" s="15"/>
      <c r="H166" s="8">
        <f t="shared" si="5"/>
        <v>708765</v>
      </c>
    </row>
    <row r="167" spans="2:8">
      <c r="B167" s="6">
        <v>414</v>
      </c>
      <c r="C167" s="11" t="s">
        <v>124</v>
      </c>
      <c r="D167" s="12">
        <v>300377</v>
      </c>
      <c r="E167" s="13"/>
      <c r="F167" s="14"/>
      <c r="G167" s="15"/>
      <c r="H167" s="8">
        <f t="shared" si="5"/>
        <v>300377</v>
      </c>
    </row>
    <row r="168" spans="2:8">
      <c r="B168" s="6">
        <v>415</v>
      </c>
      <c r="C168" s="11" t="s">
        <v>125</v>
      </c>
      <c r="D168" s="12">
        <v>100000</v>
      </c>
      <c r="E168" s="13"/>
      <c r="F168" s="14"/>
      <c r="G168" s="15"/>
      <c r="H168" s="8">
        <f t="shared" si="5"/>
        <v>100000</v>
      </c>
    </row>
    <row r="169" spans="2:8">
      <c r="B169" s="6">
        <v>416</v>
      </c>
      <c r="C169" s="11" t="s">
        <v>126</v>
      </c>
      <c r="D169" s="12">
        <v>60000</v>
      </c>
      <c r="E169" s="13"/>
      <c r="F169" s="14"/>
      <c r="G169" s="15"/>
      <c r="H169" s="8">
        <f t="shared" si="5"/>
        <v>60000</v>
      </c>
    </row>
    <row r="170" spans="2:8">
      <c r="B170" s="6">
        <v>421</v>
      </c>
      <c r="C170" s="11" t="s">
        <v>26</v>
      </c>
      <c r="D170" s="12">
        <v>1350000</v>
      </c>
      <c r="E170" s="13"/>
      <c r="F170" s="14"/>
      <c r="G170" s="15"/>
      <c r="H170" s="8">
        <f t="shared" si="5"/>
        <v>1350000</v>
      </c>
    </row>
    <row r="171" spans="2:8">
      <c r="B171" s="6">
        <v>422</v>
      </c>
      <c r="C171" s="11" t="s">
        <v>35</v>
      </c>
      <c r="D171" s="12">
        <v>915162</v>
      </c>
      <c r="E171" s="13"/>
      <c r="F171" s="14"/>
      <c r="G171" s="15"/>
      <c r="H171" s="8">
        <f t="shared" si="5"/>
        <v>915162</v>
      </c>
    </row>
    <row r="172" spans="2:8">
      <c r="B172" s="6">
        <v>423</v>
      </c>
      <c r="C172" s="11" t="s">
        <v>37</v>
      </c>
      <c r="D172" s="12">
        <v>1292118</v>
      </c>
      <c r="E172" s="13"/>
      <c r="F172" s="14"/>
      <c r="G172" s="15"/>
      <c r="H172" s="8">
        <f t="shared" si="5"/>
        <v>1292118</v>
      </c>
    </row>
    <row r="173" spans="2:8">
      <c r="B173" s="6">
        <v>424</v>
      </c>
      <c r="C173" s="11" t="s">
        <v>72</v>
      </c>
      <c r="D173" s="12">
        <v>956020</v>
      </c>
      <c r="E173" s="13"/>
      <c r="F173" s="14"/>
      <c r="G173" s="15"/>
      <c r="H173" s="8">
        <f t="shared" si="5"/>
        <v>956020</v>
      </c>
    </row>
    <row r="174" spans="2:8">
      <c r="B174" s="6">
        <v>425</v>
      </c>
      <c r="C174" s="11" t="s">
        <v>73</v>
      </c>
      <c r="D174" s="12">
        <v>600000</v>
      </c>
      <c r="E174" s="13"/>
      <c r="F174" s="14"/>
      <c r="G174" s="15"/>
      <c r="H174" s="8">
        <f t="shared" si="5"/>
        <v>600000</v>
      </c>
    </row>
    <row r="175" spans="2:8">
      <c r="B175" s="25" t="s">
        <v>40</v>
      </c>
      <c r="C175" s="11" t="s">
        <v>41</v>
      </c>
      <c r="D175" s="12">
        <v>372000</v>
      </c>
      <c r="E175" s="13"/>
      <c r="F175" s="14"/>
      <c r="G175" s="15"/>
      <c r="H175" s="8">
        <f t="shared" si="5"/>
        <v>372000</v>
      </c>
    </row>
    <row r="176" spans="2:8">
      <c r="B176" s="25" t="s">
        <v>42</v>
      </c>
      <c r="C176" s="11" t="s">
        <v>127</v>
      </c>
      <c r="D176" s="12">
        <v>436850</v>
      </c>
      <c r="E176" s="13"/>
      <c r="F176" s="14"/>
      <c r="G176" s="15"/>
      <c r="H176" s="8">
        <f t="shared" si="5"/>
        <v>436850</v>
      </c>
    </row>
    <row r="177" spans="2:8">
      <c r="B177" s="25" t="s">
        <v>128</v>
      </c>
      <c r="C177" s="11" t="s">
        <v>129</v>
      </c>
      <c r="D177" s="12">
        <v>20000</v>
      </c>
      <c r="E177" s="13"/>
      <c r="F177" s="14"/>
      <c r="G177" s="15"/>
      <c r="H177" s="8">
        <f t="shared" si="5"/>
        <v>20000</v>
      </c>
    </row>
    <row r="178" spans="2:8">
      <c r="B178" s="25" t="s">
        <v>130</v>
      </c>
      <c r="C178" s="11" t="s">
        <v>131</v>
      </c>
      <c r="D178" s="12">
        <v>980000</v>
      </c>
      <c r="E178" s="13"/>
      <c r="F178" s="14"/>
      <c r="G178" s="15"/>
      <c r="H178" s="8">
        <f t="shared" si="5"/>
        <v>980000</v>
      </c>
    </row>
    <row r="179" spans="2:8">
      <c r="B179" s="6">
        <v>512</v>
      </c>
      <c r="C179" s="11" t="s">
        <v>132</v>
      </c>
      <c r="D179" s="12">
        <v>350000</v>
      </c>
      <c r="E179" s="13"/>
      <c r="F179" s="14"/>
      <c r="G179" s="15"/>
      <c r="H179" s="8">
        <f t="shared" si="5"/>
        <v>350000</v>
      </c>
    </row>
    <row r="180" spans="2:8">
      <c r="B180" s="6"/>
      <c r="C180" s="7" t="s">
        <v>133</v>
      </c>
      <c r="D180" s="13"/>
      <c r="E180" s="13"/>
      <c r="F180" s="14"/>
      <c r="G180" s="15"/>
      <c r="H180" s="10"/>
    </row>
    <row r="181" spans="2:8">
      <c r="B181" s="22" t="s">
        <v>18</v>
      </c>
      <c r="C181" s="11" t="s">
        <v>19</v>
      </c>
      <c r="D181" s="13">
        <f>SUM(D165:D179)</f>
        <v>12817260</v>
      </c>
      <c r="E181" s="13"/>
      <c r="F181" s="14"/>
      <c r="G181" s="15"/>
      <c r="H181" s="17">
        <f>SUM(H165:H179)</f>
        <v>12817260</v>
      </c>
    </row>
    <row r="182" spans="2:8">
      <c r="B182" s="6"/>
      <c r="C182" s="7" t="s">
        <v>134</v>
      </c>
      <c r="D182" s="13">
        <f>SUM(D181)</f>
        <v>12817260</v>
      </c>
      <c r="E182" s="13"/>
      <c r="F182" s="14"/>
      <c r="G182" s="15"/>
      <c r="H182" s="17">
        <f>SUM(D182+E182+F182)</f>
        <v>12817260</v>
      </c>
    </row>
    <row r="183" spans="2:8">
      <c r="B183" s="6"/>
      <c r="C183" s="28"/>
      <c r="D183" s="13"/>
      <c r="E183" s="13"/>
      <c r="F183" s="14"/>
      <c r="G183" s="15"/>
      <c r="H183" s="10"/>
    </row>
    <row r="184" spans="2:8" ht="30">
      <c r="B184" s="6"/>
      <c r="C184" s="7" t="s">
        <v>135</v>
      </c>
      <c r="D184" s="13"/>
      <c r="E184" s="13"/>
      <c r="F184" s="14"/>
      <c r="G184" s="15"/>
      <c r="H184" s="10"/>
    </row>
    <row r="185" spans="2:8" ht="30">
      <c r="B185" s="6"/>
      <c r="C185" s="7" t="s">
        <v>136</v>
      </c>
      <c r="D185" s="13"/>
      <c r="E185" s="13"/>
      <c r="F185" s="14"/>
      <c r="G185" s="15"/>
      <c r="H185" s="10"/>
    </row>
    <row r="186" spans="2:8">
      <c r="B186" s="6">
        <v>424</v>
      </c>
      <c r="C186" s="11" t="s">
        <v>137</v>
      </c>
      <c r="D186" s="13">
        <v>212500</v>
      </c>
      <c r="E186" s="13"/>
      <c r="F186" s="14"/>
      <c r="G186" s="15"/>
      <c r="H186" s="8">
        <f>SUM(D186+E186+F186)</f>
        <v>212500</v>
      </c>
    </row>
    <row r="187" spans="2:8">
      <c r="B187" s="6"/>
      <c r="C187" s="7" t="s">
        <v>84</v>
      </c>
      <c r="D187" s="13"/>
      <c r="E187" s="13"/>
      <c r="F187" s="14"/>
      <c r="G187" s="15"/>
      <c r="H187" s="10"/>
    </row>
    <row r="188" spans="2:8">
      <c r="B188" s="22" t="s">
        <v>18</v>
      </c>
      <c r="C188" s="11" t="s">
        <v>19</v>
      </c>
      <c r="D188" s="13">
        <f>SUM(D186:D187)</f>
        <v>212500</v>
      </c>
      <c r="E188" s="13"/>
      <c r="F188" s="14"/>
      <c r="G188" s="15"/>
      <c r="H188" s="17">
        <f>SUM(D188+E188+F188)</f>
        <v>212500</v>
      </c>
    </row>
    <row r="189" spans="2:8">
      <c r="B189" s="6"/>
      <c r="C189" s="7" t="s">
        <v>138</v>
      </c>
      <c r="D189" s="13">
        <f>SUM(D188)</f>
        <v>212500</v>
      </c>
      <c r="E189" s="13"/>
      <c r="F189" s="14"/>
      <c r="G189" s="15"/>
      <c r="H189" s="17">
        <f>SUM(D189+E189+F189)</f>
        <v>212500</v>
      </c>
    </row>
    <row r="190" spans="2:8" ht="30">
      <c r="B190" s="6"/>
      <c r="C190" s="7" t="s">
        <v>139</v>
      </c>
      <c r="D190" s="13">
        <f>SUM(D139+D161+D182+D189)</f>
        <v>58928801</v>
      </c>
      <c r="E190" s="13">
        <f>SUM(E139+E161+E182+E189)</f>
        <v>11045000</v>
      </c>
      <c r="F190" s="13">
        <f>SUM(F139+F161+F182+F189)</f>
        <v>0</v>
      </c>
      <c r="G190" s="13"/>
      <c r="H190" s="13">
        <f>SUM(H139+H161+H182+H189)</f>
        <v>69973801</v>
      </c>
    </row>
    <row r="191" spans="2:8">
      <c r="B191" s="6"/>
      <c r="C191" s="7"/>
      <c r="D191" s="13"/>
      <c r="E191" s="13"/>
      <c r="F191" s="14"/>
      <c r="G191" s="15"/>
      <c r="H191" s="10"/>
    </row>
    <row r="192" spans="2:8" ht="30">
      <c r="B192" s="6"/>
      <c r="C192" s="7" t="s">
        <v>140</v>
      </c>
      <c r="D192" s="29"/>
      <c r="E192" s="29"/>
      <c r="F192" s="14"/>
      <c r="G192" s="15"/>
      <c r="H192" s="10"/>
    </row>
    <row r="193" spans="2:8" ht="30">
      <c r="B193" s="6"/>
      <c r="C193" s="7" t="s">
        <v>141</v>
      </c>
      <c r="D193" s="29"/>
      <c r="E193" s="29"/>
      <c r="F193" s="14"/>
      <c r="G193" s="15"/>
      <c r="H193" s="10"/>
    </row>
    <row r="194" spans="2:8">
      <c r="B194" s="6">
        <v>411</v>
      </c>
      <c r="C194" s="11" t="s">
        <v>142</v>
      </c>
      <c r="D194" s="12">
        <v>46800000</v>
      </c>
      <c r="E194" s="12"/>
      <c r="F194" s="12"/>
      <c r="G194" s="15"/>
      <c r="H194" s="8">
        <f t="shared" ref="H194:H209" si="6">SUM(D194+E194+F194)</f>
        <v>46800000</v>
      </c>
    </row>
    <row r="195" spans="2:8" ht="30">
      <c r="B195" s="6">
        <v>412</v>
      </c>
      <c r="C195" s="11" t="s">
        <v>143</v>
      </c>
      <c r="D195" s="12">
        <v>8380000</v>
      </c>
      <c r="E195" s="12"/>
      <c r="F195" s="12"/>
      <c r="G195" s="15"/>
      <c r="H195" s="8">
        <f t="shared" si="6"/>
        <v>8380000</v>
      </c>
    </row>
    <row r="196" spans="2:8">
      <c r="B196" s="6">
        <v>413</v>
      </c>
      <c r="C196" s="11" t="s">
        <v>67</v>
      </c>
      <c r="D196" s="12"/>
      <c r="E196" s="12">
        <v>50000</v>
      </c>
      <c r="F196" s="24"/>
      <c r="G196" s="15"/>
      <c r="H196" s="8">
        <f t="shared" si="6"/>
        <v>50000</v>
      </c>
    </row>
    <row r="197" spans="2:8">
      <c r="B197" s="6">
        <v>414</v>
      </c>
      <c r="C197" s="11" t="s">
        <v>105</v>
      </c>
      <c r="D197" s="12"/>
      <c r="E197" s="12">
        <v>250000</v>
      </c>
      <c r="F197" s="12">
        <v>2500000</v>
      </c>
      <c r="G197" s="15"/>
      <c r="H197" s="8">
        <f t="shared" si="6"/>
        <v>2750000</v>
      </c>
    </row>
    <row r="198" spans="2:8">
      <c r="B198" s="6">
        <v>415</v>
      </c>
      <c r="C198" s="11" t="s">
        <v>144</v>
      </c>
      <c r="D198" s="12"/>
      <c r="E198" s="12">
        <v>1600000</v>
      </c>
      <c r="F198" s="24"/>
      <c r="G198" s="15"/>
      <c r="H198" s="8">
        <f t="shared" si="6"/>
        <v>1600000</v>
      </c>
    </row>
    <row r="199" spans="2:8">
      <c r="B199" s="6">
        <v>416</v>
      </c>
      <c r="C199" s="11" t="s">
        <v>145</v>
      </c>
      <c r="D199" s="12"/>
      <c r="E199" s="12">
        <v>700000</v>
      </c>
      <c r="F199" s="24"/>
      <c r="G199" s="15"/>
      <c r="H199" s="8">
        <f t="shared" si="6"/>
        <v>700000</v>
      </c>
    </row>
    <row r="200" spans="2:8">
      <c r="B200" s="6">
        <v>421</v>
      </c>
      <c r="C200" s="11" t="s">
        <v>26</v>
      </c>
      <c r="D200" s="12"/>
      <c r="E200" s="12">
        <v>200000</v>
      </c>
      <c r="F200" s="24">
        <v>6220000</v>
      </c>
      <c r="G200" s="15"/>
      <c r="H200" s="8">
        <f t="shared" si="6"/>
        <v>6420000</v>
      </c>
    </row>
    <row r="201" spans="2:8">
      <c r="B201" s="6">
        <v>422</v>
      </c>
      <c r="C201" s="11" t="s">
        <v>35</v>
      </c>
      <c r="D201" s="12">
        <v>3300000</v>
      </c>
      <c r="E201" s="12">
        <v>150000</v>
      </c>
      <c r="F201" s="24">
        <v>2700000</v>
      </c>
      <c r="G201" s="8">
        <v>100000</v>
      </c>
      <c r="H201" s="8">
        <v>6250000</v>
      </c>
    </row>
    <row r="202" spans="2:8">
      <c r="B202" s="6">
        <v>423</v>
      </c>
      <c r="C202" s="11" t="s">
        <v>37</v>
      </c>
      <c r="D202" s="12"/>
      <c r="E202" s="12">
        <v>1890000</v>
      </c>
      <c r="F202" s="24"/>
      <c r="G202" s="15">
        <v>500000</v>
      </c>
      <c r="H202" s="8">
        <f>SUM(D202+E202+G202)</f>
        <v>2390000</v>
      </c>
    </row>
    <row r="203" spans="2:8">
      <c r="B203" s="6">
        <v>424</v>
      </c>
      <c r="C203" s="11" t="s">
        <v>72</v>
      </c>
      <c r="D203" s="12"/>
      <c r="E203" s="12">
        <v>600000</v>
      </c>
      <c r="F203" s="24"/>
      <c r="G203" s="8"/>
      <c r="H203" s="8">
        <f>SUM(D203+E203)</f>
        <v>600000</v>
      </c>
    </row>
    <row r="204" spans="2:8">
      <c r="B204" s="6">
        <v>425</v>
      </c>
      <c r="C204" s="11" t="s">
        <v>107</v>
      </c>
      <c r="D204" s="12"/>
      <c r="E204" s="12">
        <v>2500000</v>
      </c>
      <c r="F204" s="24"/>
      <c r="G204" s="15"/>
      <c r="H204" s="8">
        <f>SUM(D204+E204+G204)</f>
        <v>2500000</v>
      </c>
    </row>
    <row r="205" spans="2:8">
      <c r="B205" s="6">
        <v>426</v>
      </c>
      <c r="C205" s="11" t="s">
        <v>41</v>
      </c>
      <c r="D205" s="12"/>
      <c r="E205" s="12">
        <v>6390000</v>
      </c>
      <c r="F205" s="24">
        <v>1580000</v>
      </c>
      <c r="G205" s="8">
        <v>250000</v>
      </c>
      <c r="H205" s="8">
        <v>8220000</v>
      </c>
    </row>
    <row r="206" spans="2:8">
      <c r="B206" s="6">
        <v>465</v>
      </c>
      <c r="C206" s="11" t="s">
        <v>16</v>
      </c>
      <c r="D206" s="12">
        <v>4600000</v>
      </c>
      <c r="E206" s="12"/>
      <c r="F206" s="24"/>
      <c r="G206" s="8"/>
      <c r="H206" s="8">
        <v>4600000</v>
      </c>
    </row>
    <row r="207" spans="2:8">
      <c r="B207" s="6">
        <v>482</v>
      </c>
      <c r="C207" s="11" t="s">
        <v>129</v>
      </c>
      <c r="D207" s="12"/>
      <c r="E207" s="12">
        <v>50000</v>
      </c>
      <c r="F207" s="14"/>
      <c r="G207" s="15"/>
      <c r="H207" s="8">
        <f t="shared" si="6"/>
        <v>50000</v>
      </c>
    </row>
    <row r="208" spans="2:8">
      <c r="B208" s="6">
        <v>511</v>
      </c>
      <c r="C208" s="11" t="s">
        <v>81</v>
      </c>
      <c r="D208" s="12"/>
      <c r="E208" s="12">
        <v>2500000</v>
      </c>
      <c r="F208" s="14"/>
      <c r="G208" s="15"/>
      <c r="H208" s="8">
        <f t="shared" si="6"/>
        <v>2500000</v>
      </c>
    </row>
    <row r="209" spans="2:8">
      <c r="B209" s="6">
        <v>512</v>
      </c>
      <c r="C209" s="11" t="s">
        <v>82</v>
      </c>
      <c r="D209" s="12"/>
      <c r="E209" s="12"/>
      <c r="F209" s="14">
        <v>500000</v>
      </c>
      <c r="G209" s="15"/>
      <c r="H209" s="8">
        <f t="shared" si="6"/>
        <v>500000</v>
      </c>
    </row>
    <row r="210" spans="2:8">
      <c r="B210" s="22"/>
      <c r="C210" s="7" t="s">
        <v>133</v>
      </c>
      <c r="D210" s="13"/>
      <c r="E210" s="13"/>
      <c r="F210" s="14"/>
      <c r="G210" s="15"/>
      <c r="H210" s="10"/>
    </row>
    <row r="211" spans="2:8">
      <c r="B211" s="22" t="s">
        <v>18</v>
      </c>
      <c r="C211" s="11" t="s">
        <v>19</v>
      </c>
      <c r="D211" s="13">
        <f>SUM(D194:D209)</f>
        <v>63080000</v>
      </c>
      <c r="E211" s="13">
        <f>SUM(E194:E209)</f>
        <v>16880000</v>
      </c>
      <c r="F211" s="13">
        <f>SUM(F194:F209)</f>
        <v>13500000</v>
      </c>
      <c r="G211" s="13">
        <f>SUM(G194:G209)</f>
        <v>850000</v>
      </c>
      <c r="H211" s="17">
        <f>SUM(H194+H195+H196+H197+H198+H199+H200+H201+H202+H203+H204+H205+H206+H207+H208+H209)</f>
        <v>94310000</v>
      </c>
    </row>
    <row r="212" spans="2:8">
      <c r="B212" s="22"/>
      <c r="C212" s="7" t="s">
        <v>146</v>
      </c>
      <c r="D212" s="13">
        <f>SUM(D211)</f>
        <v>63080000</v>
      </c>
      <c r="E212" s="13">
        <v>16880000</v>
      </c>
      <c r="F212" s="13">
        <v>13500000</v>
      </c>
      <c r="G212" s="13">
        <v>850000</v>
      </c>
      <c r="H212" s="17">
        <f>SUM(D212+E212+F212+G212)</f>
        <v>94310000</v>
      </c>
    </row>
    <row r="213" spans="2:8">
      <c r="B213" s="22"/>
      <c r="C213" s="7" t="s">
        <v>147</v>
      </c>
      <c r="D213" s="13">
        <f>SUM(D194+D195+D201+D206)</f>
        <v>63080000</v>
      </c>
      <c r="E213" s="13">
        <f>SUM(E194:E209)</f>
        <v>16880000</v>
      </c>
      <c r="F213" s="13">
        <f>SUM(F194:F209)</f>
        <v>13500000</v>
      </c>
      <c r="G213" s="13">
        <f>SUM(G194:G209)</f>
        <v>850000</v>
      </c>
      <c r="H213" s="17">
        <f>SUM(D213+E213+F213+G213)</f>
        <v>94310000</v>
      </c>
    </row>
    <row r="214" spans="2:8">
      <c r="B214" s="22"/>
      <c r="C214" s="7"/>
      <c r="D214" s="13"/>
      <c r="E214" s="13"/>
      <c r="F214" s="13"/>
      <c r="G214" s="13"/>
      <c r="H214" s="17"/>
    </row>
    <row r="215" spans="2:8">
      <c r="B215" s="22"/>
      <c r="C215" s="7"/>
      <c r="D215" s="13"/>
      <c r="E215" s="13"/>
      <c r="F215" s="14"/>
      <c r="G215" s="15"/>
      <c r="H215" s="10"/>
    </row>
    <row r="216" spans="2:8">
      <c r="B216" s="22"/>
      <c r="C216" s="7"/>
      <c r="D216" s="13"/>
      <c r="E216" s="13"/>
      <c r="F216" s="14"/>
      <c r="G216" s="15"/>
      <c r="H216" s="10"/>
    </row>
    <row r="217" spans="2:8" ht="30">
      <c r="B217" s="30"/>
      <c r="C217" s="7" t="s">
        <v>148</v>
      </c>
      <c r="D217" s="13"/>
      <c r="E217" s="13"/>
      <c r="F217" s="14"/>
      <c r="G217" s="15"/>
      <c r="H217" s="10"/>
    </row>
    <row r="218" spans="2:8" ht="30">
      <c r="B218" s="30"/>
      <c r="C218" s="7" t="s">
        <v>149</v>
      </c>
      <c r="D218" s="13"/>
      <c r="E218" s="13"/>
      <c r="F218" s="14"/>
      <c r="G218" s="15"/>
      <c r="H218" s="10"/>
    </row>
    <row r="219" spans="2:8">
      <c r="B219" s="22" t="s">
        <v>150</v>
      </c>
      <c r="C219" s="11" t="s">
        <v>151</v>
      </c>
      <c r="D219" s="12">
        <v>24730972</v>
      </c>
      <c r="E219" s="13"/>
      <c r="F219" s="14"/>
      <c r="G219" s="15"/>
      <c r="H219" s="8">
        <f>SUM(D219+E219+F219)</f>
        <v>24730972</v>
      </c>
    </row>
    <row r="220" spans="2:8">
      <c r="B220" s="22"/>
      <c r="C220" s="7" t="s">
        <v>133</v>
      </c>
      <c r="D220" s="13"/>
      <c r="E220" s="13"/>
      <c r="F220" s="14"/>
      <c r="G220" s="15"/>
      <c r="H220" s="10"/>
    </row>
    <row r="221" spans="2:8">
      <c r="B221" s="22" t="s">
        <v>18</v>
      </c>
      <c r="C221" s="11" t="s">
        <v>19</v>
      </c>
      <c r="D221" s="13">
        <f>SUM(D219:D220)</f>
        <v>24730972</v>
      </c>
      <c r="E221" s="13"/>
      <c r="F221" s="14"/>
      <c r="G221" s="15"/>
      <c r="H221" s="17">
        <f>SUM(D221+E221+F221)</f>
        <v>24730972</v>
      </c>
    </row>
    <row r="222" spans="2:8">
      <c r="B222" s="22"/>
      <c r="C222" s="7" t="s">
        <v>152</v>
      </c>
      <c r="D222" s="13">
        <f>SUM(D221)</f>
        <v>24730972</v>
      </c>
      <c r="E222" s="13"/>
      <c r="F222" s="14"/>
      <c r="G222" s="15"/>
      <c r="H222" s="17">
        <f>SUM(D222+E222+F222)</f>
        <v>24730972</v>
      </c>
    </row>
    <row r="223" spans="2:8">
      <c r="B223" s="22"/>
      <c r="C223" s="7"/>
      <c r="D223" s="13"/>
      <c r="E223" s="13"/>
      <c r="F223" s="14"/>
      <c r="G223" s="15"/>
      <c r="H223" s="17"/>
    </row>
    <row r="224" spans="2:8" ht="30">
      <c r="B224" s="6"/>
      <c r="C224" s="7" t="s">
        <v>153</v>
      </c>
      <c r="D224" s="13"/>
      <c r="E224" s="13"/>
      <c r="F224" s="14"/>
      <c r="G224" s="15"/>
      <c r="H224" s="10"/>
    </row>
    <row r="225" spans="2:8" ht="30">
      <c r="B225" s="6"/>
      <c r="C225" s="7" t="s">
        <v>154</v>
      </c>
      <c r="D225" s="13"/>
      <c r="E225" s="13"/>
      <c r="F225" s="14"/>
      <c r="G225" s="15"/>
      <c r="H225" s="10"/>
    </row>
    <row r="226" spans="2:8">
      <c r="B226" s="6">
        <v>423</v>
      </c>
      <c r="C226" s="11" t="s">
        <v>155</v>
      </c>
      <c r="D226" s="12">
        <v>10000000</v>
      </c>
      <c r="E226" s="13"/>
      <c r="F226" s="8"/>
      <c r="G226" s="15"/>
      <c r="H226" s="8">
        <f>SUM(D226+E226+F226)</f>
        <v>10000000</v>
      </c>
    </row>
    <row r="227" spans="2:8" ht="30">
      <c r="B227" s="6">
        <v>451</v>
      </c>
      <c r="C227" s="11" t="s">
        <v>156</v>
      </c>
      <c r="D227" s="12">
        <v>3530848</v>
      </c>
      <c r="E227" s="13"/>
      <c r="F227" s="14"/>
      <c r="G227" s="15"/>
      <c r="H227" s="8">
        <f>SUM(D227+E227+F227)</f>
        <v>3530848</v>
      </c>
    </row>
    <row r="228" spans="2:8">
      <c r="B228" s="6">
        <v>454</v>
      </c>
      <c r="C228" s="11" t="s">
        <v>157</v>
      </c>
      <c r="D228" s="12">
        <v>4000000</v>
      </c>
      <c r="E228" s="13"/>
      <c r="F228" s="14"/>
      <c r="G228" s="15"/>
      <c r="H228" s="8">
        <f>SUM(D228+E228+F228)</f>
        <v>4000000</v>
      </c>
    </row>
    <row r="229" spans="2:8">
      <c r="B229" s="22" t="s">
        <v>130</v>
      </c>
      <c r="C229" s="11" t="s">
        <v>158</v>
      </c>
      <c r="D229" s="12">
        <v>2000000</v>
      </c>
      <c r="E229" s="13"/>
      <c r="F229" s="14"/>
      <c r="G229" s="15"/>
      <c r="H229" s="8">
        <f>SUM(D229+E229+F229)</f>
        <v>2000000</v>
      </c>
    </row>
    <row r="230" spans="2:8">
      <c r="B230" s="22"/>
      <c r="C230" s="7" t="s">
        <v>159</v>
      </c>
      <c r="D230" s="13"/>
      <c r="E230" s="13"/>
      <c r="F230" s="14"/>
      <c r="G230" s="15"/>
      <c r="H230" s="13"/>
    </row>
    <row r="231" spans="2:8">
      <c r="B231" s="22" t="s">
        <v>18</v>
      </c>
      <c r="C231" s="11" t="s">
        <v>160</v>
      </c>
      <c r="D231" s="13">
        <f>SUM(D226+D227+D228+D229)</f>
        <v>19530848</v>
      </c>
      <c r="E231" s="13">
        <f>SUM(E226:E229)</f>
        <v>0</v>
      </c>
      <c r="F231" s="14"/>
      <c r="G231" s="15"/>
      <c r="H231" s="17">
        <f>SUM(D231+E231+F231)</f>
        <v>19530848</v>
      </c>
    </row>
    <row r="232" spans="2:8">
      <c r="B232" s="22"/>
      <c r="C232" s="7" t="s">
        <v>161</v>
      </c>
      <c r="D232" s="13">
        <f>SUM(D226+D227+D228+D229)</f>
        <v>19530848</v>
      </c>
      <c r="E232" s="13"/>
      <c r="F232" s="14"/>
      <c r="G232" s="15"/>
      <c r="H232" s="17">
        <f>SUM(D232+E232+F232)</f>
        <v>19530848</v>
      </c>
    </row>
    <row r="233" spans="2:8">
      <c r="B233" s="22"/>
      <c r="C233" s="7" t="s">
        <v>162</v>
      </c>
      <c r="D233" s="13"/>
      <c r="E233" s="13"/>
      <c r="F233" s="14"/>
      <c r="G233" s="15"/>
      <c r="H233" s="10"/>
    </row>
    <row r="234" spans="2:8" ht="30">
      <c r="B234" s="22"/>
      <c r="C234" s="7" t="s">
        <v>163</v>
      </c>
      <c r="D234" s="13"/>
      <c r="E234" s="13"/>
      <c r="F234" s="14"/>
      <c r="G234" s="15"/>
      <c r="H234" s="10"/>
    </row>
    <row r="235" spans="2:8">
      <c r="B235" s="22" t="s">
        <v>51</v>
      </c>
      <c r="C235" s="11" t="s">
        <v>7</v>
      </c>
      <c r="D235" s="12">
        <v>390000</v>
      </c>
      <c r="E235" s="13"/>
      <c r="F235" s="14"/>
      <c r="G235" s="15"/>
      <c r="H235" s="8">
        <f>SUM(D235+E235+F235)</f>
        <v>390000</v>
      </c>
    </row>
    <row r="236" spans="2:8">
      <c r="B236" s="22" t="s">
        <v>52</v>
      </c>
      <c r="C236" s="11" t="s">
        <v>164</v>
      </c>
      <c r="D236" s="12">
        <v>70000</v>
      </c>
      <c r="E236" s="13"/>
      <c r="F236" s="14"/>
      <c r="G236" s="15"/>
      <c r="H236" s="8">
        <f>SUM(D236+E236+F236)</f>
        <v>70000</v>
      </c>
    </row>
    <row r="237" spans="2:8">
      <c r="B237" s="22" t="s">
        <v>33</v>
      </c>
      <c r="C237" s="11" t="s">
        <v>165</v>
      </c>
      <c r="D237" s="12">
        <v>1542000</v>
      </c>
      <c r="E237" s="13"/>
      <c r="F237" s="14"/>
      <c r="G237" s="15"/>
      <c r="H237" s="8">
        <f>SUM(D237+E237+F237)</f>
        <v>1542000</v>
      </c>
    </row>
    <row r="238" spans="2:8">
      <c r="B238" s="22" t="s">
        <v>36</v>
      </c>
      <c r="C238" s="11" t="s">
        <v>37</v>
      </c>
      <c r="D238" s="12">
        <v>3082000</v>
      </c>
      <c r="E238" s="13"/>
      <c r="F238" s="14"/>
      <c r="G238" s="15"/>
      <c r="H238" s="8">
        <f>SUM(P237+D238)</f>
        <v>3082000</v>
      </c>
    </row>
    <row r="239" spans="2:8">
      <c r="B239" s="22" t="s">
        <v>40</v>
      </c>
      <c r="C239" s="11" t="s">
        <v>41</v>
      </c>
      <c r="D239" s="12">
        <v>900000</v>
      </c>
      <c r="E239" s="13"/>
      <c r="F239" s="14"/>
      <c r="G239" s="15"/>
      <c r="H239" s="8">
        <f>SUM(D239+E239+F239)</f>
        <v>900000</v>
      </c>
    </row>
    <row r="240" spans="2:8">
      <c r="B240" s="22" t="s">
        <v>42</v>
      </c>
      <c r="C240" s="11" t="s">
        <v>16</v>
      </c>
      <c r="D240" s="12"/>
      <c r="E240" s="13"/>
      <c r="F240" s="14"/>
      <c r="G240" s="15"/>
      <c r="H240" s="8"/>
    </row>
    <row r="241" spans="2:8">
      <c r="B241" s="22" t="s">
        <v>130</v>
      </c>
      <c r="C241" s="11" t="s">
        <v>81</v>
      </c>
      <c r="D241" s="12">
        <v>1000000</v>
      </c>
      <c r="E241" s="13"/>
      <c r="F241" s="14"/>
      <c r="G241" s="15"/>
      <c r="H241" s="8">
        <v>1000000</v>
      </c>
    </row>
    <row r="242" spans="2:8">
      <c r="B242" s="22"/>
      <c r="C242" s="7" t="s">
        <v>166</v>
      </c>
      <c r="D242" s="13"/>
      <c r="E242" s="13"/>
      <c r="F242" s="14"/>
      <c r="G242" s="15"/>
      <c r="H242" s="13"/>
    </row>
    <row r="243" spans="2:8">
      <c r="B243" s="22" t="s">
        <v>18</v>
      </c>
      <c r="C243" s="11" t="s">
        <v>160</v>
      </c>
      <c r="D243" s="13">
        <f>SUM(D235+D236+D237+D238+D239+D241)</f>
        <v>6984000</v>
      </c>
      <c r="E243" s="13"/>
      <c r="F243" s="14"/>
      <c r="G243" s="15"/>
      <c r="H243" s="17">
        <f>SUM(D243+E243+F243)</f>
        <v>6984000</v>
      </c>
    </row>
    <row r="244" spans="2:8">
      <c r="B244" s="22"/>
      <c r="C244" s="11"/>
      <c r="D244" s="13"/>
      <c r="E244" s="13"/>
      <c r="F244" s="14"/>
      <c r="G244" s="15"/>
      <c r="H244" s="17"/>
    </row>
    <row r="245" spans="2:8">
      <c r="B245" s="30"/>
      <c r="C245" s="7" t="s">
        <v>167</v>
      </c>
      <c r="D245" s="13">
        <f>SUM(D235+D236+D237+D238+D239+D241)</f>
        <v>6984000</v>
      </c>
      <c r="E245" s="13"/>
      <c r="F245" s="14"/>
      <c r="G245" s="15"/>
      <c r="H245" s="17">
        <f>SUM(D245+E245+F245)</f>
        <v>6984000</v>
      </c>
    </row>
    <row r="246" spans="2:8">
      <c r="B246" s="30"/>
      <c r="C246" s="7" t="s">
        <v>168</v>
      </c>
      <c r="D246" s="13">
        <f>SUM(D235+D236+D237+D238+D239+D241)</f>
        <v>6984000</v>
      </c>
      <c r="E246" s="13"/>
      <c r="F246" s="14"/>
      <c r="G246" s="15"/>
      <c r="H246" s="17">
        <f>SUM(D246+E246+F246)</f>
        <v>6984000</v>
      </c>
    </row>
    <row r="247" spans="2:8" ht="45">
      <c r="B247" s="30"/>
      <c r="C247" s="7" t="s">
        <v>169</v>
      </c>
      <c r="D247" s="13"/>
      <c r="E247" s="13"/>
      <c r="F247" s="14"/>
      <c r="G247" s="15"/>
      <c r="H247" s="10"/>
    </row>
    <row r="248" spans="2:8" ht="30">
      <c r="B248" s="30"/>
      <c r="C248" s="7" t="s">
        <v>170</v>
      </c>
      <c r="D248" s="13"/>
      <c r="E248" s="13"/>
      <c r="F248" s="14"/>
      <c r="G248" s="15"/>
      <c r="H248" s="10"/>
    </row>
    <row r="249" spans="2:8">
      <c r="B249" s="22" t="s">
        <v>36</v>
      </c>
      <c r="C249" s="11" t="s">
        <v>37</v>
      </c>
      <c r="D249" s="12">
        <v>100000</v>
      </c>
      <c r="E249" s="13"/>
      <c r="F249" s="14"/>
      <c r="G249" s="15"/>
      <c r="H249" s="8">
        <f>SUM(D249+E249+F249)</f>
        <v>100000</v>
      </c>
    </row>
    <row r="250" spans="2:8">
      <c r="B250" s="22" t="s">
        <v>171</v>
      </c>
      <c r="C250" s="11" t="s">
        <v>72</v>
      </c>
      <c r="D250" s="12">
        <v>100000</v>
      </c>
      <c r="E250" s="13"/>
      <c r="F250" s="14"/>
      <c r="G250" s="15"/>
      <c r="H250" s="8">
        <f>SUM(D250+E250+F250)</f>
        <v>100000</v>
      </c>
    </row>
    <row r="251" spans="2:8">
      <c r="B251" s="22" t="s">
        <v>40</v>
      </c>
      <c r="C251" s="11" t="s">
        <v>41</v>
      </c>
      <c r="D251" s="12">
        <v>640000</v>
      </c>
      <c r="E251" s="13"/>
      <c r="F251" s="14"/>
      <c r="G251" s="15"/>
      <c r="H251" s="8">
        <f>SUM(D251+E251+F251)</f>
        <v>640000</v>
      </c>
    </row>
    <row r="252" spans="2:8">
      <c r="B252" s="22" t="s">
        <v>130</v>
      </c>
      <c r="C252" s="11" t="s">
        <v>81</v>
      </c>
      <c r="D252" s="12">
        <v>464780</v>
      </c>
      <c r="E252" s="13"/>
      <c r="F252" s="14"/>
      <c r="G252" s="15"/>
      <c r="H252" s="8">
        <f>SUM(D252+E252+F252)</f>
        <v>464780</v>
      </c>
    </row>
    <row r="253" spans="2:8">
      <c r="B253" s="22" t="s">
        <v>172</v>
      </c>
      <c r="C253" s="11" t="s">
        <v>82</v>
      </c>
      <c r="D253" s="12">
        <v>795220</v>
      </c>
      <c r="E253" s="13"/>
      <c r="F253" s="14"/>
      <c r="G253" s="15"/>
      <c r="H253" s="8">
        <f>SUM(D253+E253+F253)</f>
        <v>795220</v>
      </c>
    </row>
    <row r="254" spans="2:8">
      <c r="B254" s="22"/>
      <c r="C254" s="7" t="s">
        <v>173</v>
      </c>
      <c r="D254" s="12"/>
      <c r="E254" s="13"/>
      <c r="F254" s="14"/>
      <c r="G254" s="15"/>
      <c r="H254" s="12"/>
    </row>
    <row r="255" spans="2:8">
      <c r="B255" s="22" t="s">
        <v>18</v>
      </c>
      <c r="C255" s="11" t="s">
        <v>160</v>
      </c>
      <c r="D255" s="13">
        <f>SUM(D249+D250+D251+D252+D253)</f>
        <v>2100000</v>
      </c>
      <c r="E255" s="13"/>
      <c r="F255" s="14"/>
      <c r="G255" s="15"/>
      <c r="H255" s="17">
        <f>SUM(D255+E255+F255)</f>
        <v>2100000</v>
      </c>
    </row>
    <row r="256" spans="2:8">
      <c r="B256" s="22"/>
      <c r="C256" s="7" t="s">
        <v>174</v>
      </c>
      <c r="D256" s="13">
        <f>SUM(D249+D250+D251+D252+D253)</f>
        <v>2100000</v>
      </c>
      <c r="E256" s="13"/>
      <c r="F256" s="14"/>
      <c r="G256" s="15"/>
      <c r="H256" s="17">
        <f>SUM(D256+E256+F256)</f>
        <v>2100000</v>
      </c>
    </row>
    <row r="257" spans="2:8">
      <c r="B257" s="22"/>
      <c r="C257" s="7" t="s">
        <v>175</v>
      </c>
      <c r="D257" s="13">
        <f>SUM(D249+D250+D251+D252+D253)</f>
        <v>2100000</v>
      </c>
      <c r="E257" s="13"/>
      <c r="F257" s="14"/>
      <c r="G257" s="15"/>
      <c r="H257" s="17">
        <f>SUM(D257+E257+F257)</f>
        <v>2100000</v>
      </c>
    </row>
    <row r="258" spans="2:8">
      <c r="B258" s="22"/>
      <c r="C258" s="11"/>
      <c r="D258" s="13"/>
      <c r="E258" s="13"/>
      <c r="F258" s="14"/>
      <c r="G258" s="15"/>
      <c r="H258" s="10"/>
    </row>
    <row r="259" spans="2:8" ht="45">
      <c r="B259" s="22"/>
      <c r="C259" s="7" t="s">
        <v>176</v>
      </c>
      <c r="D259" s="13"/>
      <c r="E259" s="13"/>
      <c r="F259" s="14"/>
      <c r="G259" s="15"/>
      <c r="H259" s="10"/>
    </row>
    <row r="260" spans="2:8" ht="30">
      <c r="B260" s="22"/>
      <c r="C260" s="7" t="s">
        <v>177</v>
      </c>
      <c r="D260" s="13"/>
      <c r="E260" s="13"/>
      <c r="F260" s="14"/>
      <c r="G260" s="15"/>
      <c r="H260" s="10"/>
    </row>
    <row r="261" spans="2:8">
      <c r="B261" s="22">
        <v>411</v>
      </c>
      <c r="C261" s="11" t="s">
        <v>7</v>
      </c>
      <c r="D261" s="12">
        <v>7210329</v>
      </c>
      <c r="E261" s="13"/>
      <c r="F261" s="14"/>
      <c r="G261" s="15"/>
      <c r="H261" s="8">
        <f>SUM(D261+E261+F261)</f>
        <v>7210329</v>
      </c>
    </row>
    <row r="262" spans="2:8" ht="30">
      <c r="B262" s="22">
        <v>412</v>
      </c>
      <c r="C262" s="11" t="s">
        <v>8</v>
      </c>
      <c r="D262" s="12">
        <v>1290650</v>
      </c>
      <c r="E262" s="13"/>
      <c r="F262" s="14"/>
      <c r="G262" s="15"/>
      <c r="H262" s="12">
        <v>1290650</v>
      </c>
    </row>
    <row r="263" spans="2:8">
      <c r="B263" s="22" t="s">
        <v>178</v>
      </c>
      <c r="C263" s="11" t="s">
        <v>67</v>
      </c>
      <c r="D263" s="12">
        <v>15000</v>
      </c>
      <c r="E263" s="13"/>
      <c r="F263" s="14"/>
      <c r="G263" s="15"/>
      <c r="H263" s="8">
        <f t="shared" ref="H263:H286" si="7">SUM(D263+E263+F263)</f>
        <v>15000</v>
      </c>
    </row>
    <row r="264" spans="2:8">
      <c r="B264" s="22" t="s">
        <v>54</v>
      </c>
      <c r="C264" s="11" t="s">
        <v>179</v>
      </c>
      <c r="D264" s="12">
        <v>787522</v>
      </c>
      <c r="E264" s="13"/>
      <c r="F264" s="14"/>
      <c r="G264" s="15"/>
      <c r="H264" s="8">
        <f t="shared" si="7"/>
        <v>787522</v>
      </c>
    </row>
    <row r="265" spans="2:8">
      <c r="B265" s="22">
        <v>415</v>
      </c>
      <c r="C265" s="11" t="s">
        <v>125</v>
      </c>
      <c r="D265" s="12">
        <v>200000</v>
      </c>
      <c r="E265" s="13"/>
      <c r="F265" s="14"/>
      <c r="G265" s="15"/>
      <c r="H265" s="8">
        <f t="shared" si="7"/>
        <v>200000</v>
      </c>
    </row>
    <row r="266" spans="2:8">
      <c r="B266" s="22">
        <v>416</v>
      </c>
      <c r="C266" s="11" t="s">
        <v>180</v>
      </c>
      <c r="D266" s="12">
        <v>77000</v>
      </c>
      <c r="E266" s="13"/>
      <c r="F266" s="14"/>
      <c r="G266" s="15"/>
      <c r="H266" s="8">
        <f t="shared" si="7"/>
        <v>77000</v>
      </c>
    </row>
    <row r="267" spans="2:8">
      <c r="B267" s="22">
        <v>421</v>
      </c>
      <c r="C267" s="11" t="s">
        <v>26</v>
      </c>
      <c r="D267" s="12">
        <v>2100000</v>
      </c>
      <c r="E267" s="13"/>
      <c r="F267" s="14"/>
      <c r="G267" s="15"/>
      <c r="H267" s="8">
        <f t="shared" si="7"/>
        <v>2100000</v>
      </c>
    </row>
    <row r="268" spans="2:8">
      <c r="B268" s="22">
        <v>422</v>
      </c>
      <c r="C268" s="11" t="s">
        <v>35</v>
      </c>
      <c r="D268" s="12">
        <v>240000</v>
      </c>
      <c r="E268" s="13"/>
      <c r="F268" s="14"/>
      <c r="G268" s="15"/>
      <c r="H268" s="8">
        <f t="shared" si="7"/>
        <v>240000</v>
      </c>
    </row>
    <row r="269" spans="2:8">
      <c r="B269" s="22">
        <v>423</v>
      </c>
      <c r="C269" s="11" t="s">
        <v>37</v>
      </c>
      <c r="D269" s="12">
        <v>8900000</v>
      </c>
      <c r="E269" s="13"/>
      <c r="F269" s="14"/>
      <c r="G269" s="15"/>
      <c r="H269" s="8">
        <f t="shared" si="7"/>
        <v>8900000</v>
      </c>
    </row>
    <row r="270" spans="2:8">
      <c r="B270" s="22" t="s">
        <v>171</v>
      </c>
      <c r="C270" s="11" t="s">
        <v>181</v>
      </c>
      <c r="D270" s="12">
        <v>4200000</v>
      </c>
      <c r="E270" s="13"/>
      <c r="F270" s="14"/>
      <c r="G270" s="15"/>
      <c r="H270" s="8">
        <f t="shared" si="7"/>
        <v>4200000</v>
      </c>
    </row>
    <row r="271" spans="2:8">
      <c r="B271" s="22">
        <v>425</v>
      </c>
      <c r="C271" s="11" t="s">
        <v>107</v>
      </c>
      <c r="D271" s="12">
        <v>130000</v>
      </c>
      <c r="E271" s="13"/>
      <c r="F271" s="14"/>
      <c r="G271" s="15"/>
      <c r="H271" s="8">
        <f t="shared" si="7"/>
        <v>130000</v>
      </c>
    </row>
    <row r="272" spans="2:8">
      <c r="B272" s="22">
        <v>426</v>
      </c>
      <c r="C272" s="11" t="s">
        <v>41</v>
      </c>
      <c r="D272" s="12">
        <v>500000</v>
      </c>
      <c r="E272" s="13"/>
      <c r="F272" s="14"/>
      <c r="G272" s="15"/>
      <c r="H272" s="8">
        <f t="shared" si="7"/>
        <v>500000</v>
      </c>
    </row>
    <row r="273" spans="2:8">
      <c r="B273" s="22" t="s">
        <v>42</v>
      </c>
      <c r="C273" s="11" t="s">
        <v>16</v>
      </c>
      <c r="D273" s="12">
        <v>953563</v>
      </c>
      <c r="E273" s="13"/>
      <c r="F273" s="14"/>
      <c r="G273" s="15"/>
      <c r="H273" s="8">
        <f t="shared" si="7"/>
        <v>953563</v>
      </c>
    </row>
    <row r="274" spans="2:8">
      <c r="B274" s="22">
        <v>482</v>
      </c>
      <c r="C274" s="11" t="s">
        <v>182</v>
      </c>
      <c r="D274" s="12">
        <v>450000</v>
      </c>
      <c r="E274" s="13"/>
      <c r="F274" s="14"/>
      <c r="G274" s="15"/>
      <c r="H274" s="8">
        <f t="shared" si="7"/>
        <v>450000</v>
      </c>
    </row>
    <row r="275" spans="2:8">
      <c r="B275" s="22" t="s">
        <v>183</v>
      </c>
      <c r="C275" s="11" t="s">
        <v>76</v>
      </c>
      <c r="D275" s="12">
        <v>800000</v>
      </c>
      <c r="E275" s="13"/>
      <c r="F275" s="14"/>
      <c r="G275" s="15"/>
      <c r="H275" s="8">
        <f t="shared" si="7"/>
        <v>800000</v>
      </c>
    </row>
    <row r="276" spans="2:8">
      <c r="B276" s="22" t="s">
        <v>130</v>
      </c>
      <c r="C276" s="11" t="s">
        <v>81</v>
      </c>
      <c r="D276" s="12">
        <v>94101300</v>
      </c>
      <c r="E276" s="13"/>
      <c r="F276" s="14"/>
      <c r="G276" s="15"/>
      <c r="H276" s="8">
        <f t="shared" si="7"/>
        <v>94101300</v>
      </c>
    </row>
    <row r="277" spans="2:8">
      <c r="B277" s="22">
        <v>512</v>
      </c>
      <c r="C277" s="11" t="s">
        <v>82</v>
      </c>
      <c r="D277" s="12">
        <v>800000</v>
      </c>
      <c r="E277" s="13"/>
      <c r="F277" s="14"/>
      <c r="G277" s="15"/>
      <c r="H277" s="8">
        <f t="shared" si="7"/>
        <v>800000</v>
      </c>
    </row>
    <row r="278" spans="2:8">
      <c r="B278" s="22" t="s">
        <v>184</v>
      </c>
      <c r="C278" s="11" t="s">
        <v>185</v>
      </c>
      <c r="D278" s="12">
        <v>10000000</v>
      </c>
      <c r="E278" s="13"/>
      <c r="F278" s="14"/>
      <c r="G278" s="15"/>
      <c r="H278" s="8">
        <f t="shared" si="7"/>
        <v>10000000</v>
      </c>
    </row>
    <row r="279" spans="2:8">
      <c r="B279" s="22"/>
      <c r="C279" s="7" t="s">
        <v>186</v>
      </c>
      <c r="D279" s="13"/>
      <c r="E279" s="13"/>
      <c r="F279" s="14"/>
      <c r="G279" s="15"/>
      <c r="H279" s="17">
        <f t="shared" si="7"/>
        <v>0</v>
      </c>
    </row>
    <row r="280" spans="2:8">
      <c r="B280" s="22" t="s">
        <v>18</v>
      </c>
      <c r="C280" s="7" t="s">
        <v>19</v>
      </c>
      <c r="D280" s="13">
        <f>SUM(D261+D262+D263+D264+D265+D266+D267+D268+D269+D270+D271+D272+D273+D274+D275+D276+D277+D278)</f>
        <v>132755364</v>
      </c>
      <c r="E280" s="13"/>
      <c r="F280" s="14"/>
      <c r="G280" s="15"/>
      <c r="H280" s="17">
        <f t="shared" si="7"/>
        <v>132755364</v>
      </c>
    </row>
    <row r="281" spans="2:8">
      <c r="B281" s="22"/>
      <c r="C281" s="7"/>
      <c r="D281" s="13"/>
      <c r="E281" s="13"/>
      <c r="F281" s="14"/>
      <c r="G281" s="15"/>
      <c r="H281" s="17"/>
    </row>
    <row r="282" spans="2:8" ht="45">
      <c r="B282" s="22"/>
      <c r="C282" s="7" t="s">
        <v>187</v>
      </c>
      <c r="D282" s="13"/>
      <c r="E282" s="13"/>
      <c r="F282" s="14"/>
      <c r="G282" s="15"/>
      <c r="H282" s="17"/>
    </row>
    <row r="283" spans="2:8" ht="30">
      <c r="B283" s="22"/>
      <c r="C283" s="7" t="s">
        <v>188</v>
      </c>
      <c r="D283" s="13"/>
      <c r="E283" s="13"/>
      <c r="F283" s="14"/>
      <c r="G283" s="15"/>
      <c r="H283" s="17"/>
    </row>
    <row r="284" spans="2:8">
      <c r="B284" s="22" t="s">
        <v>38</v>
      </c>
      <c r="C284" s="11" t="s">
        <v>107</v>
      </c>
      <c r="D284" s="12">
        <v>28054183</v>
      </c>
      <c r="E284" s="13"/>
      <c r="F284" s="14"/>
      <c r="G284" s="15"/>
      <c r="H284" s="8">
        <f t="shared" si="7"/>
        <v>28054183</v>
      </c>
    </row>
    <row r="285" spans="2:8">
      <c r="B285" s="22" t="s">
        <v>130</v>
      </c>
      <c r="C285" s="11" t="s">
        <v>81</v>
      </c>
      <c r="D285" s="12">
        <v>85000000</v>
      </c>
      <c r="E285" s="13"/>
      <c r="F285" s="14"/>
      <c r="G285" s="15"/>
      <c r="H285" s="8">
        <f t="shared" si="7"/>
        <v>85000000</v>
      </c>
    </row>
    <row r="286" spans="2:8">
      <c r="B286" s="22"/>
      <c r="C286" s="7" t="s">
        <v>186</v>
      </c>
      <c r="D286" s="12"/>
      <c r="E286" s="13"/>
      <c r="F286" s="14"/>
      <c r="G286" s="15"/>
      <c r="H286" s="13">
        <f t="shared" si="7"/>
        <v>0</v>
      </c>
    </row>
    <row r="287" spans="2:8">
      <c r="B287" s="22" t="s">
        <v>18</v>
      </c>
      <c r="C287" s="7" t="s">
        <v>19</v>
      </c>
      <c r="D287" s="13">
        <f>SUM(D284+D285)</f>
        <v>113054183</v>
      </c>
      <c r="E287" s="13"/>
      <c r="F287" s="14"/>
      <c r="G287" s="15"/>
      <c r="H287" s="13">
        <f>SUM(D287+E287+F287)</f>
        <v>113054183</v>
      </c>
    </row>
    <row r="288" spans="2:8">
      <c r="B288" s="22"/>
      <c r="C288" s="7" t="s">
        <v>189</v>
      </c>
      <c r="D288" s="13"/>
      <c r="E288" s="13"/>
      <c r="F288" s="14"/>
      <c r="G288" s="15"/>
      <c r="H288" s="13"/>
    </row>
    <row r="289" spans="2:8">
      <c r="B289" s="22" t="s">
        <v>18</v>
      </c>
      <c r="C289" s="11" t="s">
        <v>160</v>
      </c>
      <c r="D289" s="13">
        <f>SUM(D280+D287)</f>
        <v>245809547</v>
      </c>
      <c r="E289" s="13"/>
      <c r="F289" s="14"/>
      <c r="G289" s="15"/>
      <c r="H289" s="13">
        <f>SUM(H280+D287)</f>
        <v>245809547</v>
      </c>
    </row>
    <row r="290" spans="2:8">
      <c r="B290" s="22"/>
      <c r="C290" s="7" t="s">
        <v>190</v>
      </c>
      <c r="D290" s="13">
        <f>SUM(D289)</f>
        <v>245809547</v>
      </c>
      <c r="E290" s="13"/>
      <c r="F290" s="14"/>
      <c r="G290" s="15"/>
      <c r="H290" s="13">
        <f>SUM(H261+H262+H263+H264+H265+H266+H267+H268+H269+H270+H271+H272+H273+H274+H275+H276+H277+H278+H284+H285)</f>
        <v>245809547</v>
      </c>
    </row>
    <row r="291" spans="2:8">
      <c r="B291" s="22"/>
      <c r="C291" s="7" t="s">
        <v>191</v>
      </c>
      <c r="D291" s="13">
        <f>SUM(D231+D289)</f>
        <v>265340395</v>
      </c>
      <c r="E291" s="13"/>
      <c r="F291" s="14"/>
      <c r="G291" s="15"/>
      <c r="H291" s="13">
        <f>SUM(H290+H232)</f>
        <v>265340395</v>
      </c>
    </row>
    <row r="292" spans="2:8" ht="45">
      <c r="B292" s="22"/>
      <c r="C292" s="7" t="s">
        <v>192</v>
      </c>
      <c r="D292" s="13"/>
      <c r="E292" s="13"/>
      <c r="F292" s="14"/>
      <c r="G292" s="15"/>
      <c r="H292" s="10"/>
    </row>
    <row r="293" spans="2:8" ht="30">
      <c r="B293" s="22"/>
      <c r="C293" s="7" t="s">
        <v>193</v>
      </c>
      <c r="D293" s="13"/>
      <c r="E293" s="13"/>
      <c r="F293" s="14"/>
      <c r="G293" s="15"/>
      <c r="H293" s="10"/>
    </row>
    <row r="294" spans="2:8">
      <c r="B294" s="22">
        <v>423</v>
      </c>
      <c r="C294" s="11" t="s">
        <v>194</v>
      </c>
      <c r="D294" s="31">
        <v>34183470</v>
      </c>
      <c r="E294" s="13"/>
      <c r="F294" s="14"/>
      <c r="G294" s="15"/>
      <c r="H294" s="8">
        <f>SUM(D294+E294+F294)</f>
        <v>34183470</v>
      </c>
    </row>
    <row r="295" spans="2:8">
      <c r="B295" s="22"/>
      <c r="C295" s="7" t="s">
        <v>195</v>
      </c>
      <c r="D295" s="31"/>
      <c r="E295" s="13"/>
      <c r="F295" s="14"/>
      <c r="G295" s="15"/>
      <c r="H295" s="8"/>
    </row>
    <row r="296" spans="2:8">
      <c r="B296" s="22" t="s">
        <v>18</v>
      </c>
      <c r="C296" s="11" t="s">
        <v>19</v>
      </c>
      <c r="D296" s="31">
        <f>SUM(D294)</f>
        <v>34183470</v>
      </c>
      <c r="E296" s="13"/>
      <c r="F296" s="14"/>
      <c r="G296" s="15"/>
      <c r="H296" s="8">
        <v>34183470</v>
      </c>
    </row>
    <row r="297" spans="2:8">
      <c r="B297" s="22"/>
      <c r="C297" s="11"/>
      <c r="D297" s="31"/>
      <c r="E297" s="13"/>
      <c r="F297" s="14"/>
      <c r="G297" s="15"/>
      <c r="H297" s="8"/>
    </row>
    <row r="298" spans="2:8" ht="30">
      <c r="B298" s="22"/>
      <c r="C298" s="7" t="s">
        <v>196</v>
      </c>
      <c r="D298" s="31"/>
      <c r="E298" s="13"/>
      <c r="F298" s="14"/>
      <c r="G298" s="15"/>
      <c r="H298" s="8"/>
    </row>
    <row r="299" spans="2:8">
      <c r="B299" s="22" t="s">
        <v>197</v>
      </c>
      <c r="C299" s="11" t="s">
        <v>198</v>
      </c>
      <c r="D299" s="31">
        <v>14764152</v>
      </c>
      <c r="E299" s="13"/>
      <c r="F299" s="14"/>
      <c r="G299" s="15"/>
      <c r="H299" s="8">
        <f>SUM(D299+E299+F299)</f>
        <v>14764152</v>
      </c>
    </row>
    <row r="300" spans="2:8">
      <c r="B300" s="22" t="s">
        <v>130</v>
      </c>
      <c r="C300" s="11" t="s">
        <v>131</v>
      </c>
      <c r="D300" s="31">
        <v>5600000</v>
      </c>
      <c r="E300" s="13"/>
      <c r="F300" s="14"/>
      <c r="G300" s="15"/>
      <c r="H300" s="8">
        <v>5600000</v>
      </c>
    </row>
    <row r="301" spans="2:8">
      <c r="B301" s="22"/>
      <c r="C301" s="7" t="s">
        <v>199</v>
      </c>
      <c r="D301" s="31"/>
      <c r="E301" s="13"/>
      <c r="F301" s="14"/>
      <c r="G301" s="15"/>
      <c r="H301" s="8"/>
    </row>
    <row r="302" spans="2:8">
      <c r="B302" s="22" t="s">
        <v>18</v>
      </c>
      <c r="C302" s="11" t="s">
        <v>19</v>
      </c>
      <c r="D302" s="31">
        <f>SUM(D299+D300)</f>
        <v>20364152</v>
      </c>
      <c r="E302" s="13"/>
      <c r="F302" s="14"/>
      <c r="G302" s="15"/>
      <c r="H302" s="8">
        <f>SUM(H299+H300)</f>
        <v>20364152</v>
      </c>
    </row>
    <row r="303" spans="2:8">
      <c r="B303" s="22"/>
      <c r="C303" s="11"/>
      <c r="D303" s="31"/>
      <c r="E303" s="13"/>
      <c r="F303" s="14"/>
      <c r="G303" s="15"/>
      <c r="H303" s="8"/>
    </row>
    <row r="304" spans="2:8" ht="30">
      <c r="B304" s="22"/>
      <c r="C304" s="7" t="s">
        <v>200</v>
      </c>
      <c r="D304" s="31"/>
      <c r="E304" s="13"/>
      <c r="F304" s="14"/>
      <c r="G304" s="15"/>
      <c r="H304" s="8"/>
    </row>
    <row r="305" spans="2:8">
      <c r="B305" s="22" t="s">
        <v>197</v>
      </c>
      <c r="C305" s="11" t="s">
        <v>201</v>
      </c>
      <c r="D305" s="31">
        <v>5000000</v>
      </c>
      <c r="E305" s="13"/>
      <c r="F305" s="14"/>
      <c r="G305" s="15"/>
      <c r="H305" s="8">
        <f>SUM(D305+E305+F305)</f>
        <v>5000000</v>
      </c>
    </row>
    <row r="306" spans="2:8">
      <c r="B306" s="22"/>
      <c r="C306" s="7" t="s">
        <v>202</v>
      </c>
      <c r="D306" s="31"/>
      <c r="E306" s="13"/>
      <c r="F306" s="14"/>
      <c r="G306" s="15"/>
      <c r="H306" s="8"/>
    </row>
    <row r="307" spans="2:8">
      <c r="B307" s="22" t="s">
        <v>18</v>
      </c>
      <c r="C307" s="11" t="s">
        <v>19</v>
      </c>
      <c r="D307" s="31">
        <f>SUM(D305)</f>
        <v>5000000</v>
      </c>
      <c r="E307" s="13"/>
      <c r="F307" s="14"/>
      <c r="G307" s="15"/>
      <c r="H307" s="8">
        <v>5000000</v>
      </c>
    </row>
    <row r="308" spans="2:8">
      <c r="B308" s="22"/>
      <c r="C308" s="11"/>
      <c r="D308" s="31"/>
      <c r="E308" s="13"/>
      <c r="F308" s="14"/>
      <c r="G308" s="15"/>
      <c r="H308" s="8"/>
    </row>
    <row r="309" spans="2:8" ht="30">
      <c r="B309" s="22"/>
      <c r="C309" s="7" t="s">
        <v>203</v>
      </c>
      <c r="D309" s="31"/>
      <c r="E309" s="13"/>
      <c r="F309" s="14"/>
      <c r="G309" s="15"/>
      <c r="H309" s="8"/>
    </row>
    <row r="310" spans="2:8">
      <c r="B310" s="22" t="s">
        <v>204</v>
      </c>
      <c r="C310" s="11" t="s">
        <v>205</v>
      </c>
      <c r="D310" s="31">
        <v>400000</v>
      </c>
      <c r="E310" s="29"/>
      <c r="F310" s="14"/>
      <c r="G310" s="15"/>
      <c r="H310" s="12">
        <f>SUM(D310)</f>
        <v>400000</v>
      </c>
    </row>
    <row r="311" spans="2:8">
      <c r="B311" s="22"/>
      <c r="C311" s="7" t="s">
        <v>206</v>
      </c>
      <c r="D311" s="31"/>
      <c r="E311" s="29"/>
      <c r="F311" s="14"/>
      <c r="G311" s="15"/>
      <c r="H311" s="32"/>
    </row>
    <row r="312" spans="2:8">
      <c r="B312" s="22" t="s">
        <v>18</v>
      </c>
      <c r="C312" s="11" t="s">
        <v>19</v>
      </c>
      <c r="D312" s="31">
        <f>SUM(D310)</f>
        <v>400000</v>
      </c>
      <c r="E312" s="29"/>
      <c r="F312" s="14"/>
      <c r="G312" s="15"/>
      <c r="H312" s="12">
        <f>SUM(H310)</f>
        <v>400000</v>
      </c>
    </row>
    <row r="313" spans="2:8">
      <c r="B313" s="22"/>
      <c r="C313" s="7" t="s">
        <v>207</v>
      </c>
      <c r="D313" s="31"/>
      <c r="E313" s="29"/>
      <c r="F313" s="14"/>
      <c r="G313" s="15"/>
      <c r="H313" s="32"/>
    </row>
    <row r="314" spans="2:8">
      <c r="B314" s="22" t="s">
        <v>18</v>
      </c>
      <c r="C314" s="7" t="s">
        <v>19</v>
      </c>
      <c r="D314" s="31">
        <f>SUM(D296+D302+D307+D312)</f>
        <v>59947622</v>
      </c>
      <c r="E314" s="29"/>
      <c r="F314" s="14"/>
      <c r="G314" s="15"/>
      <c r="H314" s="12">
        <v>54947622</v>
      </c>
    </row>
    <row r="315" spans="2:8" ht="30">
      <c r="B315" s="22"/>
      <c r="C315" s="7" t="s">
        <v>208</v>
      </c>
      <c r="D315" s="31"/>
      <c r="E315" s="29"/>
      <c r="F315" s="14"/>
      <c r="G315" s="15"/>
      <c r="H315" s="32"/>
    </row>
    <row r="316" spans="2:8" ht="60">
      <c r="B316" s="22"/>
      <c r="C316" s="7" t="s">
        <v>209</v>
      </c>
      <c r="D316" s="31"/>
      <c r="E316" s="29"/>
      <c r="F316" s="14"/>
      <c r="G316" s="15"/>
      <c r="H316" s="32"/>
    </row>
    <row r="317" spans="2:8">
      <c r="B317" s="22" t="s">
        <v>130</v>
      </c>
      <c r="C317" s="11" t="s">
        <v>131</v>
      </c>
      <c r="D317" s="31">
        <v>5500000</v>
      </c>
      <c r="E317" s="13"/>
      <c r="F317" s="14"/>
      <c r="G317" s="15"/>
      <c r="H317" s="8">
        <f>SUM(D317+E317+F317)</f>
        <v>5500000</v>
      </c>
    </row>
    <row r="318" spans="2:8">
      <c r="B318" s="22"/>
      <c r="C318" s="7" t="s">
        <v>210</v>
      </c>
      <c r="D318" s="31"/>
      <c r="E318" s="13"/>
      <c r="F318" s="14"/>
      <c r="G318" s="15"/>
      <c r="H318" s="8"/>
    </row>
    <row r="319" spans="2:8">
      <c r="B319" s="22" t="s">
        <v>18</v>
      </c>
      <c r="C319" s="11" t="s">
        <v>19</v>
      </c>
      <c r="D319" s="31">
        <v>5500000</v>
      </c>
      <c r="E319" s="13"/>
      <c r="F319" s="14"/>
      <c r="G319" s="15"/>
      <c r="H319" s="8">
        <f>SUM(D319+E319+F319)</f>
        <v>5500000</v>
      </c>
    </row>
    <row r="320" spans="2:8">
      <c r="B320" s="22"/>
      <c r="C320" s="11"/>
      <c r="D320" s="31"/>
      <c r="E320" s="13"/>
      <c r="F320" s="14"/>
      <c r="G320" s="15"/>
      <c r="H320" s="8"/>
    </row>
    <row r="321" spans="2:8">
      <c r="B321" s="22"/>
      <c r="C321" s="7" t="s">
        <v>211</v>
      </c>
      <c r="D321" s="33"/>
      <c r="E321" s="13"/>
      <c r="F321" s="14"/>
      <c r="G321" s="15"/>
      <c r="H321" s="13"/>
    </row>
    <row r="322" spans="2:8">
      <c r="B322" s="22" t="s">
        <v>18</v>
      </c>
      <c r="C322" s="11" t="s">
        <v>19</v>
      </c>
      <c r="D322" s="13">
        <f>SUM(D314+D319)</f>
        <v>65447622</v>
      </c>
      <c r="E322" s="13"/>
      <c r="F322" s="14"/>
      <c r="G322" s="15"/>
      <c r="H322" s="33">
        <f>SUM(D314+D319)</f>
        <v>65447622</v>
      </c>
    </row>
    <row r="323" spans="2:8">
      <c r="B323" s="22"/>
      <c r="C323" s="7" t="s">
        <v>212</v>
      </c>
      <c r="D323" s="13">
        <f>SUM(D296+D302+D307+D312+D319)</f>
        <v>65447622</v>
      </c>
      <c r="E323" s="13"/>
      <c r="F323" s="14"/>
      <c r="G323" s="15"/>
      <c r="H323" s="33">
        <f>SUM(H296+H302+H307+H312+H319)</f>
        <v>65447622</v>
      </c>
    </row>
    <row r="324" spans="2:8">
      <c r="B324" s="22"/>
      <c r="C324" s="7" t="s">
        <v>213</v>
      </c>
      <c r="D324" s="13">
        <f>SUM(D323)</f>
        <v>65447622</v>
      </c>
      <c r="E324" s="13"/>
      <c r="F324" s="14"/>
      <c r="G324" s="15"/>
      <c r="H324" s="8">
        <f>SUM(H296+H302+H307+H310+H317)</f>
        <v>65447622</v>
      </c>
    </row>
    <row r="325" spans="2:8">
      <c r="B325" s="22"/>
      <c r="C325" s="7"/>
      <c r="D325" s="13"/>
      <c r="E325" s="13"/>
      <c r="F325" s="14"/>
      <c r="G325" s="15"/>
      <c r="H325" s="10"/>
    </row>
    <row r="326" spans="2:8" ht="30">
      <c r="B326" s="22"/>
      <c r="C326" s="7" t="s">
        <v>214</v>
      </c>
      <c r="D326" s="13"/>
      <c r="E326" s="13"/>
      <c r="F326" s="14"/>
      <c r="G326" s="15"/>
      <c r="H326" s="10"/>
    </row>
    <row r="327" spans="2:8" ht="30">
      <c r="B327" s="22"/>
      <c r="C327" s="11" t="s">
        <v>215</v>
      </c>
      <c r="D327" s="13"/>
      <c r="E327" s="13"/>
      <c r="F327" s="14"/>
      <c r="G327" s="15"/>
      <c r="H327" s="10"/>
    </row>
    <row r="328" spans="2:8">
      <c r="B328" s="22" t="s">
        <v>33</v>
      </c>
      <c r="C328" s="11" t="s">
        <v>216</v>
      </c>
      <c r="D328" s="12">
        <v>24200000</v>
      </c>
      <c r="E328" s="13"/>
      <c r="F328" s="14"/>
      <c r="G328" s="15"/>
      <c r="H328" s="8">
        <f>SUM(D328+E328+F328)</f>
        <v>24200000</v>
      </c>
    </row>
    <row r="329" spans="2:8">
      <c r="B329" s="22"/>
      <c r="C329" s="7" t="s">
        <v>217</v>
      </c>
      <c r="D329" s="13"/>
      <c r="E329" s="13"/>
      <c r="F329" s="14"/>
      <c r="G329" s="15"/>
      <c r="H329" s="13"/>
    </row>
    <row r="330" spans="2:8">
      <c r="B330" s="22" t="s">
        <v>18</v>
      </c>
      <c r="C330" s="11" t="s">
        <v>19</v>
      </c>
      <c r="D330" s="13">
        <f>SUM(D328:D329)</f>
        <v>24200000</v>
      </c>
      <c r="E330" s="13"/>
      <c r="F330" s="14"/>
      <c r="G330" s="15"/>
      <c r="H330" s="17">
        <f>SUM(D330+E330+F330)</f>
        <v>24200000</v>
      </c>
    </row>
    <row r="331" spans="2:8">
      <c r="B331" s="22"/>
      <c r="C331" s="7" t="s">
        <v>218</v>
      </c>
      <c r="D331" s="13">
        <f>SUM(D329:D330)</f>
        <v>24200000</v>
      </c>
      <c r="E331" s="13"/>
      <c r="F331" s="14"/>
      <c r="G331" s="15"/>
      <c r="H331" s="17">
        <f>SUM(D331+E331+F331)</f>
        <v>24200000</v>
      </c>
    </row>
    <row r="332" spans="2:8">
      <c r="B332" s="22"/>
      <c r="C332" s="7" t="s">
        <v>219</v>
      </c>
      <c r="D332" s="13">
        <v>24200000</v>
      </c>
      <c r="E332" s="13"/>
      <c r="F332" s="14"/>
      <c r="G332" s="15"/>
      <c r="H332" s="17">
        <f>SUM(D332+E332+F332)</f>
        <v>24200000</v>
      </c>
    </row>
    <row r="333" spans="2:8">
      <c r="B333" s="22"/>
      <c r="C333" s="7"/>
      <c r="D333" s="13"/>
      <c r="E333" s="13"/>
      <c r="F333" s="14"/>
      <c r="G333" s="15"/>
      <c r="H333" s="10"/>
    </row>
    <row r="334" spans="2:8" ht="30">
      <c r="B334" s="22"/>
      <c r="C334" s="7" t="s">
        <v>220</v>
      </c>
      <c r="D334" s="13"/>
      <c r="E334" s="13"/>
      <c r="F334" s="14"/>
      <c r="G334" s="15"/>
      <c r="H334" s="10"/>
    </row>
    <row r="335" spans="2:8" ht="30">
      <c r="B335" s="22"/>
      <c r="C335" s="7" t="s">
        <v>221</v>
      </c>
      <c r="D335" s="13"/>
      <c r="E335" s="13"/>
      <c r="F335" s="14"/>
      <c r="G335" s="15"/>
      <c r="H335" s="10"/>
    </row>
    <row r="336" spans="2:8">
      <c r="B336" s="22" t="s">
        <v>197</v>
      </c>
      <c r="C336" s="11" t="s">
        <v>222</v>
      </c>
      <c r="D336" s="12">
        <v>3000000</v>
      </c>
      <c r="E336" s="13"/>
      <c r="F336" s="14"/>
      <c r="G336" s="15"/>
      <c r="H336" s="8">
        <f>SUM(D336+E336+F336)</f>
        <v>3000000</v>
      </c>
    </row>
    <row r="337" spans="2:8">
      <c r="B337" s="22"/>
      <c r="C337" s="7" t="s">
        <v>223</v>
      </c>
      <c r="D337" s="13"/>
      <c r="E337" s="13"/>
      <c r="F337" s="14"/>
      <c r="G337" s="15"/>
      <c r="H337" s="13"/>
    </row>
    <row r="338" spans="2:8">
      <c r="B338" s="22" t="s">
        <v>18</v>
      </c>
      <c r="C338" s="11" t="s">
        <v>224</v>
      </c>
      <c r="D338" s="13">
        <f>SUM(D336:D337)</f>
        <v>3000000</v>
      </c>
      <c r="E338" s="13"/>
      <c r="F338" s="14"/>
      <c r="G338" s="15"/>
      <c r="H338" s="17">
        <f>SUM(D338+E338+F338)</f>
        <v>3000000</v>
      </c>
    </row>
    <row r="339" spans="2:8">
      <c r="B339" s="22"/>
      <c r="C339" s="7" t="s">
        <v>225</v>
      </c>
      <c r="D339" s="13">
        <f>SUM(D337:D338)</f>
        <v>3000000</v>
      </c>
      <c r="E339" s="13"/>
      <c r="F339" s="14"/>
      <c r="G339" s="15"/>
      <c r="H339" s="17">
        <f>SUM(D339+E339+F339)</f>
        <v>3000000</v>
      </c>
    </row>
    <row r="340" spans="2:8">
      <c r="B340" s="22"/>
      <c r="C340" s="7" t="s">
        <v>226</v>
      </c>
      <c r="D340" s="13">
        <v>3000000</v>
      </c>
      <c r="E340" s="13"/>
      <c r="F340" s="14"/>
      <c r="G340" s="15"/>
      <c r="H340" s="17">
        <f>SUM(D340+E340+F340)</f>
        <v>3000000</v>
      </c>
    </row>
    <row r="341" spans="2:8">
      <c r="B341" s="22"/>
      <c r="C341" s="7"/>
      <c r="D341" s="13"/>
      <c r="E341" s="13"/>
      <c r="F341" s="14"/>
      <c r="G341" s="15"/>
      <c r="H341" s="10"/>
    </row>
    <row r="342" spans="2:8" ht="30">
      <c r="B342" s="22"/>
      <c r="C342" s="7" t="s">
        <v>227</v>
      </c>
      <c r="D342" s="13"/>
      <c r="E342" s="13"/>
      <c r="F342" s="14"/>
      <c r="G342" s="15"/>
      <c r="H342" s="10"/>
    </row>
    <row r="343" spans="2:8" ht="30">
      <c r="B343" s="22"/>
      <c r="C343" s="7" t="s">
        <v>228</v>
      </c>
      <c r="D343" s="13"/>
      <c r="E343" s="13"/>
      <c r="F343" s="14"/>
      <c r="G343" s="15"/>
      <c r="H343" s="10"/>
    </row>
    <row r="344" spans="2:8">
      <c r="B344" s="22" t="s">
        <v>36</v>
      </c>
      <c r="C344" s="7" t="s">
        <v>229</v>
      </c>
      <c r="D344" s="12">
        <v>2000000</v>
      </c>
      <c r="E344" s="13"/>
      <c r="F344" s="14"/>
      <c r="G344" s="15"/>
      <c r="H344" s="8">
        <f>SUM(D344+E344+F344)</f>
        <v>2000000</v>
      </c>
    </row>
    <row r="345" spans="2:8">
      <c r="B345" s="22"/>
      <c r="C345" s="7" t="s">
        <v>230</v>
      </c>
      <c r="D345" s="13"/>
      <c r="E345" s="13"/>
      <c r="F345" s="14"/>
      <c r="G345" s="15"/>
      <c r="H345" s="13"/>
    </row>
    <row r="346" spans="2:8">
      <c r="B346" s="22" t="s">
        <v>18</v>
      </c>
      <c r="C346" s="11" t="s">
        <v>19</v>
      </c>
      <c r="D346" s="13">
        <f>SUM(D344)</f>
        <v>2000000</v>
      </c>
      <c r="E346" s="13"/>
      <c r="F346" s="14"/>
      <c r="G346" s="15"/>
      <c r="H346" s="17">
        <f>SUM(D346+E346+F346)</f>
        <v>2000000</v>
      </c>
    </row>
    <row r="347" spans="2:8">
      <c r="B347" s="22"/>
      <c r="C347" s="7" t="s">
        <v>231</v>
      </c>
      <c r="D347" s="13">
        <f>SUM(D344)</f>
        <v>2000000</v>
      </c>
      <c r="E347" s="13"/>
      <c r="F347" s="14"/>
      <c r="G347" s="15"/>
      <c r="H347" s="17">
        <f>SUM(D347+E347+F347)</f>
        <v>2000000</v>
      </c>
    </row>
    <row r="348" spans="2:8">
      <c r="B348" s="22"/>
      <c r="C348" s="7" t="s">
        <v>232</v>
      </c>
      <c r="D348" s="13">
        <f>SUM(D347)</f>
        <v>2000000</v>
      </c>
      <c r="E348" s="13"/>
      <c r="F348" s="14"/>
      <c r="G348" s="15"/>
      <c r="H348" s="17">
        <f>SUM(D348+E348+F348)</f>
        <v>2000000</v>
      </c>
    </row>
    <row r="349" spans="2:8">
      <c r="B349" s="22"/>
      <c r="C349" s="7"/>
      <c r="D349" s="13"/>
      <c r="E349" s="13"/>
      <c r="F349" s="14"/>
      <c r="G349" s="15"/>
      <c r="H349" s="10"/>
    </row>
    <row r="350" spans="2:8" ht="45">
      <c r="B350" s="22"/>
      <c r="C350" s="7" t="s">
        <v>233</v>
      </c>
      <c r="D350" s="13"/>
      <c r="E350" s="13"/>
      <c r="F350" s="14"/>
      <c r="G350" s="15"/>
      <c r="H350" s="8">
        <f t="shared" ref="H350:H368" si="8">SUM(D350+E350+F350)</f>
        <v>0</v>
      </c>
    </row>
    <row r="351" spans="2:8" ht="30">
      <c r="B351" s="22"/>
      <c r="C351" s="7" t="s">
        <v>234</v>
      </c>
      <c r="D351" s="13"/>
      <c r="E351" s="13"/>
      <c r="F351" s="14"/>
      <c r="G351" s="15"/>
      <c r="H351" s="8"/>
    </row>
    <row r="352" spans="2:8">
      <c r="B352" s="22" t="s">
        <v>51</v>
      </c>
      <c r="C352" s="11" t="s">
        <v>7</v>
      </c>
      <c r="D352" s="12">
        <v>1864225</v>
      </c>
      <c r="E352" s="13"/>
      <c r="F352" s="14"/>
      <c r="G352" s="15"/>
      <c r="H352" s="8">
        <f t="shared" si="8"/>
        <v>1864225</v>
      </c>
    </row>
    <row r="353" spans="2:8">
      <c r="B353" s="22" t="s">
        <v>52</v>
      </c>
      <c r="C353" s="11" t="s">
        <v>235</v>
      </c>
      <c r="D353" s="12">
        <v>333703</v>
      </c>
      <c r="E353" s="13"/>
      <c r="F353" s="14"/>
      <c r="G353" s="15"/>
      <c r="H353" s="8">
        <f t="shared" si="8"/>
        <v>333703</v>
      </c>
    </row>
    <row r="354" spans="2:8">
      <c r="B354" s="22" t="s">
        <v>54</v>
      </c>
      <c r="C354" s="11" t="s">
        <v>236</v>
      </c>
      <c r="D354" s="12">
        <v>81498</v>
      </c>
      <c r="E354" s="13"/>
      <c r="F354" s="14"/>
      <c r="G354" s="15"/>
      <c r="H354" s="8">
        <f t="shared" si="8"/>
        <v>81498</v>
      </c>
    </row>
    <row r="355" spans="2:8">
      <c r="B355" s="22" t="s">
        <v>56</v>
      </c>
      <c r="C355" s="11" t="s">
        <v>125</v>
      </c>
      <c r="D355" s="12">
        <v>35000</v>
      </c>
      <c r="E355" s="13"/>
      <c r="F355" s="14"/>
      <c r="G355" s="15"/>
      <c r="H355" s="8">
        <f t="shared" si="8"/>
        <v>35000</v>
      </c>
    </row>
    <row r="356" spans="2:8">
      <c r="B356" s="22" t="s">
        <v>58</v>
      </c>
      <c r="C356" s="11" t="s">
        <v>237</v>
      </c>
      <c r="D356" s="12">
        <v>5000</v>
      </c>
      <c r="E356" s="13"/>
      <c r="F356" s="14"/>
      <c r="G356" s="15"/>
      <c r="H356" s="8">
        <f t="shared" si="8"/>
        <v>5000</v>
      </c>
    </row>
    <row r="357" spans="2:8">
      <c r="B357" s="22" t="s">
        <v>33</v>
      </c>
      <c r="C357" s="11" t="s">
        <v>26</v>
      </c>
      <c r="D357" s="12">
        <v>497000</v>
      </c>
      <c r="E357" s="13"/>
      <c r="F357" s="14"/>
      <c r="G357" s="15"/>
      <c r="H357" s="8">
        <f t="shared" si="8"/>
        <v>497000</v>
      </c>
    </row>
    <row r="358" spans="2:8">
      <c r="B358" s="22" t="s">
        <v>34</v>
      </c>
      <c r="C358" s="11" t="s">
        <v>35</v>
      </c>
      <c r="D358" s="12">
        <v>510000</v>
      </c>
      <c r="E358" s="13"/>
      <c r="F358" s="14"/>
      <c r="G358" s="15"/>
      <c r="H358" s="8">
        <f t="shared" si="8"/>
        <v>510000</v>
      </c>
    </row>
    <row r="359" spans="2:8">
      <c r="B359" s="22" t="s">
        <v>36</v>
      </c>
      <c r="C359" s="11" t="s">
        <v>37</v>
      </c>
      <c r="D359" s="12">
        <v>3524000</v>
      </c>
      <c r="E359" s="13"/>
      <c r="F359" s="14"/>
      <c r="G359" s="15"/>
      <c r="H359" s="8">
        <f t="shared" si="8"/>
        <v>3524000</v>
      </c>
    </row>
    <row r="360" spans="2:8">
      <c r="B360" s="22" t="s">
        <v>171</v>
      </c>
      <c r="C360" s="11" t="s">
        <v>238</v>
      </c>
      <c r="D360" s="12">
        <v>634000</v>
      </c>
      <c r="E360" s="13"/>
      <c r="F360" s="14"/>
      <c r="G360" s="15"/>
      <c r="H360" s="8">
        <f t="shared" si="8"/>
        <v>634000</v>
      </c>
    </row>
    <row r="361" spans="2:8">
      <c r="B361" s="22" t="s">
        <v>38</v>
      </c>
      <c r="C361" s="11" t="s">
        <v>107</v>
      </c>
      <c r="D361" s="12">
        <v>100000</v>
      </c>
      <c r="E361" s="13"/>
      <c r="F361" s="14"/>
      <c r="G361" s="15"/>
      <c r="H361" s="8">
        <f t="shared" si="8"/>
        <v>100000</v>
      </c>
    </row>
    <row r="362" spans="2:8">
      <c r="B362" s="22" t="s">
        <v>40</v>
      </c>
      <c r="C362" s="11" t="s">
        <v>41</v>
      </c>
      <c r="D362" s="12">
        <v>335000</v>
      </c>
      <c r="E362" s="13"/>
      <c r="F362" s="14"/>
      <c r="G362" s="15"/>
      <c r="H362" s="8">
        <f t="shared" si="8"/>
        <v>335000</v>
      </c>
    </row>
    <row r="363" spans="2:8">
      <c r="B363" s="22" t="s">
        <v>59</v>
      </c>
      <c r="C363" s="11" t="s">
        <v>15</v>
      </c>
      <c r="D363" s="12">
        <v>5000</v>
      </c>
      <c r="E363" s="13"/>
      <c r="F363" s="14"/>
      <c r="G363" s="15"/>
      <c r="H363" s="8">
        <f t="shared" si="8"/>
        <v>5000</v>
      </c>
    </row>
    <row r="364" spans="2:8">
      <c r="B364" s="22" t="s">
        <v>42</v>
      </c>
      <c r="C364" s="11" t="s">
        <v>16</v>
      </c>
      <c r="D364" s="12">
        <v>188480</v>
      </c>
      <c r="E364" s="13"/>
      <c r="F364" s="14"/>
      <c r="G364" s="15"/>
      <c r="H364" s="8">
        <f t="shared" si="8"/>
        <v>188480</v>
      </c>
    </row>
    <row r="365" spans="2:8">
      <c r="B365" s="22" t="s">
        <v>239</v>
      </c>
      <c r="C365" s="11" t="s">
        <v>240</v>
      </c>
      <c r="D365" s="12">
        <v>440000</v>
      </c>
      <c r="E365" s="13"/>
      <c r="F365" s="14"/>
      <c r="G365" s="15"/>
      <c r="H365" s="8">
        <f t="shared" si="8"/>
        <v>440000</v>
      </c>
    </row>
    <row r="366" spans="2:8">
      <c r="B366" s="22" t="s">
        <v>183</v>
      </c>
      <c r="C366" s="11" t="s">
        <v>241</v>
      </c>
      <c r="D366" s="12">
        <v>30000</v>
      </c>
      <c r="E366" s="12"/>
      <c r="F366" s="14"/>
      <c r="G366" s="15"/>
      <c r="H366" s="8">
        <f t="shared" si="8"/>
        <v>30000</v>
      </c>
    </row>
    <row r="367" spans="2:8">
      <c r="B367" s="22" t="s">
        <v>130</v>
      </c>
      <c r="C367" s="11" t="s">
        <v>242</v>
      </c>
      <c r="D367" s="12">
        <v>120000</v>
      </c>
      <c r="E367" s="13"/>
      <c r="F367" s="14"/>
      <c r="G367" s="15"/>
      <c r="H367" s="8">
        <f t="shared" si="8"/>
        <v>120000</v>
      </c>
    </row>
    <row r="368" spans="2:8">
      <c r="B368" s="22" t="s">
        <v>172</v>
      </c>
      <c r="C368" s="11" t="s">
        <v>82</v>
      </c>
      <c r="D368" s="12">
        <v>60000</v>
      </c>
      <c r="E368" s="13"/>
      <c r="F368" s="14"/>
      <c r="G368" s="15"/>
      <c r="H368" s="8">
        <f t="shared" si="8"/>
        <v>60000</v>
      </c>
    </row>
    <row r="369" spans="2:8">
      <c r="B369" s="22"/>
      <c r="C369" s="7" t="s">
        <v>243</v>
      </c>
      <c r="D369" s="13"/>
      <c r="E369" s="13"/>
      <c r="F369" s="14"/>
      <c r="G369" s="15"/>
      <c r="H369" s="10"/>
    </row>
    <row r="370" spans="2:8">
      <c r="B370" s="22" t="s">
        <v>18</v>
      </c>
      <c r="C370" s="11" t="s">
        <v>19</v>
      </c>
      <c r="D370" s="13">
        <f>SUM(D352:D368)</f>
        <v>8762906</v>
      </c>
      <c r="E370" s="13">
        <f>SUM(E352:E368)</f>
        <v>0</v>
      </c>
      <c r="F370" s="14"/>
      <c r="G370" s="15"/>
      <c r="H370" s="17">
        <f>SUM(D370+E370+F370)</f>
        <v>8762906</v>
      </c>
    </row>
    <row r="371" spans="2:8">
      <c r="B371" s="22"/>
      <c r="C371" s="7" t="s">
        <v>244</v>
      </c>
      <c r="D371" s="13">
        <f>SUM(D370)</f>
        <v>8762906</v>
      </c>
      <c r="E371" s="13"/>
      <c r="F371" s="14"/>
      <c r="G371" s="15"/>
      <c r="H371" s="17">
        <f>SUM(D372+E372+F372)</f>
        <v>8762906</v>
      </c>
    </row>
    <row r="372" spans="2:8">
      <c r="B372" s="22"/>
      <c r="C372" s="7" t="s">
        <v>245</v>
      </c>
      <c r="D372" s="13">
        <f>SUM(D370)</f>
        <v>8762906</v>
      </c>
      <c r="E372" s="13">
        <f>SUM(E352:E368)</f>
        <v>0</v>
      </c>
      <c r="F372" s="14"/>
      <c r="G372" s="15"/>
      <c r="H372" s="17">
        <f>SUM(D372+E372+F372)</f>
        <v>8762906</v>
      </c>
    </row>
    <row r="373" spans="2:8">
      <c r="B373" s="22"/>
      <c r="C373" s="7"/>
      <c r="D373" s="13"/>
      <c r="E373" s="13"/>
      <c r="F373" s="14"/>
      <c r="G373" s="15"/>
      <c r="H373" s="10"/>
    </row>
    <row r="374" spans="2:8" ht="30">
      <c r="B374" s="22"/>
      <c r="C374" s="7" t="s">
        <v>246</v>
      </c>
      <c r="D374" s="13"/>
      <c r="E374" s="13"/>
      <c r="F374" s="14"/>
      <c r="G374" s="15"/>
      <c r="H374" s="10"/>
    </row>
    <row r="375" spans="2:8" ht="45">
      <c r="B375" s="22"/>
      <c r="C375" s="7" t="s">
        <v>247</v>
      </c>
      <c r="D375" s="13"/>
      <c r="E375" s="13"/>
      <c r="F375" s="14"/>
      <c r="G375" s="15"/>
      <c r="H375" s="10"/>
    </row>
    <row r="376" spans="2:8">
      <c r="B376" s="22" t="s">
        <v>171</v>
      </c>
      <c r="C376" s="7" t="s">
        <v>248</v>
      </c>
      <c r="D376" s="12">
        <v>1996198</v>
      </c>
      <c r="E376" s="13"/>
      <c r="F376" s="14"/>
      <c r="G376" s="15"/>
      <c r="H376" s="8">
        <f>SUM(D376+E376+F376)</f>
        <v>1996198</v>
      </c>
    </row>
    <row r="377" spans="2:8">
      <c r="B377" s="22"/>
      <c r="C377" s="7" t="s">
        <v>98</v>
      </c>
      <c r="D377" s="13"/>
      <c r="E377" s="13"/>
      <c r="F377" s="14"/>
      <c r="G377" s="15"/>
      <c r="H377" s="10"/>
    </row>
    <row r="378" spans="2:8">
      <c r="B378" s="22" t="s">
        <v>18</v>
      </c>
      <c r="C378" s="11" t="s">
        <v>19</v>
      </c>
      <c r="D378" s="13">
        <f>SUM(D376)</f>
        <v>1996198</v>
      </c>
      <c r="E378" s="13"/>
      <c r="F378" s="14"/>
      <c r="G378" s="15"/>
      <c r="H378" s="17">
        <f>SUM(D378+E378+F378)</f>
        <v>1996198</v>
      </c>
    </row>
    <row r="379" spans="2:8">
      <c r="B379" s="22"/>
      <c r="C379" s="7" t="s">
        <v>249</v>
      </c>
      <c r="D379" s="13">
        <f>SUM(D376)</f>
        <v>1996198</v>
      </c>
      <c r="E379" s="13"/>
      <c r="F379" s="14"/>
      <c r="G379" s="15"/>
      <c r="H379" s="17">
        <f>SUM(D379+E379+F379)</f>
        <v>1996198</v>
      </c>
    </row>
    <row r="380" spans="2:8">
      <c r="B380" s="22"/>
      <c r="C380" s="7" t="s">
        <v>250</v>
      </c>
      <c r="D380" s="13">
        <f>SUM(D379)</f>
        <v>1996198</v>
      </c>
      <c r="E380" s="13"/>
      <c r="F380" s="14"/>
      <c r="G380" s="15"/>
      <c r="H380" s="17">
        <f>SUM(D380+E380+F380)</f>
        <v>1996198</v>
      </c>
    </row>
    <row r="381" spans="2:8">
      <c r="B381" s="22"/>
      <c r="C381" s="11"/>
      <c r="D381" s="13"/>
      <c r="E381" s="13"/>
      <c r="F381" s="14"/>
      <c r="G381" s="15"/>
      <c r="H381" s="10"/>
    </row>
    <row r="382" spans="2:8" ht="30">
      <c r="B382" s="22"/>
      <c r="C382" s="34" t="s">
        <v>251</v>
      </c>
      <c r="D382" s="13"/>
      <c r="E382" s="13"/>
      <c r="F382" s="14"/>
      <c r="G382" s="15"/>
      <c r="H382" s="10"/>
    </row>
    <row r="383" spans="2:8" ht="30">
      <c r="B383" s="22"/>
      <c r="C383" s="34" t="s">
        <v>252</v>
      </c>
      <c r="D383" s="13"/>
      <c r="E383" s="13"/>
      <c r="F383" s="14"/>
      <c r="G383" s="15"/>
      <c r="H383" s="10"/>
    </row>
    <row r="384" spans="2:8">
      <c r="B384" s="22" t="s">
        <v>197</v>
      </c>
      <c r="C384" s="11" t="s">
        <v>253</v>
      </c>
      <c r="D384" s="12">
        <v>15000000</v>
      </c>
      <c r="E384" s="13"/>
      <c r="F384" s="14"/>
      <c r="G384" s="15"/>
      <c r="H384" s="8">
        <f>SUM(D384+E384+F384)</f>
        <v>15000000</v>
      </c>
    </row>
    <row r="385" spans="2:8">
      <c r="B385" s="22"/>
      <c r="C385" s="11" t="s">
        <v>243</v>
      </c>
      <c r="D385" s="12"/>
      <c r="E385" s="13"/>
      <c r="F385" s="14"/>
      <c r="G385" s="15"/>
      <c r="H385" s="8"/>
    </row>
    <row r="386" spans="2:8">
      <c r="B386" s="22" t="s">
        <v>18</v>
      </c>
      <c r="C386" s="11" t="s">
        <v>19</v>
      </c>
      <c r="D386" s="12">
        <f>SUM(D384)</f>
        <v>15000000</v>
      </c>
      <c r="E386" s="13"/>
      <c r="F386" s="14"/>
      <c r="G386" s="15"/>
      <c r="H386" s="8">
        <f>SUM(H384)</f>
        <v>15000000</v>
      </c>
    </row>
    <row r="387" spans="2:8" ht="30">
      <c r="B387" s="22"/>
      <c r="C387" s="7" t="s">
        <v>254</v>
      </c>
      <c r="D387" s="12"/>
      <c r="E387" s="13"/>
      <c r="F387" s="14"/>
      <c r="G387" s="15"/>
      <c r="H387" s="8"/>
    </row>
    <row r="388" spans="2:8">
      <c r="B388" s="22" t="s">
        <v>130</v>
      </c>
      <c r="C388" s="11" t="s">
        <v>131</v>
      </c>
      <c r="D388" s="12">
        <v>7000000</v>
      </c>
      <c r="E388" s="13"/>
      <c r="F388" s="14"/>
      <c r="G388" s="15"/>
      <c r="H388" s="8">
        <f>SUM(D388+E388+F388)</f>
        <v>7000000</v>
      </c>
    </row>
    <row r="389" spans="2:8">
      <c r="B389" s="22"/>
      <c r="C389" s="7" t="s">
        <v>255</v>
      </c>
      <c r="D389" s="13"/>
      <c r="E389" s="13"/>
      <c r="F389" s="14"/>
      <c r="G389" s="15"/>
      <c r="H389" s="10"/>
    </row>
    <row r="390" spans="2:8">
      <c r="B390" s="22" t="s">
        <v>18</v>
      </c>
      <c r="C390" s="11" t="s">
        <v>19</v>
      </c>
      <c r="D390" s="13">
        <f>SUM(D388)</f>
        <v>7000000</v>
      </c>
      <c r="E390" s="13"/>
      <c r="F390" s="14"/>
      <c r="G390" s="15"/>
      <c r="H390" s="17">
        <f>SUM(H388)</f>
        <v>7000000</v>
      </c>
    </row>
    <row r="391" spans="2:8">
      <c r="B391" s="22"/>
      <c r="C391" s="7" t="s">
        <v>256</v>
      </c>
      <c r="D391" s="13">
        <f>SUM(D386+D390)</f>
        <v>22000000</v>
      </c>
      <c r="E391" s="13"/>
      <c r="F391" s="14"/>
      <c r="G391" s="15"/>
      <c r="H391" s="17">
        <f>SUM(H386+H388)</f>
        <v>22000000</v>
      </c>
    </row>
    <row r="392" spans="2:8">
      <c r="B392" s="22"/>
      <c r="C392" s="7" t="s">
        <v>257</v>
      </c>
      <c r="D392" s="13">
        <f>SUM(D386+D390)</f>
        <v>22000000</v>
      </c>
      <c r="E392" s="13"/>
      <c r="F392" s="14"/>
      <c r="G392" s="15"/>
      <c r="H392" s="17">
        <f>SUM(D392+E392+F392)</f>
        <v>22000000</v>
      </c>
    </row>
    <row r="393" spans="2:8">
      <c r="B393" s="22"/>
      <c r="C393" s="7" t="s">
        <v>258</v>
      </c>
      <c r="D393" s="13">
        <f>SUM(D384+D388)</f>
        <v>22000000</v>
      </c>
      <c r="E393" s="13"/>
      <c r="F393" s="14"/>
      <c r="G393" s="15"/>
      <c r="H393" s="17">
        <f>SUM(D393+E393+F393)</f>
        <v>22000000</v>
      </c>
    </row>
    <row r="394" spans="2:8">
      <c r="B394" s="22"/>
      <c r="C394" s="7"/>
      <c r="D394" s="13"/>
      <c r="E394" s="13"/>
      <c r="F394" s="14"/>
      <c r="G394" s="15"/>
      <c r="H394" s="10"/>
    </row>
    <row r="395" spans="2:8" ht="30">
      <c r="B395" s="35"/>
      <c r="C395" s="36" t="s">
        <v>259</v>
      </c>
      <c r="D395" s="13"/>
      <c r="E395" s="13"/>
      <c r="F395" s="14"/>
      <c r="G395" s="15"/>
      <c r="H395" s="10"/>
    </row>
    <row r="396" spans="2:8">
      <c r="B396" s="35"/>
      <c r="C396" s="5" t="s">
        <v>260</v>
      </c>
      <c r="D396" s="13"/>
      <c r="E396" s="13"/>
      <c r="F396" s="14"/>
      <c r="G396" s="15"/>
      <c r="H396" s="10"/>
    </row>
    <row r="397" spans="2:8">
      <c r="B397" s="37" t="s">
        <v>43</v>
      </c>
      <c r="C397" s="11" t="s">
        <v>261</v>
      </c>
      <c r="D397" s="12">
        <v>29580791</v>
      </c>
      <c r="E397" s="13"/>
      <c r="F397" s="14"/>
      <c r="G397" s="15"/>
      <c r="H397" s="8">
        <f>SUM(D397+E397+F397)</f>
        <v>29580791</v>
      </c>
    </row>
    <row r="398" spans="2:8">
      <c r="B398" s="25"/>
      <c r="C398" s="7" t="s">
        <v>133</v>
      </c>
      <c r="D398" s="13"/>
      <c r="E398" s="13"/>
      <c r="F398" s="14"/>
      <c r="G398" s="15"/>
      <c r="H398" s="10"/>
    </row>
    <row r="399" spans="2:8">
      <c r="B399" s="25" t="s">
        <v>18</v>
      </c>
      <c r="C399" s="11" t="s">
        <v>19</v>
      </c>
      <c r="D399" s="13">
        <f>SUM(D397:D397)</f>
        <v>29580791</v>
      </c>
      <c r="E399" s="13"/>
      <c r="F399" s="14"/>
      <c r="G399" s="15"/>
      <c r="H399" s="17">
        <f>SUM(D399+E399+F399)</f>
        <v>29580791</v>
      </c>
    </row>
    <row r="400" spans="2:8">
      <c r="B400" s="25"/>
      <c r="C400" s="7" t="s">
        <v>262</v>
      </c>
      <c r="D400" s="13">
        <f>SUM(D397:D397)</f>
        <v>29580791</v>
      </c>
      <c r="E400" s="13"/>
      <c r="F400" s="14"/>
      <c r="G400" s="15"/>
      <c r="H400" s="17">
        <f>SUM(D400+E400+F400)</f>
        <v>29580791</v>
      </c>
    </row>
    <row r="401" spans="2:8">
      <c r="B401" s="25"/>
      <c r="C401" s="7" t="s">
        <v>263</v>
      </c>
      <c r="D401" s="13">
        <f>SUM(D400)</f>
        <v>29580791</v>
      </c>
      <c r="E401" s="13"/>
      <c r="F401" s="14"/>
      <c r="G401" s="15"/>
      <c r="H401" s="8">
        <f>SUM(D401+E401+F401)</f>
        <v>29580791</v>
      </c>
    </row>
    <row r="402" spans="2:8">
      <c r="B402" s="25"/>
      <c r="C402" s="7"/>
      <c r="D402" s="13"/>
      <c r="E402" s="13"/>
      <c r="F402" s="14"/>
      <c r="G402" s="15"/>
      <c r="H402" s="10"/>
    </row>
    <row r="403" spans="2:8" ht="45">
      <c r="B403" s="38"/>
      <c r="C403" s="7" t="s">
        <v>264</v>
      </c>
      <c r="D403" s="13"/>
      <c r="E403" s="13"/>
      <c r="F403" s="14"/>
      <c r="G403" s="15"/>
      <c r="H403" s="10"/>
    </row>
    <row r="404" spans="2:8" ht="30">
      <c r="B404" s="38"/>
      <c r="C404" s="7" t="s">
        <v>265</v>
      </c>
      <c r="D404" s="13"/>
      <c r="E404" s="13"/>
      <c r="F404" s="14"/>
      <c r="G404" s="15"/>
      <c r="H404" s="10"/>
    </row>
    <row r="405" spans="2:8">
      <c r="B405" s="37" t="s">
        <v>150</v>
      </c>
      <c r="C405" s="11" t="s">
        <v>266</v>
      </c>
      <c r="D405" s="12">
        <v>21900000</v>
      </c>
      <c r="E405" s="13"/>
      <c r="F405" s="14"/>
      <c r="G405" s="15"/>
      <c r="H405" s="8">
        <f>SUM(D405+E405+F405)</f>
        <v>21900000</v>
      </c>
    </row>
    <row r="406" spans="2:8">
      <c r="B406" s="37"/>
      <c r="C406" s="7" t="s">
        <v>267</v>
      </c>
      <c r="D406" s="13"/>
      <c r="E406" s="13"/>
      <c r="F406" s="14"/>
      <c r="G406" s="15"/>
      <c r="H406" s="10"/>
    </row>
    <row r="407" spans="2:8">
      <c r="B407" s="37" t="s">
        <v>18</v>
      </c>
      <c r="C407" s="11" t="s">
        <v>19</v>
      </c>
      <c r="D407" s="13">
        <f>SUM(D405)</f>
        <v>21900000</v>
      </c>
      <c r="E407" s="13"/>
      <c r="F407" s="14"/>
      <c r="G407" s="15"/>
      <c r="H407" s="17">
        <f>SUM(D407+E407+F407)</f>
        <v>21900000</v>
      </c>
    </row>
    <row r="408" spans="2:8">
      <c r="B408" s="35"/>
      <c r="C408" s="7" t="s">
        <v>268</v>
      </c>
      <c r="D408" s="13">
        <f>SUM(D407)</f>
        <v>21900000</v>
      </c>
      <c r="E408" s="13"/>
      <c r="F408" s="14"/>
      <c r="G408" s="15"/>
      <c r="H408" s="17">
        <f>SUM(D408+E408+F408)</f>
        <v>21900000</v>
      </c>
    </row>
    <row r="409" spans="2:8">
      <c r="B409" s="35"/>
      <c r="C409" s="7" t="s">
        <v>269</v>
      </c>
      <c r="D409" s="13">
        <f>SUM(D408)</f>
        <v>21900000</v>
      </c>
      <c r="E409" s="13"/>
      <c r="F409" s="14"/>
      <c r="G409" s="15"/>
      <c r="H409" s="17">
        <v>21900000</v>
      </c>
    </row>
    <row r="410" spans="2:8">
      <c r="B410" s="35"/>
      <c r="C410" s="7"/>
      <c r="D410" s="13"/>
      <c r="E410" s="13"/>
      <c r="F410" s="14"/>
      <c r="G410" s="15"/>
      <c r="H410" s="10"/>
    </row>
    <row r="411" spans="2:8" ht="30">
      <c r="B411" s="35"/>
      <c r="C411" s="7" t="s">
        <v>270</v>
      </c>
      <c r="D411" s="13"/>
      <c r="E411" s="8"/>
      <c r="F411" s="14"/>
      <c r="G411" s="15"/>
      <c r="H411" s="10"/>
    </row>
    <row r="412" spans="2:8" ht="30">
      <c r="B412" s="35"/>
      <c r="C412" s="7" t="s">
        <v>271</v>
      </c>
      <c r="D412" s="13"/>
      <c r="E412" s="8"/>
      <c r="F412" s="14"/>
      <c r="G412" s="15"/>
      <c r="H412" s="10"/>
    </row>
    <row r="413" spans="2:8">
      <c r="B413" s="38" t="s">
        <v>239</v>
      </c>
      <c r="C413" s="11" t="s">
        <v>272</v>
      </c>
      <c r="D413" s="12">
        <v>25563418</v>
      </c>
      <c r="E413" s="13"/>
      <c r="F413" s="14"/>
      <c r="G413" s="15"/>
      <c r="H413" s="8">
        <v>25563418</v>
      </c>
    </row>
    <row r="414" spans="2:8">
      <c r="B414" s="35"/>
      <c r="C414" s="7" t="s">
        <v>273</v>
      </c>
      <c r="D414" s="13"/>
      <c r="E414" s="13"/>
      <c r="F414" s="14"/>
      <c r="G414" s="15"/>
      <c r="H414" s="10"/>
    </row>
    <row r="415" spans="2:8">
      <c r="B415" s="37" t="s">
        <v>18</v>
      </c>
      <c r="C415" s="11" t="s">
        <v>19</v>
      </c>
      <c r="D415" s="13">
        <f>SUM(D413:D414)</f>
        <v>25563418</v>
      </c>
      <c r="E415" s="13"/>
      <c r="F415" s="14"/>
      <c r="G415" s="15"/>
      <c r="H415" s="17">
        <f>SUM(D415+E415+F415)</f>
        <v>25563418</v>
      </c>
    </row>
    <row r="416" spans="2:8">
      <c r="B416" s="38"/>
      <c r="C416" s="7" t="s">
        <v>274</v>
      </c>
      <c r="D416" s="13">
        <v>25563418</v>
      </c>
      <c r="E416" s="13"/>
      <c r="F416" s="14"/>
      <c r="G416" s="15"/>
      <c r="H416" s="17">
        <f>SUM(D416+E416+F416)</f>
        <v>25563418</v>
      </c>
    </row>
    <row r="417" spans="2:8">
      <c r="B417" s="38"/>
      <c r="C417" s="7" t="s">
        <v>275</v>
      </c>
      <c r="D417" s="13">
        <f>SUM(D221+D415)</f>
        <v>50294390</v>
      </c>
      <c r="E417" s="13"/>
      <c r="F417" s="14"/>
      <c r="G417" s="15"/>
      <c r="H417" s="17">
        <v>50294390</v>
      </c>
    </row>
    <row r="418" spans="2:8">
      <c r="B418" s="38"/>
      <c r="C418" s="7"/>
      <c r="D418" s="13"/>
      <c r="E418" s="13"/>
      <c r="F418" s="14"/>
      <c r="G418" s="15"/>
      <c r="H418" s="10"/>
    </row>
    <row r="419" spans="2:8" ht="45">
      <c r="B419" s="38"/>
      <c r="C419" s="7" t="s">
        <v>276</v>
      </c>
      <c r="D419" s="17"/>
      <c r="E419" s="17"/>
      <c r="F419" s="14"/>
      <c r="G419" s="15"/>
      <c r="H419" s="10"/>
    </row>
    <row r="420" spans="2:8">
      <c r="B420" s="38"/>
      <c r="C420" s="7" t="s">
        <v>277</v>
      </c>
      <c r="D420" s="17"/>
      <c r="E420" s="17"/>
      <c r="F420" s="14"/>
      <c r="G420" s="15"/>
      <c r="H420" s="10"/>
    </row>
    <row r="421" spans="2:8">
      <c r="B421" s="37" t="s">
        <v>43</v>
      </c>
      <c r="C421" s="10" t="s">
        <v>278</v>
      </c>
      <c r="D421" s="8">
        <v>4890000</v>
      </c>
      <c r="E421" s="17"/>
      <c r="F421" s="14"/>
      <c r="G421" s="15"/>
      <c r="H421" s="8">
        <f>SUM(D421+E421+F421)</f>
        <v>4890000</v>
      </c>
    </row>
    <row r="422" spans="2:8">
      <c r="B422" s="38"/>
      <c r="C422" s="7" t="s">
        <v>279</v>
      </c>
      <c r="D422" s="8"/>
      <c r="E422" s="8"/>
      <c r="F422" s="14"/>
      <c r="G422" s="15"/>
      <c r="H422" s="10"/>
    </row>
    <row r="423" spans="2:8">
      <c r="B423" s="37" t="s">
        <v>18</v>
      </c>
      <c r="C423" s="11" t="s">
        <v>19</v>
      </c>
      <c r="D423" s="8">
        <f>SUM(D421:D422)</f>
        <v>4890000</v>
      </c>
      <c r="E423" s="8"/>
      <c r="F423" s="14"/>
      <c r="G423" s="15"/>
      <c r="H423" s="8">
        <f>SUM(D423+E423+F423)</f>
        <v>4890000</v>
      </c>
    </row>
    <row r="424" spans="2:8">
      <c r="B424" s="37"/>
      <c r="C424" s="11" t="s">
        <v>280</v>
      </c>
      <c r="D424" s="8">
        <f>SUM(D423)</f>
        <v>4890000</v>
      </c>
      <c r="E424" s="8"/>
      <c r="F424" s="14"/>
      <c r="G424" s="15"/>
      <c r="H424" s="8">
        <f>SUM(D424+E424+F424)</f>
        <v>4890000</v>
      </c>
    </row>
    <row r="425" spans="2:8">
      <c r="B425" s="37"/>
      <c r="C425" s="7" t="s">
        <v>281</v>
      </c>
      <c r="D425" s="8">
        <f>SUM(D423)</f>
        <v>4890000</v>
      </c>
      <c r="E425" s="8"/>
      <c r="F425" s="14"/>
      <c r="G425" s="15"/>
      <c r="H425" s="8">
        <f>SUM(D425+E425+F425)</f>
        <v>4890000</v>
      </c>
    </row>
    <row r="426" spans="2:8">
      <c r="B426" s="37"/>
      <c r="C426" s="7"/>
      <c r="D426" s="8"/>
      <c r="E426" s="8"/>
      <c r="F426" s="14"/>
      <c r="G426" s="15"/>
      <c r="H426" s="8"/>
    </row>
    <row r="427" spans="2:8">
      <c r="B427" s="37"/>
      <c r="C427" s="7"/>
      <c r="D427" s="8"/>
      <c r="E427" s="8"/>
      <c r="F427" s="14"/>
      <c r="G427" s="15"/>
      <c r="H427" s="8"/>
    </row>
    <row r="428" spans="2:8">
      <c r="B428" s="35"/>
      <c r="C428" s="39" t="s">
        <v>282</v>
      </c>
      <c r="D428" s="17">
        <f>SUM(D17+D47+D63+D98+D106+D114+D190+D212+D246+D257+D291+D324+D332+D340+D348+D372+D380+D393+D401+D409+D417+D425)</f>
        <v>958233517</v>
      </c>
      <c r="E428" s="17">
        <v>27925000</v>
      </c>
      <c r="F428" s="17">
        <v>13500000</v>
      </c>
      <c r="G428" s="17">
        <v>850000</v>
      </c>
      <c r="H428" s="17">
        <f>SUM(D428+E428+F428+G428)</f>
        <v>1000508517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J10" sqref="J10"/>
    </sheetView>
  </sheetViews>
  <sheetFormatPr baseColWidth="10" defaultRowHeight="15" x14ac:dyDescent="0"/>
  <cols>
    <col min="3" max="3" width="52.1640625" customWidth="1"/>
    <col min="4" max="4" width="15.6640625" customWidth="1"/>
    <col min="5" max="5" width="15.1640625" customWidth="1"/>
    <col min="6" max="6" width="13.83203125" customWidth="1"/>
    <col min="8" max="8" width="20" customWidth="1"/>
  </cols>
  <sheetData>
    <row r="1" spans="2:8" ht="55">
      <c r="B1" s="1" t="s">
        <v>0</v>
      </c>
      <c r="C1" s="2" t="s">
        <v>1</v>
      </c>
      <c r="D1" s="3" t="s">
        <v>283</v>
      </c>
      <c r="E1" s="3" t="s">
        <v>284</v>
      </c>
      <c r="F1" s="4" t="s">
        <v>285</v>
      </c>
      <c r="G1" s="1" t="s">
        <v>2</v>
      </c>
      <c r="H1" s="5" t="s">
        <v>3</v>
      </c>
    </row>
    <row r="2" spans="2:8">
      <c r="B2" s="39">
        <v>41</v>
      </c>
      <c r="C2" s="142" t="s">
        <v>1446</v>
      </c>
      <c r="D2" s="13">
        <v>310607341</v>
      </c>
      <c r="E2" s="10"/>
      <c r="F2" s="10"/>
      <c r="G2" s="10"/>
      <c r="H2" s="13">
        <v>310607341</v>
      </c>
    </row>
    <row r="3" spans="2:8">
      <c r="B3" s="53">
        <v>411</v>
      </c>
      <c r="C3" s="139" t="s">
        <v>788</v>
      </c>
      <c r="D3" s="12">
        <v>242413605</v>
      </c>
      <c r="E3" s="10"/>
      <c r="F3" s="10"/>
      <c r="G3" s="10"/>
      <c r="H3" s="12">
        <v>242413605</v>
      </c>
    </row>
    <row r="4" spans="2:8">
      <c r="B4" s="53">
        <v>412</v>
      </c>
      <c r="C4" s="139" t="s">
        <v>8</v>
      </c>
      <c r="D4" s="12">
        <v>43845971</v>
      </c>
      <c r="E4" s="10"/>
      <c r="F4" s="10"/>
      <c r="G4" s="10"/>
      <c r="H4" s="12">
        <v>43845971</v>
      </c>
    </row>
    <row r="5" spans="2:8">
      <c r="B5" s="53">
        <v>413</v>
      </c>
      <c r="C5" s="139" t="s">
        <v>67</v>
      </c>
      <c r="D5" s="12">
        <v>8423000</v>
      </c>
      <c r="E5" s="10"/>
      <c r="F5" s="10"/>
      <c r="G5" s="10"/>
      <c r="H5" s="12">
        <v>8423000</v>
      </c>
    </row>
    <row r="6" spans="2:8">
      <c r="B6" s="53">
        <v>414</v>
      </c>
      <c r="C6" s="139" t="s">
        <v>105</v>
      </c>
      <c r="D6" s="12">
        <v>11895765</v>
      </c>
      <c r="E6" s="10"/>
      <c r="F6" s="10"/>
      <c r="G6" s="10"/>
      <c r="H6" s="12">
        <v>11895765</v>
      </c>
    </row>
    <row r="7" spans="2:8">
      <c r="B7" s="53">
        <v>415</v>
      </c>
      <c r="C7" s="139" t="s">
        <v>1447</v>
      </c>
      <c r="D7" s="12">
        <v>764000</v>
      </c>
      <c r="E7" s="10"/>
      <c r="F7" s="10"/>
      <c r="G7" s="10"/>
      <c r="H7" s="12">
        <v>764000</v>
      </c>
    </row>
    <row r="8" spans="2:8">
      <c r="B8" s="53">
        <v>416</v>
      </c>
      <c r="C8" s="139" t="s">
        <v>1448</v>
      </c>
      <c r="D8" s="12">
        <v>2000000</v>
      </c>
      <c r="E8" s="10"/>
      <c r="F8" s="10"/>
      <c r="G8" s="10"/>
      <c r="H8" s="12">
        <v>2000000</v>
      </c>
    </row>
    <row r="9" spans="2:8">
      <c r="B9" s="53">
        <v>417</v>
      </c>
      <c r="C9" s="139" t="s">
        <v>782</v>
      </c>
      <c r="D9" s="12">
        <v>1265000</v>
      </c>
      <c r="E9" s="10"/>
      <c r="F9" s="10"/>
      <c r="G9" s="10"/>
      <c r="H9" s="12">
        <v>1265000</v>
      </c>
    </row>
    <row r="10" spans="2:8">
      <c r="B10" s="53"/>
      <c r="C10" s="139"/>
      <c r="D10" s="143"/>
      <c r="E10" s="10"/>
      <c r="F10" s="10"/>
      <c r="G10" s="10"/>
      <c r="H10" s="143"/>
    </row>
    <row r="11" spans="2:8">
      <c r="B11" s="39">
        <v>42</v>
      </c>
      <c r="C11" s="142" t="s">
        <v>1449</v>
      </c>
      <c r="D11" s="13">
        <v>151039000</v>
      </c>
      <c r="E11" s="10"/>
      <c r="F11" s="10"/>
      <c r="G11" s="10"/>
      <c r="H11" s="13">
        <v>151039000</v>
      </c>
    </row>
    <row r="12" spans="2:8">
      <c r="B12" s="53">
        <v>421</v>
      </c>
      <c r="C12" s="139" t="s">
        <v>26</v>
      </c>
      <c r="D12" s="12">
        <v>56660000</v>
      </c>
      <c r="E12" s="10"/>
      <c r="F12" s="10"/>
      <c r="G12" s="10"/>
      <c r="H12" s="12">
        <v>56660000</v>
      </c>
    </row>
    <row r="13" spans="2:8">
      <c r="B13" s="53">
        <v>422</v>
      </c>
      <c r="C13" s="139" t="s">
        <v>35</v>
      </c>
      <c r="D13" s="12">
        <v>270000</v>
      </c>
      <c r="E13" s="10"/>
      <c r="F13" s="10"/>
      <c r="G13" s="10"/>
      <c r="H13" s="12">
        <v>270000</v>
      </c>
    </row>
    <row r="14" spans="2:8">
      <c r="B14" s="53">
        <v>423</v>
      </c>
      <c r="C14" s="139" t="s">
        <v>37</v>
      </c>
      <c r="D14" s="12">
        <v>34169000</v>
      </c>
      <c r="E14" s="10"/>
      <c r="F14" s="10"/>
      <c r="G14" s="10"/>
      <c r="H14" s="12">
        <v>34169000</v>
      </c>
    </row>
    <row r="15" spans="2:8">
      <c r="B15" s="53">
        <v>424</v>
      </c>
      <c r="C15" s="139" t="s">
        <v>72</v>
      </c>
      <c r="D15" s="12">
        <v>240000</v>
      </c>
      <c r="E15" s="10"/>
      <c r="F15" s="10"/>
      <c r="G15" s="10"/>
      <c r="H15" s="12">
        <v>240000</v>
      </c>
    </row>
    <row r="16" spans="2:8">
      <c r="B16" s="53">
        <v>425</v>
      </c>
      <c r="C16" s="139" t="s">
        <v>107</v>
      </c>
      <c r="D16" s="12">
        <v>41320000</v>
      </c>
      <c r="E16" s="10"/>
      <c r="F16" s="10"/>
      <c r="G16" s="10"/>
      <c r="H16" s="12">
        <v>41320000</v>
      </c>
    </row>
    <row r="17" spans="2:8">
      <c r="B17" s="53">
        <v>426</v>
      </c>
      <c r="C17" s="139" t="s">
        <v>41</v>
      </c>
      <c r="D17" s="12">
        <v>18380000</v>
      </c>
      <c r="E17" s="10"/>
      <c r="F17" s="10"/>
      <c r="G17" s="10"/>
      <c r="H17" s="12">
        <v>18380000</v>
      </c>
    </row>
    <row r="18" spans="2:8">
      <c r="B18" s="53"/>
      <c r="C18" s="139"/>
      <c r="D18" s="143"/>
      <c r="E18" s="10"/>
      <c r="F18" s="10"/>
      <c r="G18" s="10"/>
      <c r="H18" s="143"/>
    </row>
    <row r="19" spans="2:8">
      <c r="B19" s="39">
        <v>46</v>
      </c>
      <c r="C19" s="142" t="s">
        <v>1450</v>
      </c>
      <c r="D19" s="13">
        <v>37806659</v>
      </c>
      <c r="E19" s="10"/>
      <c r="F19" s="10"/>
      <c r="G19" s="10"/>
      <c r="H19" s="13">
        <v>37806659</v>
      </c>
    </row>
    <row r="20" spans="2:8">
      <c r="B20" s="53">
        <v>463</v>
      </c>
      <c r="C20" s="139" t="s">
        <v>918</v>
      </c>
      <c r="D20" s="12">
        <v>6000000</v>
      </c>
      <c r="E20" s="10"/>
      <c r="F20" s="10"/>
      <c r="G20" s="10"/>
      <c r="H20" s="12">
        <v>6000000</v>
      </c>
    </row>
    <row r="21" spans="2:8">
      <c r="B21" s="53">
        <v>465</v>
      </c>
      <c r="C21" s="139" t="s">
        <v>1451</v>
      </c>
      <c r="D21" s="12">
        <v>31806659</v>
      </c>
      <c r="E21" s="10"/>
      <c r="F21" s="10"/>
      <c r="G21" s="10"/>
      <c r="H21" s="12">
        <v>31806659</v>
      </c>
    </row>
    <row r="22" spans="2:8">
      <c r="B22" s="53"/>
      <c r="C22" s="139"/>
      <c r="D22" s="143"/>
      <c r="E22" s="10"/>
      <c r="F22" s="10"/>
      <c r="G22" s="10"/>
      <c r="H22" s="143"/>
    </row>
    <row r="23" spans="2:8">
      <c r="B23" s="39">
        <v>47</v>
      </c>
      <c r="C23" s="142" t="s">
        <v>1452</v>
      </c>
      <c r="D23" s="13">
        <v>11900000</v>
      </c>
      <c r="E23" s="10"/>
      <c r="F23" s="10"/>
      <c r="G23" s="10"/>
      <c r="H23" s="13">
        <v>11900000</v>
      </c>
    </row>
    <row r="24" spans="2:8">
      <c r="B24" s="53">
        <v>472</v>
      </c>
      <c r="C24" s="139" t="s">
        <v>240</v>
      </c>
      <c r="D24" s="12">
        <v>11900000</v>
      </c>
      <c r="E24" s="10"/>
      <c r="F24" s="10"/>
      <c r="G24" s="10"/>
      <c r="H24" s="12">
        <v>11900000</v>
      </c>
    </row>
    <row r="25" spans="2:8">
      <c r="B25" s="53"/>
      <c r="C25" s="139"/>
      <c r="D25" s="143"/>
      <c r="E25" s="10"/>
      <c r="F25" s="10"/>
      <c r="G25" s="10"/>
      <c r="H25" s="143"/>
    </row>
    <row r="26" spans="2:8">
      <c r="B26" s="39">
        <v>48</v>
      </c>
      <c r="C26" s="142" t="s">
        <v>1453</v>
      </c>
      <c r="D26" s="13">
        <v>110608000</v>
      </c>
      <c r="E26" s="10"/>
      <c r="F26" s="10"/>
      <c r="G26" s="10"/>
      <c r="H26" s="13">
        <v>110608000</v>
      </c>
    </row>
    <row r="27" spans="2:8">
      <c r="B27" s="53">
        <v>481</v>
      </c>
      <c r="C27" s="139" t="s">
        <v>302</v>
      </c>
      <c r="D27" s="12">
        <v>10198000</v>
      </c>
      <c r="E27" s="10"/>
      <c r="F27" s="10"/>
      <c r="G27" s="10"/>
      <c r="H27" s="12">
        <v>10198000</v>
      </c>
    </row>
    <row r="28" spans="2:8">
      <c r="B28" s="53">
        <v>482</v>
      </c>
      <c r="C28" s="139" t="s">
        <v>339</v>
      </c>
      <c r="D28" s="12">
        <v>63810000</v>
      </c>
      <c r="E28" s="10"/>
      <c r="F28" s="10"/>
      <c r="G28" s="10"/>
      <c r="H28" s="12">
        <v>63810000</v>
      </c>
    </row>
    <row r="29" spans="2:8">
      <c r="B29" s="53">
        <v>483</v>
      </c>
      <c r="C29" s="139" t="s">
        <v>241</v>
      </c>
      <c r="D29" s="12">
        <v>36600000</v>
      </c>
      <c r="E29" s="10"/>
      <c r="F29" s="10"/>
      <c r="G29" s="10"/>
      <c r="H29" s="12">
        <v>36600000</v>
      </c>
    </row>
    <row r="30" spans="2:8">
      <c r="B30" s="139"/>
      <c r="C30" s="139"/>
      <c r="D30" s="139"/>
      <c r="E30" s="10"/>
      <c r="F30" s="10"/>
      <c r="G30" s="10"/>
      <c r="H30" s="139"/>
    </row>
    <row r="31" spans="2:8">
      <c r="B31" s="39">
        <v>499</v>
      </c>
      <c r="C31" s="142" t="s">
        <v>1243</v>
      </c>
      <c r="D31" s="13">
        <v>1100000</v>
      </c>
      <c r="E31" s="10"/>
      <c r="F31" s="10"/>
      <c r="G31" s="10"/>
      <c r="H31" s="13">
        <v>1100000</v>
      </c>
    </row>
    <row r="32" spans="2:8">
      <c r="B32" s="53">
        <v>49911</v>
      </c>
      <c r="C32" s="139" t="s">
        <v>414</v>
      </c>
      <c r="D32" s="12">
        <v>100000</v>
      </c>
      <c r="E32" s="10"/>
      <c r="F32" s="10"/>
      <c r="G32" s="10"/>
      <c r="H32" s="12">
        <v>100000</v>
      </c>
    </row>
    <row r="33" spans="2:8">
      <c r="B33" s="53">
        <v>49912</v>
      </c>
      <c r="C33" s="139" t="s">
        <v>415</v>
      </c>
      <c r="D33" s="12">
        <v>1000000</v>
      </c>
      <c r="E33" s="10"/>
      <c r="F33" s="10"/>
      <c r="G33" s="10"/>
      <c r="H33" s="12">
        <v>1000000</v>
      </c>
    </row>
    <row r="34" spans="2:8">
      <c r="B34" s="139"/>
      <c r="C34" s="139"/>
      <c r="D34" s="139"/>
      <c r="E34" s="10"/>
      <c r="F34" s="10"/>
      <c r="G34" s="10"/>
      <c r="H34" s="139"/>
    </row>
    <row r="35" spans="2:8">
      <c r="B35" s="39">
        <v>51</v>
      </c>
      <c r="C35" s="142" t="s">
        <v>1454</v>
      </c>
      <c r="D35" s="13">
        <v>9400000</v>
      </c>
      <c r="E35" s="10"/>
      <c r="F35" s="10"/>
      <c r="G35" s="10"/>
      <c r="H35" s="13">
        <v>9400000</v>
      </c>
    </row>
    <row r="36" spans="2:8">
      <c r="B36" s="53">
        <v>511</v>
      </c>
      <c r="C36" s="139" t="s">
        <v>81</v>
      </c>
      <c r="D36" s="12">
        <v>4100000</v>
      </c>
      <c r="E36" s="10"/>
      <c r="F36" s="10"/>
      <c r="G36" s="10"/>
      <c r="H36" s="12">
        <v>4100000</v>
      </c>
    </row>
    <row r="37" spans="2:8">
      <c r="B37" s="53">
        <v>512</v>
      </c>
      <c r="C37" s="139" t="s">
        <v>82</v>
      </c>
      <c r="D37" s="12">
        <v>4300000</v>
      </c>
      <c r="E37" s="10"/>
      <c r="F37" s="10"/>
      <c r="G37" s="10"/>
      <c r="H37" s="12">
        <v>4300000</v>
      </c>
    </row>
    <row r="38" spans="2:8">
      <c r="B38" s="53">
        <v>515</v>
      </c>
      <c r="C38" s="139" t="s">
        <v>587</v>
      </c>
      <c r="D38" s="12">
        <v>1000000</v>
      </c>
      <c r="E38" s="10"/>
      <c r="F38" s="10"/>
      <c r="G38" s="10"/>
      <c r="H38" s="12">
        <v>1000000</v>
      </c>
    </row>
    <row r="39" spans="2:8">
      <c r="B39" s="142"/>
      <c r="C39" s="142" t="s">
        <v>1455</v>
      </c>
      <c r="D39" s="13">
        <v>632461000</v>
      </c>
      <c r="E39" s="10"/>
      <c r="F39" s="10"/>
      <c r="G39" s="10"/>
      <c r="H39" s="13">
        <v>632461000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49"/>
  <sheetViews>
    <sheetView topLeftCell="A38" workbookViewId="0">
      <selection activeCell="J14" sqref="J14"/>
    </sheetView>
  </sheetViews>
  <sheetFormatPr baseColWidth="10" defaultRowHeight="15" x14ac:dyDescent="0"/>
  <cols>
    <col min="3" max="3" width="21.6640625" customWidth="1"/>
    <col min="4" max="4" width="21.83203125" customWidth="1"/>
    <col min="5" max="5" width="10.83203125" customWidth="1"/>
    <col min="6" max="6" width="21.5" customWidth="1"/>
    <col min="8" max="8" width="21.6640625" customWidth="1"/>
  </cols>
  <sheetData>
    <row r="1" spans="2:8" ht="55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 ht="30">
      <c r="B2" s="46">
        <v>411</v>
      </c>
      <c r="C2" s="11" t="s">
        <v>7</v>
      </c>
      <c r="D2" s="47" t="e">
        <f>SUM(#REF!+#REF!+#REF!+#REF!+#REF!+#REF!+#REF!+#REF!+#REF!+#REF!+#REF!)</f>
        <v>#REF!</v>
      </c>
      <c r="E2" s="47" t="e">
        <f>SUM(#REF!+#REF!)</f>
        <v>#REF!</v>
      </c>
      <c r="F2" s="15"/>
      <c r="G2" s="15"/>
      <c r="H2" s="47" t="e">
        <f>SUM(D2:G2)</f>
        <v>#REF!</v>
      </c>
    </row>
    <row r="3" spans="2:8" ht="30">
      <c r="B3" s="46">
        <v>412</v>
      </c>
      <c r="C3" s="11" t="s">
        <v>8</v>
      </c>
      <c r="D3" s="47" t="e">
        <f>SUM(#REF!+#REF!+#REF!+#REF!+#REF!+#REF!+#REF!+#REF!+#REF!+#REF!+#REF!)</f>
        <v>#REF!</v>
      </c>
      <c r="E3" s="47" t="e">
        <f>SUM(#REF!+#REF!)</f>
        <v>#REF!</v>
      </c>
      <c r="F3" s="15"/>
      <c r="G3" s="15"/>
      <c r="H3" s="47" t="e">
        <f>SUM(D3:G3)</f>
        <v>#REF!</v>
      </c>
    </row>
    <row r="4" spans="2:8" ht="30">
      <c r="B4" s="46">
        <v>413</v>
      </c>
      <c r="C4" s="11" t="s">
        <v>7</v>
      </c>
      <c r="D4" s="47" t="e">
        <f>SUM(#REF!+#REF!+#REF!+#REF!+#REF!)</f>
        <v>#REF!</v>
      </c>
      <c r="E4" s="47" t="e">
        <f>SUM(#REF!+#REF!)</f>
        <v>#REF!</v>
      </c>
      <c r="F4" s="15"/>
      <c r="G4" s="15"/>
      <c r="H4" s="47" t="e">
        <f>SUM(D4+E4)</f>
        <v>#REF!</v>
      </c>
    </row>
    <row r="5" spans="2:8" ht="30">
      <c r="B5" s="46">
        <v>414</v>
      </c>
      <c r="C5" s="11" t="s">
        <v>105</v>
      </c>
      <c r="D5" s="47" t="e">
        <f>SUM(#REF!+#REF!+#REF!+#REF!+#REF!+#REF!+#REF!+#REF!+#REF!+#REF!)</f>
        <v>#REF!</v>
      </c>
      <c r="E5" s="47" t="e">
        <f>SUM(#REF!+#REF!)</f>
        <v>#REF!</v>
      </c>
      <c r="F5" s="15">
        <v>2500000</v>
      </c>
      <c r="G5" s="15"/>
      <c r="H5" s="47" t="e">
        <f>SUM(D5+E5+F5)</f>
        <v>#REF!</v>
      </c>
    </row>
    <row r="6" spans="2:8" ht="30">
      <c r="B6" s="46">
        <v>415</v>
      </c>
      <c r="C6" s="11" t="s">
        <v>286</v>
      </c>
      <c r="D6" s="47" t="e">
        <f>SUM(#REF!+#REF!+#REF!+#REF!+#REF!+#REF!+#REF!+#REF!+#REF!)</f>
        <v>#REF!</v>
      </c>
      <c r="E6" s="47" t="e">
        <f>SUM(#REF!+#REF!)</f>
        <v>#REF!</v>
      </c>
      <c r="F6" s="15"/>
      <c r="G6" s="15"/>
      <c r="H6" s="47" t="e">
        <f>SUM(D6+E6)</f>
        <v>#REF!</v>
      </c>
    </row>
    <row r="7" spans="2:8" ht="30">
      <c r="B7" s="46">
        <v>416</v>
      </c>
      <c r="C7" s="11" t="s">
        <v>287</v>
      </c>
      <c r="D7" s="47" t="e">
        <f>SUM(#REF!+#REF!+#REF!+#REF!+#REF!+#REF!+#REF!+#REF!+#REF!+#REF!)</f>
        <v>#REF!</v>
      </c>
      <c r="E7" s="47" t="e">
        <f>SUM(#REF!+#REF!)</f>
        <v>#REF!</v>
      </c>
      <c r="F7" s="15"/>
      <c r="G7" s="15"/>
      <c r="H7" s="47" t="e">
        <f>SUM(D7+E7)</f>
        <v>#REF!</v>
      </c>
    </row>
    <row r="8" spans="2:8">
      <c r="B8" s="46">
        <v>417</v>
      </c>
      <c r="C8" s="11" t="s">
        <v>288</v>
      </c>
      <c r="D8" s="47" t="e">
        <f>SUM(#REF!)</f>
        <v>#REF!</v>
      </c>
      <c r="E8" s="48"/>
      <c r="F8" s="15"/>
      <c r="G8" s="15"/>
      <c r="H8" s="47" t="e">
        <f>SUM(D8+E8)</f>
        <v>#REF!</v>
      </c>
    </row>
    <row r="9" spans="2:8">
      <c r="B9" s="5">
        <v>41</v>
      </c>
      <c r="C9" s="5" t="s">
        <v>289</v>
      </c>
      <c r="D9" s="48" t="e">
        <f>SUM(D2+D3+D4+D5+D6+D7+D8)</f>
        <v>#REF!</v>
      </c>
      <c r="E9" s="48">
        <v>4281978</v>
      </c>
      <c r="F9" s="48">
        <f>SUM(F2+F3+F5)</f>
        <v>2500000</v>
      </c>
      <c r="G9" s="48"/>
      <c r="H9" s="48" t="e">
        <f>SUM(D9+E9+F9)</f>
        <v>#REF!</v>
      </c>
    </row>
    <row r="10" spans="2:8">
      <c r="B10" s="10"/>
      <c r="C10" s="10"/>
      <c r="D10" s="10"/>
      <c r="E10" s="8"/>
      <c r="F10" s="8"/>
      <c r="G10" s="10"/>
      <c r="H10" s="10"/>
    </row>
    <row r="11" spans="2:8">
      <c r="B11" s="46">
        <v>421</v>
      </c>
      <c r="C11" s="11" t="s">
        <v>26</v>
      </c>
      <c r="D11" s="47" t="e">
        <f>SUM(#REF!+#REF!+#REF!+#REF!+#REF!+#REF!+#REF!+#REF!+#REF!+#REF!+#REF!)</f>
        <v>#REF!</v>
      </c>
      <c r="E11" s="47" t="e">
        <f>SUM(#REF!+#REF!)</f>
        <v>#REF!</v>
      </c>
      <c r="F11" s="15">
        <v>6220000</v>
      </c>
      <c r="G11" s="15"/>
      <c r="H11" s="47" t="e">
        <f>SUM(D11+E11+F11)</f>
        <v>#REF!</v>
      </c>
    </row>
    <row r="12" spans="2:8">
      <c r="B12" s="46">
        <v>422</v>
      </c>
      <c r="C12" s="49" t="s">
        <v>290</v>
      </c>
      <c r="D12" s="47" t="e">
        <f>SUM(#REF!+#REF!+#REF!+#REF!+#REF!+#REF!+#REF!+#REF!+#REF!+#REF!+#REF!)</f>
        <v>#REF!</v>
      </c>
      <c r="E12" s="47" t="e">
        <f>SUM(#REF!+#REF!+#REF!)</f>
        <v>#REF!</v>
      </c>
      <c r="F12" s="8">
        <v>2700000</v>
      </c>
      <c r="G12" s="8">
        <v>100000</v>
      </c>
      <c r="H12" s="47" t="e">
        <f>SUM(D12+E12+F12+G12)</f>
        <v>#REF!</v>
      </c>
    </row>
    <row r="13" spans="2:8">
      <c r="B13" s="46">
        <v>423</v>
      </c>
      <c r="C13" s="11" t="s">
        <v>37</v>
      </c>
      <c r="D13" s="47" t="e">
        <f>SUM(#REF!+#REF!+#REF!+#REF!+#REF!+#REF!+#REF!+#REF!+#REF!+#REF!+#REF!+#REF!+#REF!+#REF!+#REF!+#REF!)</f>
        <v>#REF!</v>
      </c>
      <c r="E13" s="47" t="e">
        <f>SUM(#REF!+#REF!)</f>
        <v>#REF!</v>
      </c>
      <c r="F13" s="15"/>
      <c r="G13" s="15">
        <v>500000</v>
      </c>
      <c r="H13" s="47" t="e">
        <f>SUM(D13+E13+G13)</f>
        <v>#REF!</v>
      </c>
    </row>
    <row r="14" spans="2:8" ht="30">
      <c r="B14" s="46">
        <v>424</v>
      </c>
      <c r="C14" s="11" t="s">
        <v>72</v>
      </c>
      <c r="D14" s="47" t="e">
        <f>SUM(#REF!+#REF!+#REF!+#REF!+#REF!+#REF!+#REF!+#REF!+#REF!+#REF!)</f>
        <v>#REF!</v>
      </c>
      <c r="E14" s="47" t="e">
        <f>SUM(#REF!+#REF!)</f>
        <v>#REF!</v>
      </c>
      <c r="F14" s="8"/>
      <c r="G14" s="8"/>
      <c r="H14" s="47" t="e">
        <f>SUM(D14+E14)</f>
        <v>#REF!</v>
      </c>
    </row>
    <row r="15" spans="2:8" ht="30">
      <c r="B15" s="46">
        <v>425</v>
      </c>
      <c r="C15" s="11" t="s">
        <v>73</v>
      </c>
      <c r="D15" s="47" t="e">
        <f>SUM(#REF!+#REF!+#REF!+#REF!+#REF!+#REF!+#REF!+#REF!+#REF!)</f>
        <v>#REF!</v>
      </c>
      <c r="E15" s="47" t="e">
        <f>SUM(#REF!+#REF!)</f>
        <v>#REF!</v>
      </c>
      <c r="F15" s="15"/>
      <c r="G15" s="15"/>
      <c r="H15" s="47" t="e">
        <f>SUM(D15+E15)</f>
        <v>#REF!</v>
      </c>
    </row>
    <row r="16" spans="2:8">
      <c r="B16" s="46">
        <v>426</v>
      </c>
      <c r="C16" s="11" t="s">
        <v>41</v>
      </c>
      <c r="D16" s="47" t="e">
        <f>SUM(#REF!+#REF!+#REF!+#REF!+#REF!+#REF!+#REF!+#REF!+#REF!+#REF!)</f>
        <v>#REF!</v>
      </c>
      <c r="E16" s="47" t="e">
        <f>SUM(#REF!+#REF!)</f>
        <v>#REF!</v>
      </c>
      <c r="F16" s="8">
        <v>1580000</v>
      </c>
      <c r="G16" s="8">
        <v>250000</v>
      </c>
      <c r="H16" s="47" t="e">
        <f>SUM(+D16+E16+F16+G16)</f>
        <v>#REF!</v>
      </c>
    </row>
    <row r="17" spans="2:8" ht="30">
      <c r="B17" s="50">
        <v>42</v>
      </c>
      <c r="C17" s="7" t="s">
        <v>291</v>
      </c>
      <c r="D17" s="48" t="e">
        <f>SUM(D18+D11+D12+D13+D14+D15+D16)</f>
        <v>#REF!</v>
      </c>
      <c r="E17" s="48" t="e">
        <f>SUM(E11:E16)</f>
        <v>#REF!</v>
      </c>
      <c r="F17" s="48">
        <f>SUM(F9+F11+F12+F16)</f>
        <v>13000000</v>
      </c>
      <c r="G17" s="48">
        <f>SUM(G12+G13+G16)</f>
        <v>850000</v>
      </c>
      <c r="H17" s="48" t="e">
        <f>SUM(D17+E17+F17+G17)</f>
        <v>#REF!</v>
      </c>
    </row>
    <row r="18" spans="2:8">
      <c r="B18" s="10">
        <v>444</v>
      </c>
      <c r="C18" s="10" t="s">
        <v>292</v>
      </c>
      <c r="D18" s="47" t="e">
        <f>SUM(#REF!+#REF!+#REF!+#REF!+#REF!)</f>
        <v>#REF!</v>
      </c>
      <c r="E18" s="48"/>
      <c r="F18" s="15"/>
      <c r="G18" s="15"/>
      <c r="H18" s="8" t="e">
        <f>SUM(D18)</f>
        <v>#REF!</v>
      </c>
    </row>
    <row r="19" spans="2:8">
      <c r="B19" s="5">
        <v>44</v>
      </c>
      <c r="C19" s="5" t="s">
        <v>293</v>
      </c>
      <c r="D19" s="47" t="e">
        <f>SUM(#REF!+#REF!+#REF!+#REF!+#REF!)</f>
        <v>#REF!</v>
      </c>
      <c r="E19" s="48"/>
      <c r="F19" s="15"/>
      <c r="G19" s="15"/>
      <c r="H19" s="8" t="e">
        <f>SUM(D18)</f>
        <v>#REF!</v>
      </c>
    </row>
    <row r="20" spans="2:8" ht="45">
      <c r="B20" s="46">
        <v>451</v>
      </c>
      <c r="C20" s="11" t="s">
        <v>294</v>
      </c>
      <c r="D20" s="47" t="e">
        <f>SUM(#REF!+#REF!+#REF!+#REF!+#REF!)</f>
        <v>#REF!</v>
      </c>
      <c r="E20" s="48"/>
      <c r="F20" s="15"/>
      <c r="G20" s="15"/>
      <c r="H20" s="47" t="e">
        <f>SUM(D20)</f>
        <v>#REF!</v>
      </c>
    </row>
    <row r="21" spans="2:8">
      <c r="B21" s="46">
        <v>454</v>
      </c>
      <c r="C21" s="11" t="s">
        <v>295</v>
      </c>
      <c r="D21" s="47" t="e">
        <f>SUM(#REF!)</f>
        <v>#REF!</v>
      </c>
      <c r="E21" s="48"/>
      <c r="F21" s="15"/>
      <c r="G21" s="15"/>
      <c r="H21" s="47" t="e">
        <f>SUM(D21)</f>
        <v>#REF!</v>
      </c>
    </row>
    <row r="22" spans="2:8">
      <c r="B22" s="50">
        <v>45</v>
      </c>
      <c r="C22" s="7" t="s">
        <v>296</v>
      </c>
      <c r="D22" s="48" t="e">
        <f>SUM(D20+D21)</f>
        <v>#REF!</v>
      </c>
      <c r="E22" s="48"/>
      <c r="F22" s="15"/>
      <c r="G22" s="15"/>
      <c r="H22" s="48" t="e">
        <f>SUM(D22)</f>
        <v>#REF!</v>
      </c>
    </row>
    <row r="23" spans="2:8">
      <c r="B23" s="50"/>
      <c r="C23" s="7"/>
      <c r="D23" s="47"/>
      <c r="E23" s="47"/>
      <c r="F23" s="15"/>
      <c r="G23" s="15"/>
      <c r="H23" s="10"/>
    </row>
    <row r="24" spans="2:8" ht="30">
      <c r="B24" s="46">
        <v>463</v>
      </c>
      <c r="C24" s="11" t="s">
        <v>297</v>
      </c>
      <c r="D24" s="47" t="e">
        <f>SUM(#REF!+#REF!+#REF!+#REF!)</f>
        <v>#REF!</v>
      </c>
      <c r="E24" s="48"/>
      <c r="F24" s="15"/>
      <c r="G24" s="15"/>
      <c r="H24" s="48" t="e">
        <f>SUM(D24)</f>
        <v>#REF!</v>
      </c>
    </row>
    <row r="25" spans="2:8">
      <c r="B25" s="46">
        <v>465</v>
      </c>
      <c r="C25" s="11" t="s">
        <v>298</v>
      </c>
      <c r="D25" s="47" t="e">
        <f>SUM(#REF!+#REF!+#REF!+#REF!+#REF!+#REF!+#REF!+#REF!+#REF!+#REF!+#REF!+#REF!)</f>
        <v>#REF!</v>
      </c>
      <c r="E25" s="48">
        <v>288022</v>
      </c>
      <c r="F25" s="15"/>
      <c r="G25" s="15"/>
      <c r="H25" s="48" t="e">
        <f>SUM(D25+E25)</f>
        <v>#REF!</v>
      </c>
    </row>
    <row r="26" spans="2:8" ht="30">
      <c r="B26" s="50">
        <v>46</v>
      </c>
      <c r="C26" s="7" t="s">
        <v>299</v>
      </c>
      <c r="D26" s="48" t="e">
        <f>SUM(D24+D25)</f>
        <v>#REF!</v>
      </c>
      <c r="E26" s="48"/>
      <c r="F26" s="15"/>
      <c r="G26" s="15"/>
      <c r="H26" s="48" t="e">
        <f>SUM(D26)</f>
        <v>#REF!</v>
      </c>
    </row>
    <row r="27" spans="2:8">
      <c r="B27" s="50"/>
      <c r="C27" s="7"/>
      <c r="D27" s="47"/>
      <c r="E27" s="48"/>
      <c r="F27" s="15"/>
      <c r="G27" s="15"/>
      <c r="H27" s="10"/>
    </row>
    <row r="28" spans="2:8" ht="30">
      <c r="B28" s="46">
        <v>472</v>
      </c>
      <c r="C28" s="11" t="s">
        <v>300</v>
      </c>
      <c r="D28" s="47" t="e">
        <f>SUM(#REF!+#REF!)</f>
        <v>#REF!</v>
      </c>
      <c r="E28" s="48"/>
      <c r="F28" s="15"/>
      <c r="G28" s="15"/>
      <c r="H28" s="47" t="e">
        <f>SUM(D28)</f>
        <v>#REF!</v>
      </c>
    </row>
    <row r="29" spans="2:8" ht="30">
      <c r="B29" s="50">
        <v>47</v>
      </c>
      <c r="C29" s="7" t="s">
        <v>301</v>
      </c>
      <c r="D29" s="48" t="e">
        <f>SUM(D28)</f>
        <v>#REF!</v>
      </c>
      <c r="E29" s="48">
        <f>SUM(E25)</f>
        <v>288022</v>
      </c>
      <c r="F29" s="29"/>
      <c r="G29" s="29"/>
      <c r="H29" s="48" t="e">
        <f>SUM(D29+E29)</f>
        <v>#REF!</v>
      </c>
    </row>
    <row r="30" spans="2:8">
      <c r="B30" s="50"/>
      <c r="C30" s="7"/>
      <c r="D30" s="47"/>
      <c r="E30" s="48"/>
      <c r="F30" s="15"/>
      <c r="G30" s="15"/>
      <c r="H30" s="10"/>
    </row>
    <row r="31" spans="2:8">
      <c r="B31" s="46">
        <v>481</v>
      </c>
      <c r="C31" s="10" t="s">
        <v>302</v>
      </c>
      <c r="D31" s="47" t="e">
        <f>SUM(#REF!+#REF!+#REF!+#REF!+#REF!)</f>
        <v>#REF!</v>
      </c>
      <c r="E31" s="47"/>
      <c r="F31" s="15"/>
      <c r="G31" s="15"/>
      <c r="H31" s="47" t="e">
        <f>SUM(D31)</f>
        <v>#REF!</v>
      </c>
    </row>
    <row r="32" spans="2:8" ht="30">
      <c r="B32" s="46">
        <v>482</v>
      </c>
      <c r="C32" s="11" t="s">
        <v>75</v>
      </c>
      <c r="D32" s="47" t="e">
        <f>SUM(#REF!+#REF!+#REF!+#REF!+#REF!+#REF!)</f>
        <v>#REF!</v>
      </c>
      <c r="E32" s="47">
        <v>100000</v>
      </c>
      <c r="F32" s="15"/>
      <c r="G32" s="15"/>
      <c r="H32" s="47" t="e">
        <f>SUM(D32+E32)</f>
        <v>#REF!</v>
      </c>
    </row>
    <row r="33" spans="2:8" ht="30">
      <c r="B33" s="46">
        <v>483</v>
      </c>
      <c r="C33" s="11" t="s">
        <v>303</v>
      </c>
      <c r="D33" s="47" t="e">
        <f>SUM(#REF!+#REF!+#REF!+#REF!)</f>
        <v>#REF!</v>
      </c>
      <c r="E33" s="47">
        <v>70000</v>
      </c>
      <c r="F33" s="15"/>
      <c r="G33" s="15"/>
      <c r="H33" s="47" t="e">
        <f>SUM(D33+E33)</f>
        <v>#REF!</v>
      </c>
    </row>
    <row r="34" spans="2:8">
      <c r="B34" s="46">
        <v>484</v>
      </c>
      <c r="C34" s="11" t="s">
        <v>304</v>
      </c>
      <c r="D34" s="47" t="e">
        <f>SUM(#REF!)</f>
        <v>#REF!</v>
      </c>
      <c r="E34" s="48"/>
      <c r="F34" s="15"/>
      <c r="G34" s="15"/>
      <c r="H34" s="47" t="e">
        <f>SUM(D34)</f>
        <v>#REF!</v>
      </c>
    </row>
    <row r="35" spans="2:8">
      <c r="B35" s="46">
        <v>485</v>
      </c>
      <c r="C35" s="11" t="s">
        <v>305</v>
      </c>
      <c r="D35" s="47" t="e">
        <f>SUM(#REF!)</f>
        <v>#REF!</v>
      </c>
      <c r="E35" s="48"/>
      <c r="F35" s="15"/>
      <c r="G35" s="15"/>
      <c r="H35" s="8" t="e">
        <f>SUM(D35)</f>
        <v>#REF!</v>
      </c>
    </row>
    <row r="36" spans="2:8">
      <c r="B36" s="50">
        <v>48</v>
      </c>
      <c r="C36" s="7" t="s">
        <v>306</v>
      </c>
      <c r="D36" s="48" t="e">
        <f>SUM(D31+D32+D33+D34+D35)</f>
        <v>#REF!</v>
      </c>
      <c r="E36" s="48">
        <f>SUM(E32+E33)</f>
        <v>170000</v>
      </c>
      <c r="F36" s="15"/>
      <c r="G36" s="15"/>
      <c r="H36" s="48" t="e">
        <f>SUM(D36+E36)</f>
        <v>#REF!</v>
      </c>
    </row>
    <row r="37" spans="2:8">
      <c r="B37" s="50"/>
      <c r="C37" s="7"/>
      <c r="D37" s="47"/>
      <c r="E37" s="48"/>
      <c r="F37" s="15"/>
      <c r="G37" s="15"/>
      <c r="H37" s="8" t="e">
        <f>SUM(D38)</f>
        <v>#REF!</v>
      </c>
    </row>
    <row r="38" spans="2:8" ht="30">
      <c r="B38" s="46">
        <v>499</v>
      </c>
      <c r="C38" s="11" t="s">
        <v>307</v>
      </c>
      <c r="D38" s="47" t="e">
        <f>SUM(#REF!+#REF!)</f>
        <v>#REF!</v>
      </c>
      <c r="E38" s="48"/>
      <c r="F38" s="15"/>
      <c r="G38" s="15"/>
      <c r="H38" s="47" t="e">
        <f>SUM(H37)</f>
        <v>#REF!</v>
      </c>
    </row>
    <row r="39" spans="2:8">
      <c r="B39" s="50">
        <v>49</v>
      </c>
      <c r="C39" s="7" t="s">
        <v>308</v>
      </c>
      <c r="D39" s="48" t="e">
        <f>SUM(D38)</f>
        <v>#REF!</v>
      </c>
      <c r="E39" s="13"/>
      <c r="F39" s="15"/>
      <c r="G39" s="15"/>
      <c r="H39" s="48">
        <v>23250000</v>
      </c>
    </row>
    <row r="40" spans="2:8">
      <c r="B40" s="50"/>
      <c r="C40" s="7"/>
      <c r="D40" s="47"/>
      <c r="E40" s="8"/>
      <c r="F40" s="15"/>
      <c r="G40" s="15"/>
      <c r="H40" s="5"/>
    </row>
    <row r="41" spans="2:8">
      <c r="B41" s="46">
        <v>511</v>
      </c>
      <c r="C41" s="11" t="s">
        <v>309</v>
      </c>
      <c r="D41" s="47" t="e">
        <f>SUM(#REF!+#REF!+#REF!+#REF!+#REF!+#REF!+#REF!+#REF!+#REF!+#REF!+#REF!+#REF!+#REF!)</f>
        <v>#REF!</v>
      </c>
      <c r="E41" s="47">
        <v>2500000</v>
      </c>
      <c r="F41" s="15">
        <v>500000</v>
      </c>
      <c r="G41" s="15"/>
      <c r="H41" s="47" t="e">
        <f>SUM(D41+E41+F41)</f>
        <v>#REF!</v>
      </c>
    </row>
    <row r="42" spans="2:8">
      <c r="B42" s="46">
        <v>512</v>
      </c>
      <c r="C42" s="11" t="s">
        <v>82</v>
      </c>
      <c r="D42" s="47" t="e">
        <f>SUM(#REF!+#REF!+#REF!+#REF!+#REF!+#REF!+#REF!+#REF!)</f>
        <v>#REF!</v>
      </c>
      <c r="E42" s="47">
        <v>2000000</v>
      </c>
      <c r="F42" s="15"/>
      <c r="G42" s="15"/>
      <c r="H42" s="47" t="e">
        <f>SUM(D42+E42)</f>
        <v>#REF!</v>
      </c>
    </row>
    <row r="43" spans="2:8">
      <c r="B43" s="46">
        <v>513</v>
      </c>
      <c r="C43" s="11" t="s">
        <v>310</v>
      </c>
      <c r="D43" s="12" t="e">
        <f>SUM(#REF!)</f>
        <v>#REF!</v>
      </c>
      <c r="E43" s="48"/>
      <c r="F43" s="15"/>
      <c r="G43" s="15"/>
      <c r="H43" s="47" t="e">
        <f>SUM(D43)</f>
        <v>#REF!</v>
      </c>
    </row>
    <row r="44" spans="2:8" ht="30">
      <c r="B44" s="46">
        <v>514</v>
      </c>
      <c r="C44" s="11" t="s">
        <v>311</v>
      </c>
      <c r="D44" s="12" t="e">
        <f>SUM(#REF!)</f>
        <v>#REF!</v>
      </c>
      <c r="E44" s="48"/>
      <c r="F44" s="15"/>
      <c r="G44" s="15"/>
      <c r="H44" s="47" t="e">
        <f>SUM(D44)</f>
        <v>#REF!</v>
      </c>
    </row>
    <row r="45" spans="2:8">
      <c r="B45" s="46">
        <v>515</v>
      </c>
      <c r="C45" s="11" t="s">
        <v>312</v>
      </c>
      <c r="D45" s="12" t="e">
        <f>SUM(#REF!)</f>
        <v>#REF!</v>
      </c>
      <c r="E45" s="48"/>
      <c r="F45" s="15"/>
      <c r="G45" s="15"/>
      <c r="H45" s="47" t="e">
        <f>SUM(D45)</f>
        <v>#REF!</v>
      </c>
    </row>
    <row r="46" spans="2:8">
      <c r="B46" s="46">
        <v>541</v>
      </c>
      <c r="C46" s="11" t="s">
        <v>313</v>
      </c>
      <c r="D46" s="12" t="e">
        <f>SUM(#REF!)</f>
        <v>#REF!</v>
      </c>
      <c r="E46" s="48"/>
      <c r="F46" s="15"/>
      <c r="G46" s="15"/>
      <c r="H46" s="12" t="e">
        <f>SUM(D46)</f>
        <v>#REF!</v>
      </c>
    </row>
    <row r="47" spans="2:8" ht="45">
      <c r="B47" s="50">
        <v>51</v>
      </c>
      <c r="C47" s="7" t="s">
        <v>314</v>
      </c>
      <c r="D47" s="48" t="e">
        <f>SUM(D41+D42+D43+D44+D45+D46)</f>
        <v>#REF!</v>
      </c>
      <c r="E47" s="48">
        <f>SUM(E41:E46)</f>
        <v>4500000</v>
      </c>
      <c r="F47" s="15">
        <f>SUM(F41:F46)</f>
        <v>500000</v>
      </c>
      <c r="G47" s="15"/>
      <c r="H47" s="48" t="e">
        <f>SUM(D47+E47+F47)</f>
        <v>#REF!</v>
      </c>
    </row>
    <row r="48" spans="2:8">
      <c r="B48" s="10"/>
      <c r="C48" s="51" t="s">
        <v>315</v>
      </c>
      <c r="D48" s="48" t="e">
        <f>SUM(D9+D17+D22+D26+D29+D36+D39+D47)</f>
        <v>#REF!</v>
      </c>
      <c r="E48" s="48" t="e">
        <f>SUM(E47+E36+E29+E17+E9)</f>
        <v>#REF!</v>
      </c>
      <c r="F48" s="29">
        <f>SUM(F47+F17)</f>
        <v>13500000</v>
      </c>
      <c r="G48" s="29">
        <f>SUM(G17)</f>
        <v>850000</v>
      </c>
      <c r="H48" s="48" t="e">
        <f>SUM(D48+E48+F48+G48)</f>
        <v>#REF!</v>
      </c>
    </row>
    <row r="49" spans="2:8">
      <c r="B49" s="10"/>
      <c r="C49" s="51"/>
      <c r="D49" s="48"/>
      <c r="E49" s="48"/>
      <c r="F49" s="29"/>
      <c r="G49" s="29"/>
      <c r="H49" s="48"/>
    </row>
    <row r="50" spans="2:8" ht="30">
      <c r="B50" s="10"/>
      <c r="C50" s="52" t="s">
        <v>316</v>
      </c>
      <c r="D50" s="10"/>
      <c r="E50" s="10"/>
      <c r="F50" s="10"/>
      <c r="G50" s="10"/>
      <c r="H50" s="10"/>
    </row>
    <row r="51" spans="2:8" ht="45">
      <c r="B51" s="53"/>
      <c r="C51" s="54" t="s">
        <v>317</v>
      </c>
      <c r="D51" s="55"/>
      <c r="E51" s="12"/>
      <c r="F51" s="12"/>
      <c r="G51" s="55"/>
      <c r="H51" s="56"/>
    </row>
    <row r="52" spans="2:8" ht="75">
      <c r="B52" s="53"/>
      <c r="C52" s="54" t="s">
        <v>318</v>
      </c>
      <c r="D52" s="55"/>
      <c r="E52" s="12"/>
      <c r="F52" s="12"/>
      <c r="G52" s="55"/>
      <c r="H52" s="56"/>
    </row>
    <row r="53" spans="2:8" ht="75">
      <c r="B53" s="57"/>
      <c r="C53" s="58" t="s">
        <v>319</v>
      </c>
      <c r="D53" s="55"/>
      <c r="E53" s="12"/>
      <c r="F53" s="12"/>
      <c r="G53" s="55"/>
      <c r="H53" s="56"/>
    </row>
    <row r="54" spans="2:8" ht="45">
      <c r="B54" s="59">
        <v>411</v>
      </c>
      <c r="C54" s="60" t="s">
        <v>320</v>
      </c>
      <c r="D54" s="55">
        <v>10000000</v>
      </c>
      <c r="E54" s="12"/>
      <c r="F54" s="12"/>
      <c r="G54" s="55"/>
      <c r="H54" s="56">
        <v>10000000</v>
      </c>
    </row>
    <row r="55" spans="2:8" ht="30">
      <c r="B55" s="59">
        <v>412</v>
      </c>
      <c r="C55" s="60" t="s">
        <v>8</v>
      </c>
      <c r="D55" s="55">
        <v>1800000</v>
      </c>
      <c r="E55" s="12"/>
      <c r="F55" s="12"/>
      <c r="G55" s="55"/>
      <c r="H55" s="56">
        <v>1800000</v>
      </c>
    </row>
    <row r="56" spans="2:8" ht="30">
      <c r="B56" s="59">
        <v>414</v>
      </c>
      <c r="C56" s="60" t="s">
        <v>105</v>
      </c>
      <c r="D56" s="55">
        <v>30000</v>
      </c>
      <c r="E56" s="12"/>
      <c r="F56" s="12"/>
      <c r="G56" s="55"/>
      <c r="H56" s="56">
        <v>30000</v>
      </c>
    </row>
    <row r="57" spans="2:8">
      <c r="B57" s="59">
        <v>417</v>
      </c>
      <c r="C57" s="60" t="s">
        <v>288</v>
      </c>
      <c r="D57" s="55">
        <v>5800000</v>
      </c>
      <c r="E57" s="12"/>
      <c r="F57" s="12"/>
      <c r="G57" s="55"/>
      <c r="H57" s="56">
        <v>5800000</v>
      </c>
    </row>
    <row r="58" spans="2:8">
      <c r="B58" s="59">
        <v>422</v>
      </c>
      <c r="C58" s="60" t="s">
        <v>35</v>
      </c>
      <c r="D58" s="55">
        <v>200000</v>
      </c>
      <c r="E58" s="12"/>
      <c r="F58" s="12"/>
      <c r="G58" s="55"/>
      <c r="H58" s="56">
        <v>200000</v>
      </c>
    </row>
    <row r="59" spans="2:8">
      <c r="B59" s="59">
        <v>423</v>
      </c>
      <c r="C59" s="60" t="s">
        <v>37</v>
      </c>
      <c r="D59" s="55">
        <v>1900000</v>
      </c>
      <c r="E59" s="12"/>
      <c r="F59" s="12"/>
      <c r="G59" s="55"/>
      <c r="H59" s="56">
        <v>1900000</v>
      </c>
    </row>
    <row r="60" spans="2:8" ht="30">
      <c r="B60" s="59">
        <v>424</v>
      </c>
      <c r="C60" s="60" t="s">
        <v>72</v>
      </c>
      <c r="D60" s="55">
        <v>1000000</v>
      </c>
      <c r="E60" s="12"/>
      <c r="F60" s="12"/>
      <c r="G60" s="55"/>
      <c r="H60" s="56">
        <v>1000000</v>
      </c>
    </row>
    <row r="61" spans="2:8">
      <c r="B61" s="59">
        <v>426</v>
      </c>
      <c r="C61" s="60" t="s">
        <v>41</v>
      </c>
      <c r="D61" s="55">
        <v>900000</v>
      </c>
      <c r="E61" s="12"/>
      <c r="F61" s="12"/>
      <c r="G61" s="55"/>
      <c r="H61" s="56">
        <v>900000</v>
      </c>
    </row>
    <row r="62" spans="2:8" ht="30">
      <c r="B62" s="59">
        <v>465</v>
      </c>
      <c r="C62" s="60" t="s">
        <v>321</v>
      </c>
      <c r="D62" s="55">
        <v>1238000</v>
      </c>
      <c r="E62" s="12"/>
      <c r="F62" s="12"/>
      <c r="G62" s="55"/>
      <c r="H62" s="56">
        <v>1238000</v>
      </c>
    </row>
    <row r="63" spans="2:8" ht="45">
      <c r="B63" s="59">
        <v>481</v>
      </c>
      <c r="C63" s="61" t="s">
        <v>322</v>
      </c>
      <c r="D63" s="55">
        <v>2225000</v>
      </c>
      <c r="E63" s="12"/>
      <c r="F63" s="12"/>
      <c r="G63" s="55"/>
      <c r="H63" s="56">
        <v>2225000</v>
      </c>
    </row>
    <row r="64" spans="2:8" ht="30">
      <c r="B64" s="53"/>
      <c r="C64" s="52" t="s">
        <v>323</v>
      </c>
      <c r="D64" s="62">
        <v>25093000</v>
      </c>
      <c r="E64" s="13"/>
      <c r="F64" s="13"/>
      <c r="G64" s="62"/>
      <c r="H64" s="63">
        <v>25093000</v>
      </c>
    </row>
    <row r="65" spans="2:8">
      <c r="B65" s="53"/>
      <c r="C65" s="64"/>
      <c r="D65" s="55"/>
      <c r="E65" s="12"/>
      <c r="F65" s="12"/>
      <c r="G65" s="55"/>
      <c r="H65" s="56"/>
    </row>
    <row r="66" spans="2:8" ht="45">
      <c r="B66" s="53"/>
      <c r="C66" s="65" t="s">
        <v>324</v>
      </c>
      <c r="D66" s="55"/>
      <c r="E66" s="12"/>
      <c r="F66" s="12"/>
      <c r="G66" s="55"/>
      <c r="H66" s="56"/>
    </row>
    <row r="67" spans="2:8" ht="75">
      <c r="B67" s="57"/>
      <c r="C67" s="58" t="s">
        <v>319</v>
      </c>
      <c r="D67" s="55"/>
      <c r="E67" s="12"/>
      <c r="F67" s="12"/>
      <c r="G67" s="55"/>
      <c r="H67" s="56"/>
    </row>
    <row r="68" spans="2:8">
      <c r="B68" s="59">
        <v>423</v>
      </c>
      <c r="C68" s="60" t="s">
        <v>37</v>
      </c>
      <c r="D68" s="55">
        <v>2300000</v>
      </c>
      <c r="E68" s="12"/>
      <c r="F68" s="12"/>
      <c r="G68" s="55"/>
      <c r="H68" s="56">
        <v>2300000</v>
      </c>
    </row>
    <row r="69" spans="2:8">
      <c r="B69" s="59">
        <v>426</v>
      </c>
      <c r="C69" s="60" t="s">
        <v>41</v>
      </c>
      <c r="D69" s="55">
        <v>50000</v>
      </c>
      <c r="E69" s="12"/>
      <c r="F69" s="12"/>
      <c r="G69" s="55"/>
      <c r="H69" s="56">
        <v>50000</v>
      </c>
    </row>
    <row r="70" spans="2:8" ht="30">
      <c r="B70" s="53"/>
      <c r="C70" s="52" t="s">
        <v>325</v>
      </c>
      <c r="D70" s="62">
        <v>2350000</v>
      </c>
      <c r="E70" s="13"/>
      <c r="F70" s="13"/>
      <c r="G70" s="62"/>
      <c r="H70" s="63">
        <v>2350000</v>
      </c>
    </row>
    <row r="71" spans="2:8">
      <c r="B71" s="53"/>
      <c r="C71" s="52"/>
      <c r="D71" s="55"/>
      <c r="E71" s="12"/>
      <c r="F71" s="12"/>
      <c r="G71" s="55"/>
      <c r="H71" s="56"/>
    </row>
    <row r="72" spans="2:8">
      <c r="B72" s="53"/>
      <c r="C72" s="52" t="s">
        <v>326</v>
      </c>
      <c r="D72" s="62">
        <v>27443000</v>
      </c>
      <c r="E72" s="13"/>
      <c r="F72" s="13"/>
      <c r="G72" s="62"/>
      <c r="H72" s="63">
        <v>27443000</v>
      </c>
    </row>
    <row r="73" spans="2:8">
      <c r="B73" s="53"/>
      <c r="C73" s="52"/>
      <c r="D73" s="55"/>
      <c r="E73" s="12"/>
      <c r="F73" s="12"/>
      <c r="G73" s="55"/>
      <c r="H73" s="56"/>
    </row>
    <row r="74" spans="2:8">
      <c r="B74" s="53"/>
      <c r="C74" s="52" t="s">
        <v>327</v>
      </c>
      <c r="D74" s="62">
        <v>27443000</v>
      </c>
      <c r="E74" s="13"/>
      <c r="F74" s="13"/>
      <c r="G74" s="62"/>
      <c r="H74" s="63">
        <v>27443000</v>
      </c>
    </row>
    <row r="75" spans="2:8">
      <c r="B75" s="53"/>
      <c r="C75" s="64"/>
      <c r="D75" s="55"/>
      <c r="E75" s="12"/>
      <c r="F75" s="12"/>
      <c r="G75" s="55"/>
      <c r="H75" s="56"/>
    </row>
    <row r="76" spans="2:8">
      <c r="B76" s="53"/>
      <c r="C76" s="64"/>
      <c r="D76" s="55"/>
      <c r="E76" s="12"/>
      <c r="F76" s="12"/>
      <c r="G76" s="55"/>
      <c r="H76" s="56"/>
    </row>
    <row r="77" spans="2:8" ht="30">
      <c r="B77" s="53"/>
      <c r="C77" s="54" t="s">
        <v>328</v>
      </c>
      <c r="D77" s="55"/>
      <c r="E77" s="66"/>
      <c r="F77" s="66"/>
      <c r="G77" s="55"/>
      <c r="H77" s="56"/>
    </row>
    <row r="78" spans="2:8" ht="45">
      <c r="B78" s="53"/>
      <c r="C78" s="54" t="s">
        <v>329</v>
      </c>
      <c r="D78" s="55"/>
      <c r="E78" s="12"/>
      <c r="F78" s="12"/>
      <c r="G78" s="55"/>
      <c r="H78" s="56"/>
    </row>
    <row r="79" spans="2:8" ht="45">
      <c r="B79" s="53"/>
      <c r="C79" s="54" t="s">
        <v>330</v>
      </c>
      <c r="D79" s="55"/>
      <c r="E79" s="12"/>
      <c r="F79" s="12"/>
      <c r="G79" s="55"/>
      <c r="H79" s="56"/>
    </row>
    <row r="80" spans="2:8" ht="30">
      <c r="B80" s="57"/>
      <c r="C80" s="67" t="s">
        <v>331</v>
      </c>
      <c r="D80" s="55"/>
      <c r="E80" s="12"/>
      <c r="F80" s="12"/>
      <c r="G80" s="55"/>
      <c r="H80" s="56"/>
    </row>
    <row r="81" spans="2:8" ht="45">
      <c r="B81" s="59">
        <v>411</v>
      </c>
      <c r="C81" s="60" t="s">
        <v>320</v>
      </c>
      <c r="D81" s="55">
        <v>21000000</v>
      </c>
      <c r="E81" s="12"/>
      <c r="F81" s="12"/>
      <c r="G81" s="55"/>
      <c r="H81" s="56">
        <v>21000000</v>
      </c>
    </row>
    <row r="82" spans="2:8" ht="30">
      <c r="B82" s="59">
        <v>412</v>
      </c>
      <c r="C82" s="60" t="s">
        <v>8</v>
      </c>
      <c r="D82" s="55">
        <v>3750000</v>
      </c>
      <c r="E82" s="12"/>
      <c r="F82" s="12"/>
      <c r="G82" s="55"/>
      <c r="H82" s="56">
        <v>3750000</v>
      </c>
    </row>
    <row r="83" spans="2:8">
      <c r="B83" s="59">
        <v>422</v>
      </c>
      <c r="C83" s="60" t="s">
        <v>35</v>
      </c>
      <c r="D83" s="55">
        <v>1100000</v>
      </c>
      <c r="E83" s="12"/>
      <c r="F83" s="12"/>
      <c r="G83" s="55"/>
      <c r="H83" s="56">
        <v>1100000</v>
      </c>
    </row>
    <row r="84" spans="2:8">
      <c r="B84" s="59">
        <v>423</v>
      </c>
      <c r="C84" s="60" t="s">
        <v>37</v>
      </c>
      <c r="D84" s="55">
        <v>6800000</v>
      </c>
      <c r="E84" s="12"/>
      <c r="F84" s="12"/>
      <c r="G84" s="55"/>
      <c r="H84" s="56">
        <v>6800000</v>
      </c>
    </row>
    <row r="85" spans="2:8" ht="30">
      <c r="B85" s="59">
        <v>424</v>
      </c>
      <c r="C85" s="60" t="s">
        <v>72</v>
      </c>
      <c r="D85" s="55">
        <v>1000</v>
      </c>
      <c r="E85" s="12"/>
      <c r="F85" s="12"/>
      <c r="G85" s="55"/>
      <c r="H85" s="56">
        <v>1000</v>
      </c>
    </row>
    <row r="86" spans="2:8">
      <c r="B86" s="59">
        <v>426</v>
      </c>
      <c r="C86" s="60" t="s">
        <v>41</v>
      </c>
      <c r="D86" s="55">
        <v>2300000</v>
      </c>
      <c r="E86" s="12"/>
      <c r="F86" s="12"/>
      <c r="G86" s="55"/>
      <c r="H86" s="56">
        <v>2300000</v>
      </c>
    </row>
    <row r="87" spans="2:8" ht="30">
      <c r="B87" s="59">
        <v>465</v>
      </c>
      <c r="C87" s="60" t="s">
        <v>321</v>
      </c>
      <c r="D87" s="55">
        <v>2783000</v>
      </c>
      <c r="E87" s="12"/>
      <c r="F87" s="12"/>
      <c r="G87" s="55"/>
      <c r="H87" s="56">
        <v>2783000</v>
      </c>
    </row>
    <row r="88" spans="2:8" ht="30">
      <c r="B88" s="53"/>
      <c r="C88" s="52" t="s">
        <v>323</v>
      </c>
      <c r="D88" s="62">
        <v>37734000</v>
      </c>
      <c r="E88" s="13"/>
      <c r="F88" s="13"/>
      <c r="G88" s="62"/>
      <c r="H88" s="63">
        <v>37734000</v>
      </c>
    </row>
    <row r="89" spans="2:8">
      <c r="B89" s="53"/>
      <c r="C89" s="64"/>
      <c r="D89" s="62"/>
      <c r="E89" s="13"/>
      <c r="F89" s="13"/>
      <c r="G89" s="62"/>
      <c r="H89" s="63"/>
    </row>
    <row r="90" spans="2:8" ht="30">
      <c r="B90" s="53"/>
      <c r="C90" s="65" t="s">
        <v>332</v>
      </c>
      <c r="D90" s="55"/>
      <c r="E90" s="12"/>
      <c r="F90" s="12"/>
      <c r="G90" s="55"/>
      <c r="H90" s="56"/>
    </row>
    <row r="91" spans="2:8" ht="75">
      <c r="B91" s="57"/>
      <c r="C91" s="58" t="s">
        <v>319</v>
      </c>
      <c r="D91" s="55"/>
      <c r="E91" s="12"/>
      <c r="F91" s="12"/>
      <c r="G91" s="55"/>
      <c r="H91" s="56"/>
    </row>
    <row r="92" spans="2:8">
      <c r="B92" s="59">
        <v>423</v>
      </c>
      <c r="C92" s="60" t="s">
        <v>37</v>
      </c>
      <c r="D92" s="55">
        <v>200000</v>
      </c>
      <c r="E92" s="12"/>
      <c r="F92" s="12"/>
      <c r="G92" s="55"/>
      <c r="H92" s="56">
        <v>200000</v>
      </c>
    </row>
    <row r="93" spans="2:8">
      <c r="B93" s="59">
        <v>426</v>
      </c>
      <c r="C93" s="60" t="s">
        <v>41</v>
      </c>
      <c r="D93" s="55">
        <v>50000</v>
      </c>
      <c r="E93" s="12"/>
      <c r="F93" s="12"/>
      <c r="G93" s="55"/>
      <c r="H93" s="56">
        <v>50000</v>
      </c>
    </row>
    <row r="94" spans="2:8" ht="30">
      <c r="B94" s="53"/>
      <c r="C94" s="52" t="s">
        <v>333</v>
      </c>
      <c r="D94" s="62">
        <v>250000</v>
      </c>
      <c r="E94" s="13"/>
      <c r="F94" s="13"/>
      <c r="G94" s="62"/>
      <c r="H94" s="63">
        <v>250000</v>
      </c>
    </row>
    <row r="95" spans="2:8">
      <c r="B95" s="53"/>
      <c r="C95" s="52"/>
      <c r="D95" s="55"/>
      <c r="E95" s="12"/>
      <c r="F95" s="12"/>
      <c r="G95" s="55"/>
      <c r="H95" s="56"/>
    </row>
    <row r="96" spans="2:8">
      <c r="B96" s="53"/>
      <c r="C96" s="52" t="s">
        <v>334</v>
      </c>
      <c r="D96" s="62">
        <v>37984000</v>
      </c>
      <c r="E96" s="13"/>
      <c r="F96" s="13"/>
      <c r="G96" s="62"/>
      <c r="H96" s="63">
        <v>37984000</v>
      </c>
    </row>
    <row r="97" spans="2:8">
      <c r="B97" s="53"/>
      <c r="C97" s="64"/>
      <c r="D97" s="55"/>
      <c r="E97" s="12"/>
      <c r="F97" s="12"/>
      <c r="G97" s="55"/>
      <c r="H97" s="56"/>
    </row>
    <row r="98" spans="2:8">
      <c r="B98" s="53"/>
      <c r="C98" s="52" t="s">
        <v>335</v>
      </c>
      <c r="D98" s="62">
        <v>37984000</v>
      </c>
      <c r="E98" s="13"/>
      <c r="F98" s="13"/>
      <c r="G98" s="62"/>
      <c r="H98" s="63">
        <v>37984000</v>
      </c>
    </row>
    <row r="99" spans="2:8">
      <c r="B99" s="53"/>
      <c r="C99" s="64"/>
      <c r="D99" s="55"/>
      <c r="E99" s="12"/>
      <c r="F99" s="12"/>
      <c r="G99" s="55"/>
      <c r="H99" s="56"/>
    </row>
    <row r="100" spans="2:8">
      <c r="B100" s="53"/>
      <c r="C100" s="64"/>
      <c r="D100" s="55"/>
      <c r="E100" s="12"/>
      <c r="F100" s="12"/>
      <c r="G100" s="55"/>
      <c r="H100" s="56"/>
    </row>
    <row r="101" spans="2:8" ht="45">
      <c r="B101" s="53"/>
      <c r="C101" s="54" t="s">
        <v>336</v>
      </c>
      <c r="D101" s="55"/>
      <c r="E101" s="66"/>
      <c r="F101" s="66"/>
      <c r="G101" s="55"/>
      <c r="H101" s="56"/>
    </row>
    <row r="102" spans="2:8" ht="45">
      <c r="B102" s="53"/>
      <c r="C102" s="54" t="s">
        <v>329</v>
      </c>
      <c r="D102" s="55"/>
      <c r="E102" s="12"/>
      <c r="F102" s="12"/>
      <c r="G102" s="55"/>
      <c r="H102" s="56"/>
    </row>
    <row r="103" spans="2:8" ht="60">
      <c r="B103" s="53"/>
      <c r="C103" s="54" t="s">
        <v>337</v>
      </c>
      <c r="D103" s="55"/>
      <c r="E103" s="12"/>
      <c r="F103" s="12"/>
      <c r="G103" s="55"/>
      <c r="H103" s="56"/>
    </row>
    <row r="104" spans="2:8">
      <c r="B104" s="57"/>
      <c r="C104" s="67" t="s">
        <v>338</v>
      </c>
      <c r="D104" s="68"/>
      <c r="E104" s="69"/>
      <c r="F104" s="69"/>
      <c r="G104" s="68"/>
      <c r="H104" s="70"/>
    </row>
    <row r="105" spans="2:8" ht="45">
      <c r="B105" s="59">
        <v>411</v>
      </c>
      <c r="C105" s="60" t="s">
        <v>320</v>
      </c>
      <c r="D105" s="55">
        <v>5865000</v>
      </c>
      <c r="E105" s="12"/>
      <c r="F105" s="12"/>
      <c r="G105" s="55"/>
      <c r="H105" s="56">
        <v>5865000</v>
      </c>
    </row>
    <row r="106" spans="2:8" ht="30">
      <c r="B106" s="59">
        <v>412</v>
      </c>
      <c r="C106" s="60" t="s">
        <v>8</v>
      </c>
      <c r="D106" s="55">
        <v>1050000</v>
      </c>
      <c r="E106" s="12"/>
      <c r="F106" s="12"/>
      <c r="G106" s="55"/>
      <c r="H106" s="56">
        <v>1050000</v>
      </c>
    </row>
    <row r="107" spans="2:8">
      <c r="B107" s="59">
        <v>413</v>
      </c>
      <c r="C107" s="60" t="s">
        <v>67</v>
      </c>
      <c r="D107" s="55">
        <v>41000</v>
      </c>
      <c r="E107" s="12"/>
      <c r="F107" s="12"/>
      <c r="G107" s="55"/>
      <c r="H107" s="56">
        <v>41000</v>
      </c>
    </row>
    <row r="108" spans="2:8" ht="30">
      <c r="B108" s="59">
        <v>414</v>
      </c>
      <c r="C108" s="60" t="s">
        <v>105</v>
      </c>
      <c r="D108" s="55">
        <v>10000</v>
      </c>
      <c r="E108" s="12"/>
      <c r="F108" s="12"/>
      <c r="G108" s="55"/>
      <c r="H108" s="56">
        <v>10000</v>
      </c>
    </row>
    <row r="109" spans="2:8">
      <c r="B109" s="59">
        <v>421</v>
      </c>
      <c r="C109" s="60" t="s">
        <v>26</v>
      </c>
      <c r="D109" s="55">
        <v>40000</v>
      </c>
      <c r="E109" s="12"/>
      <c r="F109" s="12"/>
      <c r="G109" s="55"/>
      <c r="H109" s="56">
        <v>40000</v>
      </c>
    </row>
    <row r="110" spans="2:8">
      <c r="B110" s="59">
        <v>422</v>
      </c>
      <c r="C110" s="60" t="s">
        <v>35</v>
      </c>
      <c r="D110" s="55">
        <v>50000</v>
      </c>
      <c r="E110" s="12"/>
      <c r="F110" s="12"/>
      <c r="G110" s="55"/>
      <c r="H110" s="56">
        <v>50000</v>
      </c>
    </row>
    <row r="111" spans="2:8">
      <c r="B111" s="59">
        <v>423</v>
      </c>
      <c r="C111" s="60" t="s">
        <v>37</v>
      </c>
      <c r="D111" s="55">
        <v>100000</v>
      </c>
      <c r="E111" s="12"/>
      <c r="F111" s="12"/>
      <c r="G111" s="55"/>
      <c r="H111" s="56">
        <v>100000</v>
      </c>
    </row>
    <row r="112" spans="2:8" ht="30">
      <c r="B112" s="59">
        <v>424</v>
      </c>
      <c r="C112" s="60" t="s">
        <v>72</v>
      </c>
      <c r="D112" s="55">
        <v>10000</v>
      </c>
      <c r="E112" s="12"/>
      <c r="F112" s="12"/>
      <c r="G112" s="55"/>
      <c r="H112" s="56">
        <v>10000</v>
      </c>
    </row>
    <row r="113" spans="2:8">
      <c r="B113" s="59">
        <v>426</v>
      </c>
      <c r="C113" s="60" t="s">
        <v>41</v>
      </c>
      <c r="D113" s="55">
        <v>90000</v>
      </c>
      <c r="E113" s="12"/>
      <c r="F113" s="12"/>
      <c r="G113" s="55"/>
      <c r="H113" s="56">
        <v>90000</v>
      </c>
    </row>
    <row r="114" spans="2:8" ht="30">
      <c r="B114" s="59">
        <v>465</v>
      </c>
      <c r="C114" s="60" t="s">
        <v>321</v>
      </c>
      <c r="D114" s="55">
        <v>780000</v>
      </c>
      <c r="E114" s="12"/>
      <c r="F114" s="12"/>
      <c r="G114" s="55"/>
      <c r="H114" s="56">
        <v>780000</v>
      </c>
    </row>
    <row r="115" spans="2:8" ht="30">
      <c r="B115" s="59">
        <v>483</v>
      </c>
      <c r="C115" s="60" t="s">
        <v>339</v>
      </c>
      <c r="D115" s="55">
        <v>5250000</v>
      </c>
      <c r="E115" s="12"/>
      <c r="F115" s="12"/>
      <c r="G115" s="55"/>
      <c r="H115" s="56">
        <v>5250000</v>
      </c>
    </row>
    <row r="116" spans="2:8">
      <c r="B116" s="59">
        <v>512</v>
      </c>
      <c r="C116" s="60" t="s">
        <v>82</v>
      </c>
      <c r="D116" s="55">
        <v>65000</v>
      </c>
      <c r="E116" s="12"/>
      <c r="F116" s="12"/>
      <c r="G116" s="55"/>
      <c r="H116" s="56">
        <v>65000</v>
      </c>
    </row>
    <row r="117" spans="2:8" ht="30">
      <c r="B117" s="53"/>
      <c r="C117" s="52" t="s">
        <v>340</v>
      </c>
      <c r="D117" s="62">
        <v>13351000</v>
      </c>
      <c r="E117" s="13"/>
      <c r="F117" s="13"/>
      <c r="G117" s="62"/>
      <c r="H117" s="63">
        <v>13351000</v>
      </c>
    </row>
    <row r="118" spans="2:8">
      <c r="B118" s="53"/>
      <c r="C118" s="52"/>
      <c r="D118" s="62"/>
      <c r="E118" s="12"/>
      <c r="F118" s="12"/>
      <c r="G118" s="55"/>
      <c r="H118" s="56"/>
    </row>
    <row r="119" spans="2:8">
      <c r="B119" s="53"/>
      <c r="C119" s="52" t="s">
        <v>326</v>
      </c>
      <c r="D119" s="62">
        <v>13351000</v>
      </c>
      <c r="E119" s="13"/>
      <c r="F119" s="13"/>
      <c r="G119" s="62"/>
      <c r="H119" s="63">
        <v>13351000</v>
      </c>
    </row>
    <row r="120" spans="2:8">
      <c r="B120" s="53"/>
      <c r="C120" s="52"/>
      <c r="D120" s="62"/>
      <c r="E120" s="12"/>
      <c r="F120" s="12"/>
      <c r="G120" s="55"/>
      <c r="H120" s="56"/>
    </row>
    <row r="121" spans="2:8">
      <c r="B121" s="53"/>
      <c r="C121" s="52" t="s">
        <v>334</v>
      </c>
      <c r="D121" s="62">
        <v>13351000</v>
      </c>
      <c r="E121" s="13"/>
      <c r="F121" s="13"/>
      <c r="G121" s="62"/>
      <c r="H121" s="63">
        <v>13351000</v>
      </c>
    </row>
    <row r="122" spans="2:8">
      <c r="B122" s="53"/>
      <c r="C122" s="64"/>
      <c r="D122" s="55"/>
      <c r="E122" s="12"/>
      <c r="F122" s="12"/>
      <c r="G122" s="55"/>
      <c r="H122" s="56"/>
    </row>
    <row r="123" spans="2:8">
      <c r="B123" s="53"/>
      <c r="C123" s="52" t="s">
        <v>341</v>
      </c>
      <c r="D123" s="62">
        <v>13351000</v>
      </c>
      <c r="E123" s="13"/>
      <c r="F123" s="13"/>
      <c r="G123" s="62"/>
      <c r="H123" s="63">
        <v>13351000</v>
      </c>
    </row>
    <row r="124" spans="2:8">
      <c r="B124" s="53"/>
      <c r="C124" s="64"/>
      <c r="D124" s="55"/>
      <c r="E124" s="12"/>
      <c r="F124" s="12"/>
      <c r="G124" s="55"/>
      <c r="H124" s="56"/>
    </row>
    <row r="125" spans="2:8">
      <c r="B125" s="53"/>
      <c r="C125" s="64"/>
      <c r="D125" s="55"/>
      <c r="E125" s="12"/>
      <c r="F125" s="12"/>
      <c r="G125" s="55"/>
      <c r="H125" s="56"/>
    </row>
    <row r="126" spans="2:8">
      <c r="B126" s="71"/>
      <c r="C126" s="54" t="s">
        <v>342</v>
      </c>
      <c r="D126" s="55"/>
      <c r="E126" s="66"/>
      <c r="F126" s="66"/>
      <c r="G126" s="55"/>
      <c r="H126" s="72"/>
    </row>
    <row r="127" spans="2:8" ht="60">
      <c r="B127" s="53"/>
      <c r="C127" s="52" t="s">
        <v>343</v>
      </c>
      <c r="D127" s="55"/>
      <c r="E127" s="12"/>
      <c r="F127" s="12"/>
      <c r="G127" s="55"/>
      <c r="H127" s="72"/>
    </row>
    <row r="128" spans="2:8" ht="120">
      <c r="B128" s="71"/>
      <c r="C128" s="54" t="s">
        <v>344</v>
      </c>
      <c r="D128" s="55"/>
      <c r="E128" s="12"/>
      <c r="F128" s="12"/>
      <c r="G128" s="55"/>
      <c r="H128" s="72"/>
    </row>
    <row r="129" spans="2:8">
      <c r="B129" s="57"/>
      <c r="C129" s="73" t="s">
        <v>345</v>
      </c>
      <c r="D129" s="55"/>
      <c r="E129" s="12"/>
      <c r="F129" s="12"/>
      <c r="G129" s="55"/>
      <c r="H129" s="72"/>
    </row>
    <row r="130" spans="2:8">
      <c r="B130" s="59">
        <v>541</v>
      </c>
      <c r="C130" s="60" t="s">
        <v>185</v>
      </c>
      <c r="D130" s="55">
        <v>27000000</v>
      </c>
      <c r="E130" s="12"/>
      <c r="F130" s="12"/>
      <c r="G130" s="55"/>
      <c r="H130" s="72">
        <v>27000000</v>
      </c>
    </row>
    <row r="131" spans="2:8" ht="30">
      <c r="B131" s="53"/>
      <c r="C131" s="52" t="s">
        <v>346</v>
      </c>
      <c r="D131" s="62">
        <v>27000000</v>
      </c>
      <c r="E131" s="13"/>
      <c r="F131" s="13"/>
      <c r="G131" s="62"/>
      <c r="H131" s="63">
        <v>27000000</v>
      </c>
    </row>
    <row r="132" spans="2:8">
      <c r="B132" s="71"/>
      <c r="C132" s="54"/>
      <c r="D132" s="55"/>
      <c r="E132" s="12"/>
      <c r="F132" s="12"/>
      <c r="G132" s="55"/>
      <c r="H132" s="72"/>
    </row>
    <row r="133" spans="2:8">
      <c r="B133" s="53"/>
      <c r="C133" s="52" t="s">
        <v>347</v>
      </c>
      <c r="D133" s="62">
        <v>27000000</v>
      </c>
      <c r="E133" s="13"/>
      <c r="F133" s="13"/>
      <c r="G133" s="62"/>
      <c r="H133" s="63">
        <v>27000000</v>
      </c>
    </row>
    <row r="134" spans="2:8">
      <c r="B134" s="71"/>
      <c r="C134" s="74"/>
      <c r="D134" s="55"/>
      <c r="E134" s="12"/>
      <c r="F134" s="12"/>
      <c r="G134" s="55"/>
      <c r="H134" s="72"/>
    </row>
    <row r="135" spans="2:8">
      <c r="B135" s="71"/>
      <c r="C135" s="74"/>
      <c r="D135" s="55"/>
      <c r="E135" s="12"/>
      <c r="F135" s="12"/>
      <c r="G135" s="55"/>
      <c r="H135" s="72"/>
    </row>
    <row r="136" spans="2:8" ht="60">
      <c r="B136" s="53"/>
      <c r="C136" s="52" t="s">
        <v>348</v>
      </c>
      <c r="D136" s="75"/>
      <c r="E136" s="47"/>
      <c r="F136" s="47"/>
      <c r="G136" s="75"/>
      <c r="H136" s="76"/>
    </row>
    <row r="137" spans="2:8" ht="60">
      <c r="B137" s="53"/>
      <c r="C137" s="54" t="s">
        <v>349</v>
      </c>
      <c r="D137" s="55"/>
      <c r="E137" s="12"/>
      <c r="F137" s="12"/>
      <c r="G137" s="55"/>
      <c r="H137" s="56"/>
    </row>
    <row r="138" spans="2:8" ht="45">
      <c r="B138" s="57"/>
      <c r="C138" s="77" t="s">
        <v>350</v>
      </c>
      <c r="D138" s="75"/>
      <c r="E138" s="47"/>
      <c r="F138" s="47"/>
      <c r="G138" s="75"/>
      <c r="H138" s="76"/>
    </row>
    <row r="139" spans="2:8">
      <c r="B139" s="59">
        <v>423</v>
      </c>
      <c r="C139" s="60" t="s">
        <v>37</v>
      </c>
      <c r="D139" s="55">
        <v>200000</v>
      </c>
      <c r="E139" s="12"/>
      <c r="F139" s="12"/>
      <c r="G139" s="55">
        <v>40000</v>
      </c>
      <c r="H139" s="56">
        <v>240000</v>
      </c>
    </row>
    <row r="140" spans="2:8" ht="30">
      <c r="B140" s="59">
        <v>424</v>
      </c>
      <c r="C140" s="60" t="s">
        <v>72</v>
      </c>
      <c r="D140" s="55">
        <v>100000</v>
      </c>
      <c r="E140" s="12"/>
      <c r="F140" s="12"/>
      <c r="G140" s="55"/>
      <c r="H140" s="56">
        <v>100000</v>
      </c>
    </row>
    <row r="141" spans="2:8" ht="30">
      <c r="B141" s="53"/>
      <c r="C141" s="52" t="s">
        <v>351</v>
      </c>
      <c r="D141" s="62">
        <v>300000</v>
      </c>
      <c r="E141" s="13"/>
      <c r="F141" s="13"/>
      <c r="G141" s="62">
        <v>40000</v>
      </c>
      <c r="H141" s="63">
        <v>340000</v>
      </c>
    </row>
    <row r="142" spans="2:8">
      <c r="B142" s="71"/>
      <c r="C142" s="74"/>
      <c r="D142" s="55"/>
      <c r="E142" s="12"/>
      <c r="F142" s="12"/>
      <c r="G142" s="55"/>
      <c r="H142" s="72"/>
    </row>
    <row r="143" spans="2:8" ht="60">
      <c r="B143" s="53"/>
      <c r="C143" s="54" t="s">
        <v>352</v>
      </c>
      <c r="D143" s="55"/>
      <c r="E143" s="12"/>
      <c r="F143" s="12"/>
      <c r="G143" s="55"/>
      <c r="H143" s="56"/>
    </row>
    <row r="144" spans="2:8" ht="45">
      <c r="B144" s="57"/>
      <c r="C144" s="77" t="s">
        <v>350</v>
      </c>
      <c r="D144" s="55"/>
      <c r="E144" s="12"/>
      <c r="F144" s="12"/>
      <c r="G144" s="55"/>
      <c r="H144" s="56"/>
    </row>
    <row r="145" spans="2:8" ht="30">
      <c r="B145" s="59">
        <v>454</v>
      </c>
      <c r="C145" s="61" t="s">
        <v>353</v>
      </c>
      <c r="D145" s="55">
        <v>10000000</v>
      </c>
      <c r="E145" s="12"/>
      <c r="F145" s="12"/>
      <c r="G145" s="55"/>
      <c r="H145" s="56">
        <v>10000000</v>
      </c>
    </row>
    <row r="146" spans="2:8" ht="45">
      <c r="B146" s="59">
        <v>4631</v>
      </c>
      <c r="C146" s="60" t="s">
        <v>354</v>
      </c>
      <c r="D146" s="55">
        <v>2000000</v>
      </c>
      <c r="E146" s="12"/>
      <c r="F146" s="12"/>
      <c r="G146" s="55"/>
      <c r="H146" s="56">
        <v>2000000</v>
      </c>
    </row>
    <row r="147" spans="2:8" ht="30">
      <c r="B147" s="53"/>
      <c r="C147" s="52" t="s">
        <v>355</v>
      </c>
      <c r="D147" s="62">
        <v>12000000</v>
      </c>
      <c r="E147" s="13"/>
      <c r="F147" s="13"/>
      <c r="G147" s="62"/>
      <c r="H147" s="63">
        <v>12000000</v>
      </c>
    </row>
    <row r="148" spans="2:8">
      <c r="B148" s="71"/>
      <c r="C148" s="74"/>
      <c r="D148" s="55"/>
      <c r="E148" s="12"/>
      <c r="F148" s="12"/>
      <c r="G148" s="55"/>
      <c r="H148" s="72"/>
    </row>
    <row r="149" spans="2:8" ht="75">
      <c r="B149" s="53"/>
      <c r="C149" s="54" t="s">
        <v>356</v>
      </c>
      <c r="D149" s="55"/>
      <c r="E149" s="12"/>
      <c r="F149" s="12"/>
      <c r="G149" s="55"/>
      <c r="H149" s="56"/>
    </row>
    <row r="150" spans="2:8" ht="45">
      <c r="B150" s="57"/>
      <c r="C150" s="77" t="s">
        <v>350</v>
      </c>
      <c r="D150" s="55"/>
      <c r="E150" s="12"/>
      <c r="F150" s="12"/>
      <c r="G150" s="55"/>
      <c r="H150" s="56"/>
    </row>
    <row r="151" spans="2:8" ht="60">
      <c r="B151" s="59">
        <v>4511</v>
      </c>
      <c r="C151" s="64" t="s">
        <v>357</v>
      </c>
      <c r="D151" s="55">
        <v>6612000</v>
      </c>
      <c r="E151" s="12">
        <v>200000</v>
      </c>
      <c r="F151" s="12"/>
      <c r="G151" s="55">
        <v>88000</v>
      </c>
      <c r="H151" s="56">
        <v>6900000</v>
      </c>
    </row>
    <row r="152" spans="2:8" ht="30">
      <c r="B152" s="53"/>
      <c r="C152" s="52" t="s">
        <v>358</v>
      </c>
      <c r="D152" s="62">
        <v>6612000</v>
      </c>
      <c r="E152" s="13">
        <v>200000</v>
      </c>
      <c r="F152" s="13"/>
      <c r="G152" s="62">
        <v>88000</v>
      </c>
      <c r="H152" s="63">
        <v>6900000</v>
      </c>
    </row>
    <row r="153" spans="2:8">
      <c r="B153" s="71"/>
      <c r="C153" s="74"/>
      <c r="D153" s="55"/>
      <c r="E153" s="12"/>
      <c r="F153" s="12"/>
      <c r="G153" s="55"/>
      <c r="H153" s="72"/>
    </row>
    <row r="154" spans="2:8" ht="75">
      <c r="B154" s="53"/>
      <c r="C154" s="54" t="s">
        <v>359</v>
      </c>
      <c r="D154" s="55"/>
      <c r="E154" s="12"/>
      <c r="F154" s="12"/>
      <c r="G154" s="55"/>
      <c r="H154" s="56"/>
    </row>
    <row r="155" spans="2:8" ht="45">
      <c r="B155" s="57"/>
      <c r="C155" s="77" t="s">
        <v>350</v>
      </c>
      <c r="D155" s="55"/>
      <c r="E155" s="12"/>
      <c r="F155" s="12"/>
      <c r="G155" s="55"/>
      <c r="H155" s="56"/>
    </row>
    <row r="156" spans="2:8" ht="30">
      <c r="B156" s="59">
        <v>441</v>
      </c>
      <c r="C156" s="60" t="s">
        <v>360</v>
      </c>
      <c r="D156" s="55">
        <v>300000</v>
      </c>
      <c r="E156" s="12"/>
      <c r="F156" s="12"/>
      <c r="G156" s="55"/>
      <c r="H156" s="56">
        <v>300000</v>
      </c>
    </row>
    <row r="157" spans="2:8" ht="30">
      <c r="B157" s="53"/>
      <c r="C157" s="52" t="s">
        <v>361</v>
      </c>
      <c r="D157" s="62">
        <v>300000</v>
      </c>
      <c r="E157" s="13"/>
      <c r="F157" s="13"/>
      <c r="G157" s="62"/>
      <c r="H157" s="63">
        <v>300000</v>
      </c>
    </row>
    <row r="158" spans="2:8">
      <c r="B158" s="71"/>
      <c r="C158" s="64"/>
      <c r="D158" s="55"/>
      <c r="E158" s="12"/>
      <c r="F158" s="12"/>
      <c r="G158" s="55"/>
      <c r="H158" s="72"/>
    </row>
    <row r="159" spans="2:8" ht="30">
      <c r="B159" s="53"/>
      <c r="C159" s="54" t="s">
        <v>362</v>
      </c>
      <c r="D159" s="55"/>
      <c r="E159" s="12"/>
      <c r="F159" s="12"/>
      <c r="G159" s="55"/>
      <c r="H159" s="56"/>
    </row>
    <row r="160" spans="2:8" ht="45">
      <c r="B160" s="57"/>
      <c r="C160" s="77" t="s">
        <v>350</v>
      </c>
      <c r="D160" s="55"/>
      <c r="E160" s="12"/>
      <c r="F160" s="12"/>
      <c r="G160" s="55"/>
      <c r="H160" s="56"/>
    </row>
    <row r="161" spans="2:8" ht="45">
      <c r="B161" s="59">
        <v>4631</v>
      </c>
      <c r="C161" s="61" t="s">
        <v>354</v>
      </c>
      <c r="D161" s="55">
        <v>38000000</v>
      </c>
      <c r="E161" s="12"/>
      <c r="F161" s="12"/>
      <c r="G161" s="55"/>
      <c r="H161" s="56">
        <v>38000000</v>
      </c>
    </row>
    <row r="162" spans="2:8" ht="30">
      <c r="B162" s="53"/>
      <c r="C162" s="52" t="s">
        <v>363</v>
      </c>
      <c r="D162" s="62">
        <v>38000000</v>
      </c>
      <c r="E162" s="13"/>
      <c r="F162" s="13"/>
      <c r="G162" s="62"/>
      <c r="H162" s="63">
        <v>38000000</v>
      </c>
    </row>
    <row r="163" spans="2:8">
      <c r="B163" s="71"/>
      <c r="C163" s="52"/>
      <c r="D163" s="55"/>
      <c r="E163" s="12"/>
      <c r="F163" s="12"/>
      <c r="G163" s="55"/>
      <c r="H163" s="72"/>
    </row>
    <row r="164" spans="2:8">
      <c r="B164" s="53"/>
      <c r="C164" s="52" t="s">
        <v>364</v>
      </c>
      <c r="D164" s="62">
        <v>57212000</v>
      </c>
      <c r="E164" s="13">
        <v>200000</v>
      </c>
      <c r="F164" s="13"/>
      <c r="G164" s="62">
        <v>128000</v>
      </c>
      <c r="H164" s="63">
        <v>57540000</v>
      </c>
    </row>
    <row r="165" spans="2:8">
      <c r="B165" s="71"/>
      <c r="C165" s="74"/>
      <c r="D165" s="55"/>
      <c r="E165" s="12"/>
      <c r="F165" s="12"/>
      <c r="G165" s="55"/>
      <c r="H165" s="72"/>
    </row>
    <row r="166" spans="2:8">
      <c r="B166" s="71"/>
      <c r="C166" s="74"/>
      <c r="D166" s="55"/>
      <c r="E166" s="12"/>
      <c r="F166" s="12"/>
      <c r="G166" s="55"/>
      <c r="H166" s="72"/>
    </row>
    <row r="167" spans="2:8" ht="30">
      <c r="B167" s="53"/>
      <c r="C167" s="65" t="s">
        <v>365</v>
      </c>
      <c r="D167" s="55"/>
      <c r="E167" s="12"/>
      <c r="F167" s="12"/>
      <c r="G167" s="55"/>
      <c r="H167" s="56"/>
    </row>
    <row r="168" spans="2:8" ht="45">
      <c r="B168" s="71"/>
      <c r="C168" s="54" t="s">
        <v>366</v>
      </c>
      <c r="D168" s="55"/>
      <c r="E168" s="12"/>
      <c r="F168" s="12"/>
      <c r="G168" s="55"/>
      <c r="H168" s="72"/>
    </row>
    <row r="169" spans="2:8" ht="30">
      <c r="B169" s="71"/>
      <c r="C169" s="67" t="s">
        <v>367</v>
      </c>
      <c r="D169" s="55"/>
      <c r="E169" s="12"/>
      <c r="F169" s="12"/>
      <c r="G169" s="55"/>
      <c r="H169" s="72"/>
    </row>
    <row r="170" spans="2:8">
      <c r="B170" s="71">
        <v>512</v>
      </c>
      <c r="C170" s="74" t="s">
        <v>82</v>
      </c>
      <c r="D170" s="55">
        <v>7400000</v>
      </c>
      <c r="E170" s="12"/>
      <c r="F170" s="12"/>
      <c r="G170" s="55"/>
      <c r="H170" s="56">
        <v>7400000</v>
      </c>
    </row>
    <row r="171" spans="2:8" ht="30">
      <c r="B171" s="71"/>
      <c r="C171" s="54" t="s">
        <v>368</v>
      </c>
      <c r="D171" s="62">
        <v>7400000</v>
      </c>
      <c r="E171" s="13"/>
      <c r="F171" s="13"/>
      <c r="G171" s="62"/>
      <c r="H171" s="63">
        <v>7400000</v>
      </c>
    </row>
    <row r="172" spans="2:8">
      <c r="B172" s="71"/>
      <c r="C172" s="74"/>
      <c r="D172" s="55"/>
      <c r="E172" s="12"/>
      <c r="F172" s="12"/>
      <c r="G172" s="55"/>
      <c r="H172" s="56"/>
    </row>
    <row r="173" spans="2:8">
      <c r="B173" s="71"/>
      <c r="C173" s="54" t="s">
        <v>369</v>
      </c>
      <c r="D173" s="62">
        <v>7400000</v>
      </c>
      <c r="E173" s="13"/>
      <c r="F173" s="13"/>
      <c r="G173" s="62"/>
      <c r="H173" s="63">
        <v>7400000</v>
      </c>
    </row>
    <row r="174" spans="2:8">
      <c r="B174" s="71"/>
      <c r="C174" s="74"/>
      <c r="D174" s="55"/>
      <c r="E174" s="12"/>
      <c r="F174" s="12"/>
      <c r="G174" s="55"/>
      <c r="H174" s="72"/>
    </row>
    <row r="175" spans="2:8">
      <c r="B175" s="71"/>
      <c r="C175" s="74"/>
      <c r="D175" s="55"/>
      <c r="E175" s="12"/>
      <c r="F175" s="12"/>
      <c r="G175" s="55"/>
      <c r="H175" s="72"/>
    </row>
    <row r="176" spans="2:8" ht="45">
      <c r="B176" s="53"/>
      <c r="C176" s="52" t="s">
        <v>370</v>
      </c>
      <c r="D176" s="75"/>
      <c r="E176" s="47"/>
      <c r="F176" s="47"/>
      <c r="G176" s="75"/>
      <c r="H176" s="76"/>
    </row>
    <row r="177" spans="2:8" ht="45">
      <c r="B177" s="53"/>
      <c r="C177" s="54" t="s">
        <v>371</v>
      </c>
      <c r="D177" s="55"/>
      <c r="E177" s="12"/>
      <c r="F177" s="12"/>
      <c r="G177" s="55"/>
      <c r="H177" s="56"/>
    </row>
    <row r="178" spans="2:8" ht="30">
      <c r="B178" s="53"/>
      <c r="C178" s="67" t="s">
        <v>372</v>
      </c>
      <c r="D178" s="55"/>
      <c r="E178" s="12"/>
      <c r="F178" s="12"/>
      <c r="G178" s="55"/>
      <c r="H178" s="56"/>
    </row>
    <row r="179" spans="2:8" ht="30">
      <c r="B179" s="53">
        <v>472</v>
      </c>
      <c r="C179" s="61" t="s">
        <v>373</v>
      </c>
      <c r="D179" s="55">
        <v>3834000</v>
      </c>
      <c r="E179" s="12"/>
      <c r="F179" s="12"/>
      <c r="G179" s="55"/>
      <c r="H179" s="56">
        <v>3834000</v>
      </c>
    </row>
    <row r="180" spans="2:8">
      <c r="B180" s="53"/>
      <c r="C180" s="52" t="s">
        <v>374</v>
      </c>
      <c r="D180" s="62">
        <v>3834000</v>
      </c>
      <c r="E180" s="13"/>
      <c r="F180" s="13"/>
      <c r="G180" s="62"/>
      <c r="H180" s="63">
        <v>3834000</v>
      </c>
    </row>
    <row r="181" spans="2:8">
      <c r="B181" s="53"/>
      <c r="C181" s="74"/>
      <c r="D181" s="55"/>
      <c r="E181" s="12"/>
      <c r="F181" s="12"/>
      <c r="G181" s="55"/>
      <c r="H181" s="56"/>
    </row>
    <row r="182" spans="2:8" ht="30">
      <c r="B182" s="53"/>
      <c r="C182" s="78" t="s">
        <v>375</v>
      </c>
      <c r="D182" s="55"/>
      <c r="E182" s="12"/>
      <c r="F182" s="12"/>
      <c r="G182" s="55"/>
      <c r="H182" s="56"/>
    </row>
    <row r="183" spans="2:8" ht="30">
      <c r="B183" s="53">
        <v>472</v>
      </c>
      <c r="C183" s="74" t="s">
        <v>373</v>
      </c>
      <c r="D183" s="55">
        <v>14700000</v>
      </c>
      <c r="E183" s="12"/>
      <c r="F183" s="12"/>
      <c r="G183" s="55">
        <v>169000</v>
      </c>
      <c r="H183" s="56">
        <v>14869000</v>
      </c>
    </row>
    <row r="184" spans="2:8">
      <c r="B184" s="53"/>
      <c r="C184" s="52" t="s">
        <v>374</v>
      </c>
      <c r="D184" s="62">
        <v>14700000</v>
      </c>
      <c r="E184" s="13"/>
      <c r="F184" s="13"/>
      <c r="G184" s="62">
        <v>169000</v>
      </c>
      <c r="H184" s="63">
        <v>14869000</v>
      </c>
    </row>
    <row r="185" spans="2:8">
      <c r="B185" s="53"/>
      <c r="C185" s="74"/>
      <c r="D185" s="55"/>
      <c r="E185" s="12"/>
      <c r="F185" s="12"/>
      <c r="G185" s="55"/>
      <c r="H185" s="56"/>
    </row>
    <row r="186" spans="2:8" ht="45">
      <c r="B186" s="57"/>
      <c r="C186" s="77" t="s">
        <v>376</v>
      </c>
      <c r="D186" s="75"/>
      <c r="E186" s="47"/>
      <c r="F186" s="47"/>
      <c r="G186" s="75"/>
      <c r="H186" s="76"/>
    </row>
    <row r="187" spans="2:8" ht="30">
      <c r="B187" s="59">
        <v>472</v>
      </c>
      <c r="C187" s="61" t="s">
        <v>373</v>
      </c>
      <c r="D187" s="55">
        <v>8000000</v>
      </c>
      <c r="E187" s="12"/>
      <c r="F187" s="12"/>
      <c r="G187" s="55">
        <v>15039000</v>
      </c>
      <c r="H187" s="56">
        <v>23039000</v>
      </c>
    </row>
    <row r="188" spans="2:8">
      <c r="B188" s="53"/>
      <c r="C188" s="52" t="s">
        <v>374</v>
      </c>
      <c r="D188" s="62">
        <v>8000000</v>
      </c>
      <c r="E188" s="13">
        <v>0</v>
      </c>
      <c r="F188" s="13">
        <v>0</v>
      </c>
      <c r="G188" s="62">
        <v>15039000</v>
      </c>
      <c r="H188" s="63">
        <v>23039000</v>
      </c>
    </row>
    <row r="189" spans="2:8">
      <c r="B189" s="53"/>
      <c r="C189" s="52"/>
      <c r="D189" s="62"/>
      <c r="E189" s="13"/>
      <c r="F189" s="13"/>
      <c r="G189" s="62"/>
      <c r="H189" s="63"/>
    </row>
    <row r="190" spans="2:8" ht="30">
      <c r="B190" s="53"/>
      <c r="C190" s="52" t="s">
        <v>377</v>
      </c>
      <c r="D190" s="62">
        <v>26534000</v>
      </c>
      <c r="E190" s="13">
        <v>0</v>
      </c>
      <c r="F190" s="13">
        <v>0</v>
      </c>
      <c r="G190" s="62">
        <v>15208000</v>
      </c>
      <c r="H190" s="62">
        <v>41742000</v>
      </c>
    </row>
    <row r="191" spans="2:8">
      <c r="B191" s="10"/>
      <c r="C191" s="64"/>
      <c r="D191" s="75"/>
      <c r="E191" s="47"/>
      <c r="F191" s="47"/>
      <c r="G191" s="75"/>
      <c r="H191" s="76"/>
    </row>
    <row r="192" spans="2:8" ht="60">
      <c r="B192" s="53"/>
      <c r="C192" s="52" t="s">
        <v>378</v>
      </c>
      <c r="D192" s="55"/>
      <c r="E192" s="12"/>
      <c r="F192" s="12"/>
      <c r="G192" s="55"/>
      <c r="H192" s="56"/>
    </row>
    <row r="193" spans="2:8" ht="60">
      <c r="B193" s="79"/>
      <c r="C193" s="67" t="s">
        <v>379</v>
      </c>
      <c r="D193" s="55"/>
      <c r="E193" s="12"/>
      <c r="F193" s="12"/>
      <c r="G193" s="55"/>
      <c r="H193" s="72"/>
    </row>
    <row r="194" spans="2:8" ht="30">
      <c r="B194" s="59">
        <v>472</v>
      </c>
      <c r="C194" s="60" t="s">
        <v>373</v>
      </c>
      <c r="D194" s="55">
        <v>5779000</v>
      </c>
      <c r="E194" s="12"/>
      <c r="F194" s="12"/>
      <c r="G194" s="55"/>
      <c r="H194" s="56">
        <v>5779000</v>
      </c>
    </row>
    <row r="195" spans="2:8" ht="30">
      <c r="B195" s="53"/>
      <c r="C195" s="52" t="s">
        <v>380</v>
      </c>
      <c r="D195" s="62">
        <v>5779000</v>
      </c>
      <c r="E195" s="13"/>
      <c r="F195" s="13"/>
      <c r="G195" s="62"/>
      <c r="H195" s="63">
        <v>5779000</v>
      </c>
    </row>
    <row r="196" spans="2:8">
      <c r="B196" s="10"/>
      <c r="C196" s="64"/>
      <c r="D196" s="75"/>
      <c r="E196" s="47"/>
      <c r="F196" s="47"/>
      <c r="G196" s="75"/>
      <c r="H196" s="76"/>
    </row>
    <row r="197" spans="2:8" ht="60">
      <c r="B197" s="53"/>
      <c r="C197" s="54" t="s">
        <v>381</v>
      </c>
      <c r="D197" s="55"/>
      <c r="E197" s="12"/>
      <c r="F197" s="12"/>
      <c r="G197" s="55"/>
      <c r="H197" s="56"/>
    </row>
    <row r="198" spans="2:8" ht="60">
      <c r="B198" s="79"/>
      <c r="C198" s="67" t="s">
        <v>379</v>
      </c>
      <c r="D198" s="55"/>
      <c r="E198" s="12"/>
      <c r="F198" s="12"/>
      <c r="G198" s="55"/>
      <c r="H198" s="72"/>
    </row>
    <row r="199" spans="2:8" ht="30">
      <c r="B199" s="59">
        <v>481</v>
      </c>
      <c r="C199" s="61" t="s">
        <v>302</v>
      </c>
      <c r="D199" s="55">
        <v>5300000</v>
      </c>
      <c r="E199" s="12"/>
      <c r="F199" s="12"/>
      <c r="G199" s="55"/>
      <c r="H199" s="56">
        <v>5300000</v>
      </c>
    </row>
    <row r="200" spans="2:8" ht="30">
      <c r="B200" s="53"/>
      <c r="C200" s="52" t="s">
        <v>382</v>
      </c>
      <c r="D200" s="62">
        <v>5300000</v>
      </c>
      <c r="E200" s="13"/>
      <c r="F200" s="13"/>
      <c r="G200" s="62"/>
      <c r="H200" s="63">
        <v>5300000</v>
      </c>
    </row>
    <row r="201" spans="2:8">
      <c r="B201" s="71"/>
      <c r="C201" s="74"/>
      <c r="D201" s="55"/>
      <c r="E201" s="12"/>
      <c r="F201" s="12"/>
      <c r="G201" s="55"/>
      <c r="H201" s="72"/>
    </row>
    <row r="202" spans="2:8">
      <c r="B202" s="71"/>
      <c r="C202" s="74"/>
      <c r="D202" s="55"/>
      <c r="E202" s="12"/>
      <c r="F202" s="12"/>
      <c r="G202" s="55"/>
      <c r="H202" s="72"/>
    </row>
    <row r="203" spans="2:8" ht="165">
      <c r="B203" s="71"/>
      <c r="C203" s="54" t="s">
        <v>383</v>
      </c>
      <c r="D203" s="55"/>
      <c r="E203" s="12"/>
      <c r="F203" s="12"/>
      <c r="G203" s="55"/>
      <c r="H203" s="72"/>
    </row>
    <row r="204" spans="2:8" ht="30">
      <c r="B204" s="57"/>
      <c r="C204" s="77" t="s">
        <v>384</v>
      </c>
      <c r="D204" s="55"/>
      <c r="E204" s="12"/>
      <c r="F204" s="12"/>
      <c r="G204" s="55"/>
      <c r="H204" s="72"/>
    </row>
    <row r="205" spans="2:8" ht="30">
      <c r="B205" s="59">
        <v>481</v>
      </c>
      <c r="C205" s="60" t="s">
        <v>373</v>
      </c>
      <c r="D205" s="55">
        <v>1850000</v>
      </c>
      <c r="E205" s="12"/>
      <c r="F205" s="12"/>
      <c r="G205" s="55"/>
      <c r="H205" s="72">
        <v>1850000</v>
      </c>
    </row>
    <row r="206" spans="2:8" ht="30">
      <c r="B206" s="71"/>
      <c r="C206" s="52" t="s">
        <v>385</v>
      </c>
      <c r="D206" s="62">
        <v>1850000</v>
      </c>
      <c r="E206" s="13"/>
      <c r="F206" s="13"/>
      <c r="G206" s="62"/>
      <c r="H206" s="63">
        <v>1850000</v>
      </c>
    </row>
    <row r="207" spans="2:8">
      <c r="B207" s="71"/>
      <c r="C207" s="74"/>
      <c r="D207" s="55"/>
      <c r="E207" s="12"/>
      <c r="F207" s="12"/>
      <c r="G207" s="55"/>
      <c r="H207" s="72"/>
    </row>
    <row r="208" spans="2:8">
      <c r="B208" s="71"/>
      <c r="C208" s="74"/>
      <c r="D208" s="55"/>
      <c r="E208" s="12"/>
      <c r="F208" s="12"/>
      <c r="G208" s="55"/>
      <c r="H208" s="72"/>
    </row>
    <row r="209" spans="2:8" ht="150">
      <c r="B209" s="53"/>
      <c r="C209" s="54" t="s">
        <v>386</v>
      </c>
      <c r="D209" s="55"/>
      <c r="E209" s="12"/>
      <c r="F209" s="12"/>
      <c r="G209" s="55"/>
      <c r="H209" s="56"/>
    </row>
    <row r="210" spans="2:8" ht="30">
      <c r="B210" s="57"/>
      <c r="C210" s="77" t="s">
        <v>384</v>
      </c>
      <c r="D210" s="55"/>
      <c r="E210" s="12"/>
      <c r="F210" s="12"/>
      <c r="G210" s="55"/>
      <c r="H210" s="56"/>
    </row>
    <row r="211" spans="2:8" ht="30">
      <c r="B211" s="59">
        <v>481</v>
      </c>
      <c r="C211" s="60" t="s">
        <v>302</v>
      </c>
      <c r="D211" s="55">
        <v>760000</v>
      </c>
      <c r="E211" s="12"/>
      <c r="F211" s="12"/>
      <c r="G211" s="55"/>
      <c r="H211" s="56">
        <v>760000</v>
      </c>
    </row>
    <row r="212" spans="2:8" ht="30">
      <c r="B212" s="53"/>
      <c r="C212" s="52" t="s">
        <v>387</v>
      </c>
      <c r="D212" s="62">
        <v>760000</v>
      </c>
      <c r="E212" s="13"/>
      <c r="F212" s="13"/>
      <c r="G212" s="62"/>
      <c r="H212" s="63">
        <v>760000</v>
      </c>
    </row>
    <row r="213" spans="2:8">
      <c r="B213" s="71"/>
      <c r="C213" s="74"/>
      <c r="D213" s="55"/>
      <c r="E213" s="12"/>
      <c r="F213" s="12"/>
      <c r="G213" s="55"/>
      <c r="H213" s="72"/>
    </row>
    <row r="214" spans="2:8" ht="75">
      <c r="B214" s="53"/>
      <c r="C214" s="80" t="s">
        <v>388</v>
      </c>
      <c r="D214" s="55"/>
      <c r="E214" s="12"/>
      <c r="F214" s="12"/>
      <c r="G214" s="55"/>
      <c r="H214" s="56"/>
    </row>
    <row r="215" spans="2:8" ht="60">
      <c r="B215" s="57"/>
      <c r="C215" s="67" t="s">
        <v>379</v>
      </c>
      <c r="D215" s="55"/>
      <c r="E215" s="12"/>
      <c r="F215" s="12"/>
      <c r="G215" s="55"/>
      <c r="H215" s="56"/>
    </row>
    <row r="216" spans="2:8" ht="30">
      <c r="B216" s="59">
        <v>511</v>
      </c>
      <c r="C216" s="60" t="s">
        <v>81</v>
      </c>
      <c r="D216" s="55">
        <v>2250000</v>
      </c>
      <c r="E216" s="12"/>
      <c r="F216" s="12"/>
      <c r="G216" s="55"/>
      <c r="H216" s="56">
        <v>2250000</v>
      </c>
    </row>
    <row r="217" spans="2:8" ht="30">
      <c r="B217" s="53"/>
      <c r="C217" s="52" t="s">
        <v>389</v>
      </c>
      <c r="D217" s="62">
        <v>2250000</v>
      </c>
      <c r="E217" s="13"/>
      <c r="F217" s="13"/>
      <c r="G217" s="62"/>
      <c r="H217" s="63">
        <v>2250000</v>
      </c>
    </row>
    <row r="218" spans="2:8">
      <c r="B218" s="71"/>
      <c r="C218" s="74"/>
      <c r="D218" s="55"/>
      <c r="E218" s="12"/>
      <c r="F218" s="12"/>
      <c r="G218" s="55"/>
      <c r="H218" s="72"/>
    </row>
    <row r="219" spans="2:8">
      <c r="B219" s="71"/>
      <c r="C219" s="74"/>
      <c r="D219" s="55"/>
      <c r="E219" s="12"/>
      <c r="F219" s="12"/>
      <c r="G219" s="55"/>
      <c r="H219" s="72"/>
    </row>
    <row r="220" spans="2:8">
      <c r="B220" s="53"/>
      <c r="C220" s="52" t="s">
        <v>390</v>
      </c>
      <c r="D220" s="62">
        <v>42473000</v>
      </c>
      <c r="E220" s="13"/>
      <c r="F220" s="13">
        <v>0</v>
      </c>
      <c r="G220" s="62">
        <v>15208000</v>
      </c>
      <c r="H220" s="63">
        <v>57681000</v>
      </c>
    </row>
    <row r="221" spans="2:8">
      <c r="B221" s="10"/>
      <c r="C221" s="81"/>
      <c r="D221" s="55"/>
      <c r="E221" s="12"/>
      <c r="F221" s="12"/>
      <c r="G221" s="55"/>
      <c r="H221" s="72"/>
    </row>
    <row r="222" spans="2:8">
      <c r="B222" s="10"/>
      <c r="C222" s="81"/>
      <c r="D222" s="55"/>
      <c r="E222" s="12"/>
      <c r="F222" s="12"/>
      <c r="G222" s="55"/>
      <c r="H222" s="72"/>
    </row>
    <row r="223" spans="2:8" ht="60">
      <c r="B223" s="53"/>
      <c r="C223" s="52" t="s">
        <v>391</v>
      </c>
      <c r="D223" s="75"/>
      <c r="E223" s="47"/>
      <c r="F223" s="47"/>
      <c r="G223" s="75"/>
      <c r="H223" s="76"/>
    </row>
    <row r="224" spans="2:8" ht="75">
      <c r="B224" s="53"/>
      <c r="C224" s="54" t="s">
        <v>392</v>
      </c>
      <c r="D224" s="55"/>
      <c r="E224" s="12"/>
      <c r="F224" s="12"/>
      <c r="G224" s="55"/>
      <c r="H224" s="56"/>
    </row>
    <row r="225" spans="2:8" ht="30">
      <c r="B225" s="57"/>
      <c r="C225" s="77" t="s">
        <v>393</v>
      </c>
      <c r="D225" s="75"/>
      <c r="E225" s="47"/>
      <c r="F225" s="47"/>
      <c r="G225" s="75"/>
      <c r="H225" s="76"/>
    </row>
    <row r="226" spans="2:8" ht="30">
      <c r="B226" s="59">
        <v>424</v>
      </c>
      <c r="C226" s="60" t="s">
        <v>72</v>
      </c>
      <c r="D226" s="55">
        <v>7700000</v>
      </c>
      <c r="E226" s="12"/>
      <c r="F226" s="12"/>
      <c r="G226" s="55"/>
      <c r="H226" s="56">
        <v>7700000</v>
      </c>
    </row>
    <row r="227" spans="2:8" ht="30">
      <c r="B227" s="53"/>
      <c r="C227" s="52" t="s">
        <v>394</v>
      </c>
      <c r="D227" s="62">
        <v>7700000</v>
      </c>
      <c r="E227" s="13"/>
      <c r="F227" s="13"/>
      <c r="G227" s="62"/>
      <c r="H227" s="63">
        <v>7700000</v>
      </c>
    </row>
    <row r="228" spans="2:8">
      <c r="B228" s="71"/>
      <c r="C228" s="74"/>
      <c r="D228" s="55"/>
      <c r="E228" s="12"/>
      <c r="F228" s="12"/>
      <c r="G228" s="55"/>
      <c r="H228" s="72"/>
    </row>
    <row r="229" spans="2:8" ht="45">
      <c r="B229" s="53"/>
      <c r="C229" s="80" t="s">
        <v>395</v>
      </c>
      <c r="D229" s="55"/>
      <c r="E229" s="12"/>
      <c r="F229" s="12"/>
      <c r="G229" s="55"/>
      <c r="H229" s="56"/>
    </row>
    <row r="230" spans="2:8" ht="45">
      <c r="B230" s="57"/>
      <c r="C230" s="58" t="s">
        <v>396</v>
      </c>
      <c r="D230" s="55"/>
      <c r="E230" s="12"/>
      <c r="F230" s="12"/>
      <c r="G230" s="55"/>
      <c r="H230" s="56"/>
    </row>
    <row r="231" spans="2:8" ht="30">
      <c r="B231" s="59">
        <v>424</v>
      </c>
      <c r="C231" s="60" t="s">
        <v>72</v>
      </c>
      <c r="D231" s="55">
        <v>4000000</v>
      </c>
      <c r="E231" s="12"/>
      <c r="F231" s="12"/>
      <c r="G231" s="55"/>
      <c r="H231" s="56">
        <v>4000000</v>
      </c>
    </row>
    <row r="232" spans="2:8" ht="30">
      <c r="B232" s="53"/>
      <c r="C232" s="52" t="s">
        <v>397</v>
      </c>
      <c r="D232" s="62">
        <v>4000000</v>
      </c>
      <c r="E232" s="13"/>
      <c r="F232" s="13"/>
      <c r="G232" s="62"/>
      <c r="H232" s="63">
        <v>4000000</v>
      </c>
    </row>
    <row r="233" spans="2:8">
      <c r="B233" s="71"/>
      <c r="C233" s="74"/>
      <c r="D233" s="55"/>
      <c r="E233" s="12"/>
      <c r="F233" s="12"/>
      <c r="G233" s="55"/>
      <c r="H233" s="72"/>
    </row>
    <row r="234" spans="2:8">
      <c r="B234" s="53"/>
      <c r="C234" s="52" t="s">
        <v>398</v>
      </c>
      <c r="D234" s="62">
        <v>11700000</v>
      </c>
      <c r="E234" s="13"/>
      <c r="F234" s="13"/>
      <c r="G234" s="62"/>
      <c r="H234" s="63">
        <v>11700000</v>
      </c>
    </row>
    <row r="235" spans="2:8">
      <c r="B235" s="71"/>
      <c r="C235" s="74"/>
      <c r="D235" s="55"/>
      <c r="E235" s="12"/>
      <c r="F235" s="12"/>
      <c r="G235" s="55"/>
      <c r="H235" s="72"/>
    </row>
    <row r="236" spans="2:8">
      <c r="B236" s="71"/>
      <c r="C236" s="74"/>
      <c r="D236" s="55"/>
      <c r="E236" s="12"/>
      <c r="F236" s="12"/>
      <c r="G236" s="55"/>
      <c r="H236" s="72"/>
    </row>
    <row r="237" spans="2:8" ht="30">
      <c r="B237" s="53"/>
      <c r="C237" s="54" t="s">
        <v>399</v>
      </c>
      <c r="D237" s="55"/>
      <c r="E237" s="12"/>
      <c r="F237" s="12"/>
      <c r="G237" s="55"/>
      <c r="H237" s="56"/>
    </row>
    <row r="238" spans="2:8" ht="90">
      <c r="B238" s="53"/>
      <c r="C238" s="82" t="s">
        <v>400</v>
      </c>
      <c r="D238" s="55"/>
      <c r="E238" s="12"/>
      <c r="F238" s="12"/>
      <c r="G238" s="55"/>
      <c r="H238" s="72"/>
    </row>
    <row r="239" spans="2:8" ht="30">
      <c r="B239" s="57"/>
      <c r="C239" s="58" t="s">
        <v>401</v>
      </c>
      <c r="D239" s="55"/>
      <c r="E239" s="12"/>
      <c r="F239" s="12"/>
      <c r="G239" s="55"/>
      <c r="H239" s="72"/>
    </row>
    <row r="240" spans="2:8" ht="30">
      <c r="B240" s="71">
        <v>481</v>
      </c>
      <c r="C240" s="74" t="s">
        <v>302</v>
      </c>
      <c r="D240" s="55">
        <v>16250000</v>
      </c>
      <c r="E240" s="12"/>
      <c r="F240" s="12"/>
      <c r="G240" s="55"/>
      <c r="H240" s="72">
        <v>16250000</v>
      </c>
    </row>
    <row r="241" spans="2:8" ht="30">
      <c r="B241" s="71">
        <v>482</v>
      </c>
      <c r="C241" s="61" t="s">
        <v>339</v>
      </c>
      <c r="D241" s="55">
        <v>600000</v>
      </c>
      <c r="E241" s="12"/>
      <c r="F241" s="12"/>
      <c r="G241" s="55"/>
      <c r="H241" s="72">
        <v>600000</v>
      </c>
    </row>
    <row r="242" spans="2:8" ht="30">
      <c r="B242" s="53"/>
      <c r="C242" s="52" t="s">
        <v>402</v>
      </c>
      <c r="D242" s="62">
        <v>16850000</v>
      </c>
      <c r="E242" s="13"/>
      <c r="F242" s="13"/>
      <c r="G242" s="62"/>
      <c r="H242" s="63">
        <v>16850000</v>
      </c>
    </row>
    <row r="243" spans="2:8">
      <c r="B243" s="53"/>
      <c r="C243" s="64"/>
      <c r="D243" s="62"/>
      <c r="E243" s="13"/>
      <c r="F243" s="13"/>
      <c r="G243" s="62"/>
      <c r="H243" s="63"/>
    </row>
    <row r="244" spans="2:8">
      <c r="B244" s="53"/>
      <c r="C244" s="52" t="s">
        <v>403</v>
      </c>
      <c r="D244" s="62">
        <v>16850000</v>
      </c>
      <c r="E244" s="13"/>
      <c r="F244" s="13"/>
      <c r="G244" s="62"/>
      <c r="H244" s="63">
        <v>16850000</v>
      </c>
    </row>
    <row r="245" spans="2:8">
      <c r="B245" s="53"/>
      <c r="C245" s="64"/>
      <c r="D245" s="62"/>
      <c r="E245" s="13"/>
      <c r="F245" s="13"/>
      <c r="G245" s="62"/>
      <c r="H245" s="63"/>
    </row>
    <row r="246" spans="2:8">
      <c r="B246" s="53"/>
      <c r="C246" s="64"/>
      <c r="D246" s="62"/>
      <c r="E246" s="13"/>
      <c r="F246" s="13"/>
      <c r="G246" s="62"/>
      <c r="H246" s="63"/>
    </row>
    <row r="247" spans="2:8" ht="45">
      <c r="B247" s="53"/>
      <c r="C247" s="54" t="s">
        <v>404</v>
      </c>
      <c r="D247" s="55"/>
      <c r="E247" s="12"/>
      <c r="F247" s="12"/>
      <c r="G247" s="55"/>
      <c r="H247" s="56"/>
    </row>
    <row r="248" spans="2:8" ht="90">
      <c r="B248" s="53"/>
      <c r="C248" s="54" t="s">
        <v>405</v>
      </c>
      <c r="D248" s="55"/>
      <c r="E248" s="12"/>
      <c r="F248" s="12"/>
      <c r="G248" s="55"/>
      <c r="H248" s="56"/>
    </row>
    <row r="249" spans="2:8" ht="30">
      <c r="B249" s="53"/>
      <c r="C249" s="77" t="s">
        <v>406</v>
      </c>
      <c r="D249" s="55"/>
      <c r="E249" s="12"/>
      <c r="F249" s="12"/>
      <c r="G249" s="55"/>
      <c r="H249" s="56"/>
    </row>
    <row r="250" spans="2:8" ht="30">
      <c r="B250" s="59">
        <v>481</v>
      </c>
      <c r="C250" s="61" t="s">
        <v>302</v>
      </c>
      <c r="D250" s="55">
        <v>71000000</v>
      </c>
      <c r="E250" s="12"/>
      <c r="F250" s="12"/>
      <c r="G250" s="55"/>
      <c r="H250" s="56">
        <v>71000000</v>
      </c>
    </row>
    <row r="251" spans="2:8" ht="30">
      <c r="B251" s="53"/>
      <c r="C251" s="52" t="s">
        <v>407</v>
      </c>
      <c r="D251" s="62">
        <v>71000000</v>
      </c>
      <c r="E251" s="13"/>
      <c r="F251" s="13"/>
      <c r="G251" s="62"/>
      <c r="H251" s="63">
        <v>71000000</v>
      </c>
    </row>
    <row r="252" spans="2:8">
      <c r="B252" s="53"/>
      <c r="C252" s="74"/>
      <c r="D252" s="55"/>
      <c r="E252" s="12"/>
      <c r="F252" s="12"/>
      <c r="G252" s="55"/>
      <c r="H252" s="56"/>
    </row>
    <row r="253" spans="2:8" ht="105">
      <c r="B253" s="53"/>
      <c r="C253" s="54" t="s">
        <v>408</v>
      </c>
      <c r="D253" s="55"/>
      <c r="E253" s="12"/>
      <c r="F253" s="12"/>
      <c r="G253" s="55"/>
      <c r="H253" s="56"/>
    </row>
    <row r="254" spans="2:8" ht="30">
      <c r="B254" s="57"/>
      <c r="C254" s="77" t="s">
        <v>406</v>
      </c>
      <c r="D254" s="75"/>
      <c r="E254" s="47"/>
      <c r="F254" s="47"/>
      <c r="G254" s="75"/>
      <c r="H254" s="76"/>
    </row>
    <row r="255" spans="2:8" ht="30">
      <c r="B255" s="59">
        <v>424</v>
      </c>
      <c r="C255" s="60" t="s">
        <v>72</v>
      </c>
      <c r="D255" s="55">
        <v>300000</v>
      </c>
      <c r="E255" s="12"/>
      <c r="F255" s="12"/>
      <c r="G255" s="55"/>
      <c r="H255" s="56">
        <v>300000</v>
      </c>
    </row>
    <row r="256" spans="2:8" ht="30">
      <c r="B256" s="53"/>
      <c r="C256" s="52" t="s">
        <v>409</v>
      </c>
      <c r="D256" s="62">
        <v>300000</v>
      </c>
      <c r="E256" s="13"/>
      <c r="F256" s="13"/>
      <c r="G256" s="62"/>
      <c r="H256" s="63">
        <v>300000</v>
      </c>
    </row>
    <row r="257" spans="2:8">
      <c r="B257" s="53"/>
      <c r="C257" s="64"/>
      <c r="D257" s="62"/>
      <c r="E257" s="13"/>
      <c r="F257" s="13"/>
      <c r="G257" s="62"/>
      <c r="H257" s="63"/>
    </row>
    <row r="258" spans="2:8" ht="60">
      <c r="B258" s="53"/>
      <c r="C258" s="54" t="s">
        <v>410</v>
      </c>
      <c r="D258" s="55"/>
      <c r="E258" s="12"/>
      <c r="F258" s="12"/>
      <c r="G258" s="55"/>
      <c r="H258" s="56"/>
    </row>
    <row r="259" spans="2:8" ht="30">
      <c r="B259" s="57"/>
      <c r="C259" s="77" t="s">
        <v>406</v>
      </c>
      <c r="D259" s="75"/>
      <c r="E259" s="47"/>
      <c r="F259" s="47"/>
      <c r="G259" s="75"/>
      <c r="H259" s="76"/>
    </row>
    <row r="260" spans="2:8" ht="30">
      <c r="B260" s="59">
        <v>511</v>
      </c>
      <c r="C260" s="60" t="s">
        <v>81</v>
      </c>
      <c r="D260" s="55">
        <v>7500000</v>
      </c>
      <c r="E260" s="12"/>
      <c r="F260" s="12"/>
      <c r="G260" s="55"/>
      <c r="H260" s="56">
        <v>7500000</v>
      </c>
    </row>
    <row r="261" spans="2:8" ht="30">
      <c r="B261" s="53"/>
      <c r="C261" s="52" t="s">
        <v>411</v>
      </c>
      <c r="D261" s="62">
        <v>7500000</v>
      </c>
      <c r="E261" s="13"/>
      <c r="F261" s="13"/>
      <c r="G261" s="62"/>
      <c r="H261" s="63">
        <v>7500000</v>
      </c>
    </row>
    <row r="262" spans="2:8">
      <c r="B262" s="53"/>
      <c r="C262" s="74"/>
      <c r="D262" s="55"/>
      <c r="E262" s="12"/>
      <c r="F262" s="12"/>
      <c r="G262" s="55"/>
      <c r="H262" s="56">
        <v>0</v>
      </c>
    </row>
    <row r="263" spans="2:8">
      <c r="B263" s="53"/>
      <c r="C263" s="52" t="s">
        <v>412</v>
      </c>
      <c r="D263" s="62">
        <v>78800000</v>
      </c>
      <c r="E263" s="13"/>
      <c r="F263" s="13"/>
      <c r="G263" s="62"/>
      <c r="H263" s="63">
        <v>78800000</v>
      </c>
    </row>
    <row r="264" spans="2:8">
      <c r="B264" s="53"/>
      <c r="C264" s="74"/>
      <c r="D264" s="55"/>
      <c r="E264" s="12"/>
      <c r="F264" s="12"/>
      <c r="G264" s="55"/>
      <c r="H264" s="56"/>
    </row>
    <row r="265" spans="2:8">
      <c r="B265" s="71"/>
      <c r="C265" s="74"/>
      <c r="D265" s="55"/>
      <c r="E265" s="12"/>
      <c r="F265" s="12"/>
      <c r="G265" s="55"/>
      <c r="H265" s="72"/>
    </row>
    <row r="266" spans="2:8" ht="45">
      <c r="B266" s="53"/>
      <c r="C266" s="54" t="s">
        <v>317</v>
      </c>
      <c r="D266" s="55"/>
      <c r="E266" s="12"/>
      <c r="F266" s="12"/>
      <c r="G266" s="55"/>
      <c r="H266" s="56"/>
    </row>
    <row r="267" spans="2:8" ht="75">
      <c r="B267" s="53"/>
      <c r="C267" s="54" t="s">
        <v>318</v>
      </c>
      <c r="D267" s="55"/>
      <c r="E267" s="12"/>
      <c r="F267" s="12"/>
      <c r="G267" s="55"/>
      <c r="H267" s="56"/>
    </row>
    <row r="268" spans="2:8" ht="30">
      <c r="B268" s="10"/>
      <c r="C268" s="67" t="s">
        <v>413</v>
      </c>
      <c r="D268" s="55"/>
      <c r="E268" s="12"/>
      <c r="F268" s="12"/>
      <c r="G268" s="55"/>
      <c r="H268" s="56"/>
    </row>
    <row r="269" spans="2:8">
      <c r="B269" s="59">
        <v>49911</v>
      </c>
      <c r="C269" s="60" t="s">
        <v>414</v>
      </c>
      <c r="D269" s="55">
        <v>4000000</v>
      </c>
      <c r="E269" s="12"/>
      <c r="F269" s="12"/>
      <c r="G269" s="55"/>
      <c r="H269" s="56">
        <v>4000000</v>
      </c>
    </row>
    <row r="270" spans="2:8">
      <c r="B270" s="53">
        <v>49912</v>
      </c>
      <c r="C270" s="64" t="s">
        <v>415</v>
      </c>
      <c r="D270" s="55">
        <v>10000000</v>
      </c>
      <c r="E270" s="12"/>
      <c r="F270" s="12"/>
      <c r="G270" s="55"/>
      <c r="H270" s="56">
        <v>10000000</v>
      </c>
    </row>
    <row r="271" spans="2:8">
      <c r="B271" s="59"/>
      <c r="C271" s="52" t="s">
        <v>374</v>
      </c>
      <c r="D271" s="62">
        <v>14000000</v>
      </c>
      <c r="E271" s="12"/>
      <c r="F271" s="12"/>
      <c r="G271" s="55"/>
      <c r="H271" s="63">
        <v>14000000</v>
      </c>
    </row>
    <row r="272" spans="2:8">
      <c r="B272" s="53"/>
      <c r="C272" s="64"/>
      <c r="D272" s="55"/>
      <c r="E272" s="12"/>
      <c r="F272" s="12"/>
      <c r="G272" s="55"/>
      <c r="H272" s="56"/>
    </row>
    <row r="273" spans="2:8">
      <c r="B273" s="53"/>
      <c r="C273" s="64"/>
      <c r="D273" s="55"/>
      <c r="E273" s="12"/>
      <c r="F273" s="12"/>
      <c r="G273" s="55"/>
      <c r="H273" s="56"/>
    </row>
    <row r="274" spans="2:8" ht="30">
      <c r="B274" s="57"/>
      <c r="C274" s="67" t="s">
        <v>416</v>
      </c>
      <c r="D274" s="55"/>
      <c r="E274" s="12"/>
      <c r="F274" s="12"/>
      <c r="G274" s="55"/>
      <c r="H274" s="56"/>
    </row>
    <row r="275" spans="2:8" ht="45">
      <c r="B275" s="59">
        <v>411</v>
      </c>
      <c r="C275" s="60" t="s">
        <v>320</v>
      </c>
      <c r="D275" s="55">
        <v>162800000</v>
      </c>
      <c r="E275" s="12"/>
      <c r="F275" s="12"/>
      <c r="G275" s="55"/>
      <c r="H275" s="56">
        <v>162800000</v>
      </c>
    </row>
    <row r="276" spans="2:8" ht="30">
      <c r="B276" s="59">
        <v>412</v>
      </c>
      <c r="C276" s="60" t="s">
        <v>8</v>
      </c>
      <c r="D276" s="55">
        <v>29135000</v>
      </c>
      <c r="E276" s="12"/>
      <c r="F276" s="12"/>
      <c r="G276" s="55"/>
      <c r="H276" s="56">
        <v>29135000</v>
      </c>
    </row>
    <row r="277" spans="2:8">
      <c r="B277" s="59">
        <v>413</v>
      </c>
      <c r="C277" s="60" t="s">
        <v>67</v>
      </c>
      <c r="D277" s="55">
        <v>665000</v>
      </c>
      <c r="E277" s="12"/>
      <c r="F277" s="12"/>
      <c r="G277" s="55"/>
      <c r="H277" s="56">
        <v>665000</v>
      </c>
    </row>
    <row r="278" spans="2:8" ht="30">
      <c r="B278" s="59">
        <v>414</v>
      </c>
      <c r="C278" s="60" t="s">
        <v>105</v>
      </c>
      <c r="D278" s="55">
        <v>5500000</v>
      </c>
      <c r="E278" s="12"/>
      <c r="F278" s="12"/>
      <c r="G278" s="55"/>
      <c r="H278" s="56">
        <v>5500000</v>
      </c>
    </row>
    <row r="279" spans="2:8" ht="30">
      <c r="B279" s="59">
        <v>415</v>
      </c>
      <c r="C279" s="60" t="s">
        <v>417</v>
      </c>
      <c r="D279" s="55">
        <v>2280000</v>
      </c>
      <c r="E279" s="12"/>
      <c r="F279" s="12"/>
      <c r="G279" s="55"/>
      <c r="H279" s="56">
        <v>2280000</v>
      </c>
    </row>
    <row r="280" spans="2:8" ht="45">
      <c r="B280" s="59">
        <v>416</v>
      </c>
      <c r="C280" s="60" t="s">
        <v>418</v>
      </c>
      <c r="D280" s="55">
        <v>1517000</v>
      </c>
      <c r="E280" s="12"/>
      <c r="F280" s="12"/>
      <c r="G280" s="55"/>
      <c r="H280" s="56">
        <v>1517000</v>
      </c>
    </row>
    <row r="281" spans="2:8">
      <c r="B281" s="59">
        <v>421</v>
      </c>
      <c r="C281" s="60" t="s">
        <v>26</v>
      </c>
      <c r="D281" s="55">
        <v>47000000</v>
      </c>
      <c r="E281" s="12"/>
      <c r="F281" s="12"/>
      <c r="G281" s="55"/>
      <c r="H281" s="56">
        <v>47000000</v>
      </c>
    </row>
    <row r="282" spans="2:8">
      <c r="B282" s="59">
        <v>422</v>
      </c>
      <c r="C282" s="60" t="s">
        <v>35</v>
      </c>
      <c r="D282" s="55">
        <v>1350000</v>
      </c>
      <c r="E282" s="12"/>
      <c r="F282" s="12"/>
      <c r="G282" s="55"/>
      <c r="H282" s="56">
        <v>1350000</v>
      </c>
    </row>
    <row r="283" spans="2:8">
      <c r="B283" s="59">
        <v>423</v>
      </c>
      <c r="C283" s="60" t="s">
        <v>37</v>
      </c>
      <c r="D283" s="55">
        <v>8000000</v>
      </c>
      <c r="E283" s="12"/>
      <c r="F283" s="12"/>
      <c r="G283" s="55"/>
      <c r="H283" s="56">
        <v>8000000</v>
      </c>
    </row>
    <row r="284" spans="2:8" ht="30">
      <c r="B284" s="59">
        <v>424</v>
      </c>
      <c r="C284" s="60" t="s">
        <v>72</v>
      </c>
      <c r="D284" s="55">
        <v>3500000</v>
      </c>
      <c r="E284" s="12"/>
      <c r="F284" s="12"/>
      <c r="G284" s="55"/>
      <c r="H284" s="56">
        <v>3500000</v>
      </c>
    </row>
    <row r="285" spans="2:8" ht="30">
      <c r="B285" s="59">
        <v>425</v>
      </c>
      <c r="C285" s="60" t="s">
        <v>107</v>
      </c>
      <c r="D285" s="55">
        <v>5000000</v>
      </c>
      <c r="E285" s="12"/>
      <c r="F285" s="12"/>
      <c r="G285" s="55"/>
      <c r="H285" s="56">
        <v>5000000</v>
      </c>
    </row>
    <row r="286" spans="2:8">
      <c r="B286" s="59">
        <v>426</v>
      </c>
      <c r="C286" s="60" t="s">
        <v>41</v>
      </c>
      <c r="D286" s="55">
        <v>13500000</v>
      </c>
      <c r="E286" s="12"/>
      <c r="F286" s="12"/>
      <c r="G286" s="55"/>
      <c r="H286" s="56">
        <v>13500000</v>
      </c>
    </row>
    <row r="287" spans="2:8" ht="30">
      <c r="B287" s="59">
        <v>465</v>
      </c>
      <c r="C287" s="60" t="s">
        <v>321</v>
      </c>
      <c r="D287" s="55">
        <v>19543000</v>
      </c>
      <c r="E287" s="12"/>
      <c r="F287" s="12"/>
      <c r="G287" s="55"/>
      <c r="H287" s="56">
        <v>19543000</v>
      </c>
    </row>
    <row r="288" spans="2:8" ht="30">
      <c r="B288" s="59">
        <v>482</v>
      </c>
      <c r="C288" s="60" t="s">
        <v>339</v>
      </c>
      <c r="D288" s="55">
        <v>1900000</v>
      </c>
      <c r="E288" s="12"/>
      <c r="F288" s="12"/>
      <c r="G288" s="55"/>
      <c r="H288" s="56">
        <v>1900000</v>
      </c>
    </row>
    <row r="289" spans="2:8">
      <c r="B289" s="59">
        <v>512</v>
      </c>
      <c r="C289" s="61" t="s">
        <v>82</v>
      </c>
      <c r="D289" s="55">
        <v>5500000</v>
      </c>
      <c r="E289" s="12"/>
      <c r="F289" s="12"/>
      <c r="G289" s="55">
        <v>2700000</v>
      </c>
      <c r="H289" s="56">
        <v>8200000</v>
      </c>
    </row>
    <row r="290" spans="2:8">
      <c r="B290" s="53"/>
      <c r="C290" s="52" t="s">
        <v>374</v>
      </c>
      <c r="D290" s="62">
        <v>307190000</v>
      </c>
      <c r="E290" s="13"/>
      <c r="F290" s="13"/>
      <c r="G290" s="62">
        <v>2700000</v>
      </c>
      <c r="H290" s="63">
        <v>309890000</v>
      </c>
    </row>
    <row r="291" spans="2:8">
      <c r="B291" s="53"/>
      <c r="C291" s="64"/>
      <c r="D291" s="62"/>
      <c r="E291" s="13"/>
      <c r="F291" s="13"/>
      <c r="G291" s="62"/>
      <c r="H291" s="63"/>
    </row>
    <row r="292" spans="2:8" ht="30">
      <c r="B292" s="57"/>
      <c r="C292" s="67" t="s">
        <v>419</v>
      </c>
      <c r="D292" s="55"/>
      <c r="E292" s="12"/>
      <c r="F292" s="12"/>
      <c r="G292" s="55"/>
      <c r="H292" s="56"/>
    </row>
    <row r="293" spans="2:8" ht="30">
      <c r="B293" s="59">
        <v>424</v>
      </c>
      <c r="C293" s="60" t="s">
        <v>72</v>
      </c>
      <c r="D293" s="55">
        <v>300000</v>
      </c>
      <c r="E293" s="12"/>
      <c r="F293" s="12"/>
      <c r="G293" s="55"/>
      <c r="H293" s="56">
        <v>300000</v>
      </c>
    </row>
    <row r="294" spans="2:8">
      <c r="B294" s="59">
        <v>426</v>
      </c>
      <c r="C294" s="60" t="s">
        <v>41</v>
      </c>
      <c r="D294" s="55">
        <v>200000</v>
      </c>
      <c r="E294" s="12"/>
      <c r="F294" s="12"/>
      <c r="G294" s="55"/>
      <c r="H294" s="56">
        <v>200000</v>
      </c>
    </row>
    <row r="295" spans="2:8" ht="30">
      <c r="B295" s="59">
        <v>511</v>
      </c>
      <c r="C295" s="60" t="s">
        <v>81</v>
      </c>
      <c r="D295" s="55">
        <v>48000000</v>
      </c>
      <c r="E295" s="12"/>
      <c r="F295" s="12"/>
      <c r="G295" s="55"/>
      <c r="H295" s="56">
        <v>48000000</v>
      </c>
    </row>
    <row r="296" spans="2:8">
      <c r="B296" s="59">
        <v>512</v>
      </c>
      <c r="C296" s="60" t="s">
        <v>82</v>
      </c>
      <c r="D296" s="55">
        <v>200000</v>
      </c>
      <c r="E296" s="12"/>
      <c r="F296" s="12"/>
      <c r="G296" s="55"/>
      <c r="H296" s="56">
        <v>200000</v>
      </c>
    </row>
    <row r="297" spans="2:8">
      <c r="B297" s="53"/>
      <c r="C297" s="52" t="s">
        <v>374</v>
      </c>
      <c r="D297" s="62">
        <v>48700000</v>
      </c>
      <c r="E297" s="13"/>
      <c r="F297" s="13"/>
      <c r="G297" s="62"/>
      <c r="H297" s="63">
        <v>48700000</v>
      </c>
    </row>
    <row r="298" spans="2:8">
      <c r="B298" s="53"/>
      <c r="C298" s="52"/>
      <c r="D298" s="62"/>
      <c r="E298" s="13"/>
      <c r="F298" s="13"/>
      <c r="G298" s="62"/>
      <c r="H298" s="63"/>
    </row>
    <row r="299" spans="2:8" ht="30">
      <c r="B299" s="57"/>
      <c r="C299" s="67" t="s">
        <v>367</v>
      </c>
      <c r="D299" s="55"/>
      <c r="E299" s="12"/>
      <c r="F299" s="12"/>
      <c r="G299" s="55"/>
      <c r="H299" s="56"/>
    </row>
    <row r="300" spans="2:8">
      <c r="B300" s="59">
        <v>423</v>
      </c>
      <c r="C300" s="60" t="s">
        <v>37</v>
      </c>
      <c r="D300" s="55">
        <v>930000</v>
      </c>
      <c r="E300" s="12"/>
      <c r="F300" s="12"/>
      <c r="G300" s="55"/>
      <c r="H300" s="56">
        <v>930000</v>
      </c>
    </row>
    <row r="301" spans="2:8" ht="30">
      <c r="B301" s="59">
        <v>424</v>
      </c>
      <c r="C301" s="60" t="s">
        <v>72</v>
      </c>
      <c r="D301" s="55">
        <v>150000</v>
      </c>
      <c r="E301" s="12"/>
      <c r="F301" s="12"/>
      <c r="G301" s="55"/>
      <c r="H301" s="56">
        <v>150000</v>
      </c>
    </row>
    <row r="302" spans="2:8">
      <c r="B302" s="59">
        <v>426</v>
      </c>
      <c r="C302" s="60" t="s">
        <v>41</v>
      </c>
      <c r="D302" s="55">
        <v>130000</v>
      </c>
      <c r="E302" s="12"/>
      <c r="F302" s="12"/>
      <c r="G302" s="55"/>
      <c r="H302" s="56">
        <v>130000</v>
      </c>
    </row>
    <row r="303" spans="2:8">
      <c r="B303" s="59">
        <v>4631</v>
      </c>
      <c r="C303" s="60" t="s">
        <v>420</v>
      </c>
      <c r="D303" s="55">
        <v>40000</v>
      </c>
      <c r="E303" s="12"/>
      <c r="F303" s="12"/>
      <c r="G303" s="55"/>
      <c r="H303" s="56">
        <v>40000</v>
      </c>
    </row>
    <row r="304" spans="2:8" ht="30">
      <c r="B304" s="59">
        <v>511</v>
      </c>
      <c r="C304" s="60" t="s">
        <v>81</v>
      </c>
      <c r="D304" s="55">
        <v>600000</v>
      </c>
      <c r="E304" s="12"/>
      <c r="F304" s="12"/>
      <c r="G304" s="55"/>
      <c r="H304" s="56">
        <v>600000</v>
      </c>
    </row>
    <row r="305" spans="2:8">
      <c r="B305" s="59">
        <v>512</v>
      </c>
      <c r="C305" s="60" t="s">
        <v>82</v>
      </c>
      <c r="D305" s="55">
        <v>3000000</v>
      </c>
      <c r="E305" s="12"/>
      <c r="F305" s="12"/>
      <c r="G305" s="55"/>
      <c r="H305" s="56">
        <v>3000000</v>
      </c>
    </row>
    <row r="306" spans="2:8">
      <c r="B306" s="53"/>
      <c r="C306" s="52" t="s">
        <v>374</v>
      </c>
      <c r="D306" s="62">
        <v>4850000</v>
      </c>
      <c r="E306" s="13"/>
      <c r="F306" s="13"/>
      <c r="G306" s="62"/>
      <c r="H306" s="63">
        <v>4850000</v>
      </c>
    </row>
    <row r="307" spans="2:8">
      <c r="B307" s="53"/>
      <c r="C307" s="52"/>
      <c r="D307" s="62"/>
      <c r="E307" s="13"/>
      <c r="F307" s="13"/>
      <c r="G307" s="62"/>
      <c r="H307" s="63"/>
    </row>
    <row r="308" spans="2:8" ht="30">
      <c r="B308" s="53"/>
      <c r="C308" s="52" t="s">
        <v>421</v>
      </c>
      <c r="D308" s="62">
        <v>374740000</v>
      </c>
      <c r="E308" s="13"/>
      <c r="F308" s="13"/>
      <c r="G308" s="62">
        <v>2700000</v>
      </c>
      <c r="H308" s="63">
        <v>377440000</v>
      </c>
    </row>
    <row r="309" spans="2:8">
      <c r="B309" s="53"/>
      <c r="C309" s="64"/>
      <c r="D309" s="55"/>
      <c r="E309" s="12"/>
      <c r="F309" s="12"/>
      <c r="G309" s="55"/>
      <c r="H309" s="56"/>
    </row>
    <row r="310" spans="2:8" ht="60">
      <c r="B310" s="53"/>
      <c r="C310" s="52" t="s">
        <v>422</v>
      </c>
      <c r="D310" s="55"/>
      <c r="E310" s="12"/>
      <c r="F310" s="12"/>
      <c r="G310" s="55"/>
      <c r="H310" s="56"/>
    </row>
    <row r="311" spans="2:8" ht="30">
      <c r="B311" s="57"/>
      <c r="C311" s="73" t="s">
        <v>423</v>
      </c>
      <c r="D311" s="55"/>
      <c r="E311" s="12"/>
      <c r="F311" s="12"/>
      <c r="G311" s="55"/>
      <c r="H311" s="56"/>
    </row>
    <row r="312" spans="2:8" ht="30">
      <c r="B312" s="59">
        <v>441</v>
      </c>
      <c r="C312" s="60" t="s">
        <v>360</v>
      </c>
      <c r="D312" s="55">
        <v>18550000</v>
      </c>
      <c r="E312" s="12"/>
      <c r="F312" s="12"/>
      <c r="G312" s="55"/>
      <c r="H312" s="56">
        <v>18550000</v>
      </c>
    </row>
    <row r="313" spans="2:8" ht="30">
      <c r="B313" s="59">
        <v>611</v>
      </c>
      <c r="C313" s="60" t="s">
        <v>424</v>
      </c>
      <c r="D313" s="55">
        <v>119000000</v>
      </c>
      <c r="E313" s="12"/>
      <c r="F313" s="12"/>
      <c r="G313" s="55"/>
      <c r="H313" s="56">
        <v>119000000</v>
      </c>
    </row>
    <row r="314" spans="2:8" ht="30">
      <c r="B314" s="53"/>
      <c r="C314" s="52" t="s">
        <v>425</v>
      </c>
      <c r="D314" s="62">
        <v>137550000</v>
      </c>
      <c r="E314" s="13"/>
      <c r="F314" s="13"/>
      <c r="G314" s="62"/>
      <c r="H314" s="63">
        <v>137550000</v>
      </c>
    </row>
    <row r="315" spans="2:8">
      <c r="B315" s="10"/>
      <c r="C315" s="64"/>
      <c r="D315" s="55"/>
      <c r="E315" s="12"/>
      <c r="F315" s="12"/>
      <c r="G315" s="55"/>
      <c r="H315" s="56"/>
    </row>
    <row r="316" spans="2:8" ht="45">
      <c r="B316" s="39"/>
      <c r="C316" s="52" t="s">
        <v>426</v>
      </c>
      <c r="D316" s="75"/>
      <c r="E316" s="47"/>
      <c r="F316" s="47"/>
      <c r="G316" s="75"/>
      <c r="H316" s="76"/>
    </row>
    <row r="317" spans="2:8" ht="45">
      <c r="B317" s="83"/>
      <c r="C317" s="73" t="s">
        <v>427</v>
      </c>
      <c r="D317" s="84"/>
      <c r="E317" s="85"/>
      <c r="F317" s="85"/>
      <c r="G317" s="84"/>
      <c r="H317" s="86"/>
    </row>
    <row r="318" spans="2:8">
      <c r="B318" s="59">
        <v>423</v>
      </c>
      <c r="C318" s="60" t="s">
        <v>37</v>
      </c>
      <c r="D318" s="55">
        <v>13000000</v>
      </c>
      <c r="E318" s="12"/>
      <c r="F318" s="12"/>
      <c r="G318" s="55"/>
      <c r="H318" s="56">
        <v>13000000</v>
      </c>
    </row>
    <row r="319" spans="2:8" ht="60">
      <c r="B319" s="59">
        <v>4511</v>
      </c>
      <c r="C319" s="61" t="s">
        <v>357</v>
      </c>
      <c r="D319" s="55">
        <v>21000000</v>
      </c>
      <c r="E319" s="12"/>
      <c r="F319" s="12"/>
      <c r="G319" s="55"/>
      <c r="H319" s="56">
        <v>21000000</v>
      </c>
    </row>
    <row r="320" spans="2:8" ht="30">
      <c r="B320" s="53"/>
      <c r="C320" s="52" t="s">
        <v>428</v>
      </c>
      <c r="D320" s="62">
        <v>34000000</v>
      </c>
      <c r="E320" s="13"/>
      <c r="F320" s="13"/>
      <c r="G320" s="62"/>
      <c r="H320" s="63">
        <v>34000000</v>
      </c>
    </row>
    <row r="321" spans="2:8">
      <c r="B321" s="53"/>
      <c r="C321" s="64"/>
      <c r="D321" s="55"/>
      <c r="E321" s="12"/>
      <c r="F321" s="12"/>
      <c r="G321" s="55"/>
      <c r="H321" s="56"/>
    </row>
    <row r="322" spans="2:8" ht="45">
      <c r="B322" s="53"/>
      <c r="C322" s="52" t="s">
        <v>429</v>
      </c>
      <c r="D322" s="55"/>
      <c r="E322" s="12"/>
      <c r="F322" s="12"/>
      <c r="G322" s="55"/>
      <c r="H322" s="56"/>
    </row>
    <row r="323" spans="2:8" ht="60">
      <c r="B323" s="57"/>
      <c r="C323" s="73" t="s">
        <v>379</v>
      </c>
      <c r="D323" s="55"/>
      <c r="E323" s="12"/>
      <c r="F323" s="12"/>
      <c r="G323" s="55"/>
      <c r="H323" s="56"/>
    </row>
    <row r="324" spans="2:8" ht="30">
      <c r="B324" s="59">
        <v>472</v>
      </c>
      <c r="C324" s="60" t="s">
        <v>373</v>
      </c>
      <c r="D324" s="55">
        <v>2100000</v>
      </c>
      <c r="E324" s="12"/>
      <c r="F324" s="12"/>
      <c r="G324" s="55"/>
      <c r="H324" s="56">
        <v>2100000</v>
      </c>
    </row>
    <row r="325" spans="2:8" ht="30">
      <c r="B325" s="59">
        <v>481</v>
      </c>
      <c r="C325" s="60" t="s">
        <v>302</v>
      </c>
      <c r="D325" s="55">
        <v>500000</v>
      </c>
      <c r="E325" s="12"/>
      <c r="F325" s="12"/>
      <c r="G325" s="55"/>
      <c r="H325" s="56">
        <v>500000</v>
      </c>
    </row>
    <row r="326" spans="2:8" ht="30">
      <c r="B326" s="53"/>
      <c r="C326" s="52" t="s">
        <v>430</v>
      </c>
      <c r="D326" s="62">
        <v>2600000</v>
      </c>
      <c r="E326" s="13"/>
      <c r="F326" s="13"/>
      <c r="G326" s="62"/>
      <c r="H326" s="63">
        <v>2600000</v>
      </c>
    </row>
    <row r="327" spans="2:8">
      <c r="B327" s="59"/>
      <c r="C327" s="60"/>
      <c r="D327" s="55"/>
      <c r="E327" s="12"/>
      <c r="F327" s="12"/>
      <c r="G327" s="55"/>
      <c r="H327" s="56"/>
    </row>
    <row r="328" spans="2:8">
      <c r="B328" s="53"/>
      <c r="C328" s="52" t="s">
        <v>326</v>
      </c>
      <c r="D328" s="62">
        <v>548890000</v>
      </c>
      <c r="E328" s="13"/>
      <c r="F328" s="13"/>
      <c r="G328" s="62">
        <v>2700000</v>
      </c>
      <c r="H328" s="63">
        <v>551590000</v>
      </c>
    </row>
    <row r="329" spans="2:8">
      <c r="B329" s="53"/>
      <c r="C329" s="64"/>
      <c r="D329" s="55"/>
      <c r="E329" s="12"/>
      <c r="F329" s="12"/>
      <c r="G329" s="55"/>
      <c r="H329" s="56"/>
    </row>
    <row r="330" spans="2:8">
      <c r="B330" s="53"/>
      <c r="C330" s="52" t="s">
        <v>334</v>
      </c>
      <c r="D330" s="62">
        <v>790325000</v>
      </c>
      <c r="E330" s="13">
        <v>200000</v>
      </c>
      <c r="F330" s="13">
        <v>0</v>
      </c>
      <c r="G330" s="62">
        <v>18036000</v>
      </c>
      <c r="H330" s="63">
        <v>808561000</v>
      </c>
    </row>
    <row r="331" spans="2:8">
      <c r="B331" s="53"/>
      <c r="C331" s="64"/>
      <c r="D331" s="55"/>
      <c r="E331" s="12"/>
      <c r="F331" s="12"/>
      <c r="G331" s="55"/>
      <c r="H331" s="56"/>
    </row>
    <row r="332" spans="2:8">
      <c r="B332" s="10"/>
      <c r="C332" s="64"/>
      <c r="D332" s="75"/>
      <c r="E332" s="47"/>
      <c r="F332" s="47"/>
      <c r="G332" s="75"/>
      <c r="H332" s="76"/>
    </row>
    <row r="333" spans="2:8" ht="45">
      <c r="B333" s="87"/>
      <c r="C333" s="54" t="s">
        <v>431</v>
      </c>
      <c r="D333" s="55"/>
      <c r="E333" s="66"/>
      <c r="F333" s="66"/>
      <c r="G333" s="55"/>
      <c r="H333" s="76"/>
    </row>
    <row r="334" spans="2:8" ht="45">
      <c r="B334" s="53"/>
      <c r="C334" s="54" t="s">
        <v>329</v>
      </c>
      <c r="D334" s="55"/>
      <c r="E334" s="12"/>
      <c r="F334" s="12"/>
      <c r="G334" s="55"/>
      <c r="H334" s="56"/>
    </row>
    <row r="335" spans="2:8" ht="75">
      <c r="B335" s="53"/>
      <c r="C335" s="54" t="s">
        <v>318</v>
      </c>
      <c r="D335" s="55"/>
      <c r="E335" s="12"/>
      <c r="F335" s="12"/>
      <c r="G335" s="55"/>
      <c r="H335" s="56"/>
    </row>
    <row r="336" spans="2:8" ht="45">
      <c r="B336" s="57"/>
      <c r="C336" s="67" t="s">
        <v>432</v>
      </c>
      <c r="D336" s="55"/>
      <c r="E336" s="12"/>
      <c r="F336" s="12"/>
      <c r="G336" s="55"/>
      <c r="H336" s="56"/>
    </row>
    <row r="337" spans="2:8" ht="45">
      <c r="B337" s="53"/>
      <c r="C337" s="64" t="s">
        <v>354</v>
      </c>
      <c r="D337" s="55">
        <v>73525000</v>
      </c>
      <c r="E337" s="12"/>
      <c r="F337" s="12"/>
      <c r="G337" s="55"/>
      <c r="H337" s="56">
        <v>73525000</v>
      </c>
    </row>
    <row r="338" spans="2:8" ht="45">
      <c r="B338" s="53"/>
      <c r="C338" s="64" t="s">
        <v>433</v>
      </c>
      <c r="D338" s="55">
        <v>13356000</v>
      </c>
      <c r="E338" s="12"/>
      <c r="F338" s="12"/>
      <c r="G338" s="55"/>
      <c r="H338" s="56">
        <v>13356000</v>
      </c>
    </row>
    <row r="339" spans="2:8" ht="30">
      <c r="B339" s="53"/>
      <c r="C339" s="52" t="s">
        <v>421</v>
      </c>
      <c r="D339" s="62">
        <v>86881000</v>
      </c>
      <c r="E339" s="13"/>
      <c r="F339" s="13"/>
      <c r="G339" s="62"/>
      <c r="H339" s="63">
        <v>86881000</v>
      </c>
    </row>
    <row r="340" spans="2:8">
      <c r="B340" s="53"/>
      <c r="C340" s="64"/>
      <c r="D340" s="55"/>
      <c r="E340" s="12"/>
      <c r="F340" s="12"/>
      <c r="G340" s="55"/>
      <c r="H340" s="56"/>
    </row>
    <row r="341" spans="2:8">
      <c r="B341" s="53"/>
      <c r="C341" s="52" t="s">
        <v>326</v>
      </c>
      <c r="D341" s="62">
        <v>86881000</v>
      </c>
      <c r="E341" s="13"/>
      <c r="F341" s="13"/>
      <c r="G341" s="62"/>
      <c r="H341" s="63">
        <v>86881000</v>
      </c>
    </row>
    <row r="342" spans="2:8">
      <c r="B342" s="53"/>
      <c r="C342" s="64"/>
      <c r="D342" s="55"/>
      <c r="E342" s="12"/>
      <c r="F342" s="12"/>
      <c r="G342" s="55"/>
      <c r="H342" s="56"/>
    </row>
    <row r="343" spans="2:8">
      <c r="B343" s="53"/>
      <c r="C343" s="52" t="s">
        <v>434</v>
      </c>
      <c r="D343" s="62">
        <v>86881000</v>
      </c>
      <c r="E343" s="13"/>
      <c r="F343" s="13"/>
      <c r="G343" s="62"/>
      <c r="H343" s="63">
        <v>86881000</v>
      </c>
    </row>
    <row r="344" spans="2:8">
      <c r="B344" s="53"/>
      <c r="C344" s="64"/>
      <c r="D344" s="55"/>
      <c r="E344" s="12"/>
      <c r="F344" s="12"/>
      <c r="G344" s="55"/>
      <c r="H344" s="56"/>
    </row>
    <row r="345" spans="2:8">
      <c r="B345" s="53"/>
      <c r="C345" s="64"/>
      <c r="D345" s="55"/>
      <c r="E345" s="12"/>
      <c r="F345" s="12"/>
      <c r="G345" s="55"/>
      <c r="H345" s="56"/>
    </row>
    <row r="346" spans="2:8" ht="30">
      <c r="B346" s="53"/>
      <c r="C346" s="52" t="s">
        <v>435</v>
      </c>
      <c r="D346" s="55"/>
      <c r="E346" s="66"/>
      <c r="F346" s="66"/>
      <c r="G346" s="55"/>
      <c r="H346" s="56"/>
    </row>
    <row r="347" spans="2:8" ht="45">
      <c r="B347" s="53">
        <v>4631</v>
      </c>
      <c r="C347" s="88" t="s">
        <v>436</v>
      </c>
      <c r="D347" s="89">
        <v>2100000</v>
      </c>
      <c r="E347" s="90"/>
      <c r="F347" s="90"/>
      <c r="G347" s="89"/>
      <c r="H347" s="56"/>
    </row>
    <row r="348" spans="2:8" ht="30">
      <c r="B348" s="53">
        <v>4631</v>
      </c>
      <c r="C348" s="88" t="s">
        <v>437</v>
      </c>
      <c r="D348" s="89">
        <v>376000</v>
      </c>
      <c r="E348" s="90"/>
      <c r="F348" s="90"/>
      <c r="G348" s="89"/>
      <c r="H348" s="56"/>
    </row>
    <row r="349" spans="2:8">
      <c r="B349" s="53">
        <v>4631</v>
      </c>
      <c r="C349" s="88" t="s">
        <v>438</v>
      </c>
      <c r="D349" s="89">
        <v>1260000</v>
      </c>
      <c r="E349" s="90"/>
      <c r="F349" s="90"/>
      <c r="G349" s="89"/>
      <c r="H349" s="56"/>
    </row>
    <row r="350" spans="2:8">
      <c r="B350" s="53">
        <v>4631</v>
      </c>
      <c r="C350" s="88" t="s">
        <v>439</v>
      </c>
      <c r="D350" s="89">
        <v>55000</v>
      </c>
      <c r="E350" s="90"/>
      <c r="F350" s="90"/>
      <c r="G350" s="89"/>
      <c r="H350" s="56"/>
    </row>
    <row r="351" spans="2:8">
      <c r="B351" s="53">
        <v>4631</v>
      </c>
      <c r="C351" s="88" t="s">
        <v>440</v>
      </c>
      <c r="D351" s="89">
        <v>230000</v>
      </c>
      <c r="E351" s="90"/>
      <c r="F351" s="90"/>
      <c r="G351" s="89"/>
      <c r="H351" s="56"/>
    </row>
    <row r="352" spans="2:8" ht="30">
      <c r="B352" s="53">
        <v>4631</v>
      </c>
      <c r="C352" s="88" t="s">
        <v>321</v>
      </c>
      <c r="D352" s="89">
        <v>275000</v>
      </c>
      <c r="E352" s="90"/>
      <c r="F352" s="90"/>
      <c r="G352" s="89"/>
      <c r="H352" s="56"/>
    </row>
    <row r="353" spans="2:8">
      <c r="B353" s="53"/>
      <c r="C353" s="52" t="s">
        <v>441</v>
      </c>
      <c r="D353" s="62">
        <v>4296000</v>
      </c>
      <c r="E353" s="13"/>
      <c r="F353" s="13"/>
      <c r="G353" s="62"/>
      <c r="H353" s="62">
        <v>0</v>
      </c>
    </row>
    <row r="354" spans="2:8">
      <c r="B354" s="53"/>
      <c r="C354" s="52"/>
      <c r="D354" s="62"/>
      <c r="E354" s="13"/>
      <c r="F354" s="13"/>
      <c r="G354" s="62"/>
      <c r="H354" s="62"/>
    </row>
    <row r="355" spans="2:8" ht="45">
      <c r="B355" s="53"/>
      <c r="C355" s="52" t="s">
        <v>442</v>
      </c>
      <c r="D355" s="55"/>
      <c r="E355" s="66"/>
      <c r="F355" s="66"/>
      <c r="G355" s="55"/>
      <c r="H355" s="56"/>
    </row>
    <row r="356" spans="2:8" ht="45">
      <c r="B356" s="53">
        <v>4631</v>
      </c>
      <c r="C356" s="88" t="s">
        <v>436</v>
      </c>
      <c r="D356" s="55">
        <v>2723000</v>
      </c>
      <c r="E356" s="12"/>
      <c r="F356" s="12"/>
      <c r="G356" s="55"/>
      <c r="H356" s="56"/>
    </row>
    <row r="357" spans="2:8" ht="30">
      <c r="B357" s="53">
        <v>4631</v>
      </c>
      <c r="C357" s="88" t="s">
        <v>437</v>
      </c>
      <c r="D357" s="55">
        <v>487000</v>
      </c>
      <c r="E357" s="12"/>
      <c r="F357" s="12"/>
      <c r="G357" s="55"/>
      <c r="H357" s="56"/>
    </row>
    <row r="358" spans="2:8">
      <c r="B358" s="53">
        <v>4631</v>
      </c>
      <c r="C358" s="88" t="s">
        <v>439</v>
      </c>
      <c r="D358" s="55">
        <v>70000</v>
      </c>
      <c r="E358" s="12"/>
      <c r="F358" s="12"/>
      <c r="G358" s="55"/>
      <c r="H358" s="56"/>
    </row>
    <row r="359" spans="2:8">
      <c r="B359" s="53">
        <v>4631</v>
      </c>
      <c r="C359" s="88" t="s">
        <v>440</v>
      </c>
      <c r="D359" s="55">
        <v>1196000</v>
      </c>
      <c r="E359" s="12"/>
      <c r="F359" s="12"/>
      <c r="G359" s="55"/>
      <c r="H359" s="56"/>
    </row>
    <row r="360" spans="2:8" ht="30">
      <c r="B360" s="53">
        <v>4631</v>
      </c>
      <c r="C360" s="88" t="s">
        <v>321</v>
      </c>
      <c r="D360" s="55">
        <v>357000</v>
      </c>
      <c r="E360" s="12"/>
      <c r="F360" s="12"/>
      <c r="G360" s="55"/>
      <c r="H360" s="56"/>
    </row>
    <row r="361" spans="2:8">
      <c r="B361" s="53"/>
      <c r="C361" s="52" t="s">
        <v>441</v>
      </c>
      <c r="D361" s="62">
        <v>4833000</v>
      </c>
      <c r="E361" s="13"/>
      <c r="F361" s="13"/>
      <c r="G361" s="62"/>
      <c r="H361" s="62">
        <v>0</v>
      </c>
    </row>
    <row r="362" spans="2:8">
      <c r="B362" s="53"/>
      <c r="C362" s="64"/>
      <c r="D362" s="55"/>
      <c r="E362" s="12"/>
      <c r="F362" s="12"/>
      <c r="G362" s="55"/>
      <c r="H362" s="56"/>
    </row>
    <row r="363" spans="2:8" ht="45">
      <c r="B363" s="53"/>
      <c r="C363" s="52" t="s">
        <v>443</v>
      </c>
      <c r="D363" s="55"/>
      <c r="E363" s="66"/>
      <c r="F363" s="66"/>
      <c r="G363" s="55"/>
      <c r="H363" s="56"/>
    </row>
    <row r="364" spans="2:8" ht="45">
      <c r="B364" s="53">
        <v>4631</v>
      </c>
      <c r="C364" s="88" t="s">
        <v>436</v>
      </c>
      <c r="D364" s="89">
        <v>4395000</v>
      </c>
      <c r="E364" s="90"/>
      <c r="F364" s="90"/>
      <c r="G364" s="89"/>
      <c r="H364" s="56"/>
    </row>
    <row r="365" spans="2:8" ht="30">
      <c r="B365" s="53">
        <v>4631</v>
      </c>
      <c r="C365" s="88" t="s">
        <v>437</v>
      </c>
      <c r="D365" s="89">
        <v>787000</v>
      </c>
      <c r="E365" s="90"/>
      <c r="F365" s="90"/>
      <c r="G365" s="89"/>
      <c r="H365" s="56"/>
    </row>
    <row r="366" spans="2:8" ht="30">
      <c r="B366" s="53">
        <v>4631</v>
      </c>
      <c r="C366" s="88" t="s">
        <v>444</v>
      </c>
      <c r="D366" s="89">
        <v>50000</v>
      </c>
      <c r="E366" s="90"/>
      <c r="F366" s="90"/>
      <c r="G366" s="89"/>
      <c r="H366" s="56"/>
    </row>
    <row r="367" spans="2:8" ht="30">
      <c r="B367" s="53">
        <v>4631</v>
      </c>
      <c r="C367" s="88" t="s">
        <v>445</v>
      </c>
      <c r="D367" s="89">
        <v>550000</v>
      </c>
      <c r="E367" s="90"/>
      <c r="F367" s="90"/>
      <c r="G367" s="89"/>
      <c r="H367" s="56"/>
    </row>
    <row r="368" spans="2:8" ht="45">
      <c r="B368" s="53">
        <v>4631</v>
      </c>
      <c r="C368" s="88" t="s">
        <v>446</v>
      </c>
      <c r="D368" s="89">
        <v>21000</v>
      </c>
      <c r="E368" s="90"/>
      <c r="F368" s="90"/>
      <c r="G368" s="89"/>
      <c r="H368" s="56"/>
    </row>
    <row r="369" spans="2:8">
      <c r="B369" s="53">
        <v>4631</v>
      </c>
      <c r="C369" s="88" t="s">
        <v>447</v>
      </c>
      <c r="D369" s="89">
        <v>1370000</v>
      </c>
      <c r="E369" s="90"/>
      <c r="F369" s="90"/>
      <c r="G369" s="89"/>
      <c r="H369" s="56"/>
    </row>
    <row r="370" spans="2:8">
      <c r="B370" s="53">
        <v>4631</v>
      </c>
      <c r="C370" s="88" t="s">
        <v>439</v>
      </c>
      <c r="D370" s="89">
        <v>330000</v>
      </c>
      <c r="E370" s="90"/>
      <c r="F370" s="90"/>
      <c r="G370" s="89"/>
      <c r="H370" s="56"/>
    </row>
    <row r="371" spans="2:8">
      <c r="B371" s="53">
        <v>4631</v>
      </c>
      <c r="C371" s="88" t="s">
        <v>440</v>
      </c>
      <c r="D371" s="89">
        <v>1945000</v>
      </c>
      <c r="E371" s="90"/>
      <c r="F371" s="90"/>
      <c r="G371" s="89"/>
      <c r="H371" s="56"/>
    </row>
    <row r="372" spans="2:8" ht="30">
      <c r="B372" s="53">
        <v>4631</v>
      </c>
      <c r="C372" s="88" t="s">
        <v>448</v>
      </c>
      <c r="D372" s="89">
        <v>1950000</v>
      </c>
      <c r="E372" s="90"/>
      <c r="F372" s="90"/>
      <c r="G372" s="89"/>
      <c r="H372" s="56"/>
    </row>
    <row r="373" spans="2:8" ht="30">
      <c r="B373" s="53">
        <v>4631</v>
      </c>
      <c r="C373" s="88" t="s">
        <v>449</v>
      </c>
      <c r="D373" s="89">
        <v>615000</v>
      </c>
      <c r="E373" s="90"/>
      <c r="F373" s="90"/>
      <c r="G373" s="89"/>
      <c r="H373" s="56"/>
    </row>
    <row r="374" spans="2:8">
      <c r="B374" s="53">
        <v>4631</v>
      </c>
      <c r="C374" s="88" t="s">
        <v>450</v>
      </c>
      <c r="D374" s="89">
        <v>600000</v>
      </c>
      <c r="E374" s="90"/>
      <c r="F374" s="90"/>
      <c r="G374" s="89"/>
      <c r="H374" s="56"/>
    </row>
    <row r="375" spans="2:8" ht="30">
      <c r="B375" s="53">
        <v>4631</v>
      </c>
      <c r="C375" s="88" t="s">
        <v>321</v>
      </c>
      <c r="D375" s="89">
        <v>621000</v>
      </c>
      <c r="E375" s="90"/>
      <c r="F375" s="90"/>
      <c r="G375" s="89"/>
      <c r="H375" s="56"/>
    </row>
    <row r="376" spans="2:8" ht="30">
      <c r="B376" s="53">
        <v>4631</v>
      </c>
      <c r="C376" s="88" t="s">
        <v>451</v>
      </c>
      <c r="D376" s="89">
        <v>800000</v>
      </c>
      <c r="E376" s="90"/>
      <c r="F376" s="90"/>
      <c r="G376" s="89"/>
      <c r="H376" s="56"/>
    </row>
    <row r="377" spans="2:8" ht="30">
      <c r="B377" s="53">
        <v>4631</v>
      </c>
      <c r="C377" s="88" t="s">
        <v>452</v>
      </c>
      <c r="D377" s="89">
        <v>20000</v>
      </c>
      <c r="E377" s="90"/>
      <c r="F377" s="90"/>
      <c r="G377" s="89"/>
      <c r="H377" s="56"/>
    </row>
    <row r="378" spans="2:8" ht="30">
      <c r="B378" s="53">
        <v>4632</v>
      </c>
      <c r="C378" s="88" t="s">
        <v>453</v>
      </c>
      <c r="D378" s="89">
        <v>0</v>
      </c>
      <c r="E378" s="90"/>
      <c r="F378" s="90"/>
      <c r="G378" s="89"/>
      <c r="H378" s="56"/>
    </row>
    <row r="379" spans="2:8">
      <c r="B379" s="53">
        <v>4632</v>
      </c>
      <c r="C379" s="88" t="s">
        <v>454</v>
      </c>
      <c r="D379" s="89">
        <v>325000</v>
      </c>
      <c r="E379" s="90"/>
      <c r="F379" s="90"/>
      <c r="G379" s="89"/>
      <c r="H379" s="56"/>
    </row>
    <row r="380" spans="2:8">
      <c r="B380" s="53">
        <v>4632</v>
      </c>
      <c r="C380" s="88" t="s">
        <v>455</v>
      </c>
      <c r="D380" s="89">
        <v>70000</v>
      </c>
      <c r="E380" s="90"/>
      <c r="F380" s="90"/>
      <c r="G380" s="89"/>
      <c r="H380" s="56"/>
    </row>
    <row r="381" spans="2:8">
      <c r="B381" s="53"/>
      <c r="C381" s="52" t="s">
        <v>441</v>
      </c>
      <c r="D381" s="62">
        <v>14449000</v>
      </c>
      <c r="E381" s="13"/>
      <c r="F381" s="13"/>
      <c r="G381" s="62"/>
      <c r="H381" s="62">
        <v>0</v>
      </c>
    </row>
    <row r="382" spans="2:8">
      <c r="B382" s="53"/>
      <c r="C382" s="64"/>
      <c r="D382" s="55"/>
      <c r="E382" s="12"/>
      <c r="F382" s="12"/>
      <c r="G382" s="55"/>
      <c r="H382" s="56"/>
    </row>
    <row r="383" spans="2:8">
      <c r="B383" s="53"/>
      <c r="C383" s="27" t="s">
        <v>456</v>
      </c>
      <c r="D383" s="53"/>
      <c r="E383" s="91"/>
      <c r="F383" s="66"/>
      <c r="G383" s="55"/>
      <c r="H383" s="56"/>
    </row>
    <row r="384" spans="2:8" ht="45">
      <c r="B384" s="92">
        <v>4631</v>
      </c>
      <c r="C384" s="60" t="s">
        <v>320</v>
      </c>
      <c r="D384" s="55">
        <v>12000000</v>
      </c>
      <c r="E384" s="12"/>
      <c r="F384" s="12"/>
      <c r="G384" s="55"/>
      <c r="H384" s="56">
        <v>12000000</v>
      </c>
    </row>
    <row r="385" spans="2:8" ht="30">
      <c r="B385" s="92">
        <v>4631</v>
      </c>
      <c r="C385" s="60" t="s">
        <v>8</v>
      </c>
      <c r="D385" s="55">
        <v>2300000</v>
      </c>
      <c r="E385" s="12"/>
      <c r="F385" s="12"/>
      <c r="G385" s="55"/>
      <c r="H385" s="56">
        <v>2300000</v>
      </c>
    </row>
    <row r="386" spans="2:8">
      <c r="B386" s="92">
        <v>4631</v>
      </c>
      <c r="C386" s="60" t="s">
        <v>67</v>
      </c>
      <c r="D386" s="55">
        <v>550000</v>
      </c>
      <c r="E386" s="12"/>
      <c r="F386" s="12"/>
      <c r="G386" s="55"/>
      <c r="H386" s="56">
        <v>550000</v>
      </c>
    </row>
    <row r="387" spans="2:8" ht="30">
      <c r="B387" s="92">
        <v>4631</v>
      </c>
      <c r="C387" s="60" t="s">
        <v>105</v>
      </c>
      <c r="D387" s="55">
        <v>353000</v>
      </c>
      <c r="E387" s="12"/>
      <c r="F387" s="12"/>
      <c r="G387" s="55"/>
      <c r="H387" s="56">
        <v>353000</v>
      </c>
    </row>
    <row r="388" spans="2:8" ht="30">
      <c r="B388" s="92">
        <v>4631</v>
      </c>
      <c r="C388" s="60" t="s">
        <v>417</v>
      </c>
      <c r="D388" s="55">
        <v>65000</v>
      </c>
      <c r="E388" s="12"/>
      <c r="F388" s="12"/>
      <c r="G388" s="55"/>
      <c r="H388" s="56">
        <v>65000</v>
      </c>
    </row>
    <row r="389" spans="2:8" ht="45">
      <c r="B389" s="92">
        <v>4631</v>
      </c>
      <c r="C389" s="60" t="s">
        <v>457</v>
      </c>
      <c r="D389" s="55">
        <v>200000</v>
      </c>
      <c r="E389" s="12"/>
      <c r="F389" s="12"/>
      <c r="G389" s="55"/>
      <c r="H389" s="56">
        <v>200000</v>
      </c>
    </row>
    <row r="390" spans="2:8">
      <c r="B390" s="92">
        <v>4631</v>
      </c>
      <c r="C390" s="60" t="s">
        <v>458</v>
      </c>
      <c r="D390" s="55">
        <v>1445000</v>
      </c>
      <c r="E390" s="12"/>
      <c r="F390" s="12"/>
      <c r="G390" s="55"/>
      <c r="H390" s="56">
        <v>1445000</v>
      </c>
    </row>
    <row r="391" spans="2:8">
      <c r="B391" s="92">
        <v>4631</v>
      </c>
      <c r="C391" s="60" t="s">
        <v>459</v>
      </c>
      <c r="D391" s="55">
        <v>120000</v>
      </c>
      <c r="E391" s="12"/>
      <c r="F391" s="12"/>
      <c r="G391" s="55"/>
      <c r="H391" s="56">
        <v>120000</v>
      </c>
    </row>
    <row r="392" spans="2:8">
      <c r="B392" s="92">
        <v>4631</v>
      </c>
      <c r="C392" s="60" t="s">
        <v>460</v>
      </c>
      <c r="D392" s="55">
        <v>1800000</v>
      </c>
      <c r="E392" s="12"/>
      <c r="F392" s="12"/>
      <c r="G392" s="55"/>
      <c r="H392" s="56">
        <v>1800000</v>
      </c>
    </row>
    <row r="393" spans="2:8" ht="30">
      <c r="B393" s="92">
        <v>4631</v>
      </c>
      <c r="C393" s="60" t="s">
        <v>461</v>
      </c>
      <c r="D393" s="55">
        <v>300000</v>
      </c>
      <c r="E393" s="12"/>
      <c r="F393" s="12"/>
      <c r="G393" s="55"/>
      <c r="H393" s="56">
        <v>300000</v>
      </c>
    </row>
    <row r="394" spans="2:8" ht="30">
      <c r="B394" s="92">
        <v>4631</v>
      </c>
      <c r="C394" s="60" t="s">
        <v>462</v>
      </c>
      <c r="D394" s="55">
        <v>350000</v>
      </c>
      <c r="E394" s="12"/>
      <c r="F394" s="12"/>
      <c r="G394" s="55"/>
      <c r="H394" s="56">
        <v>350000</v>
      </c>
    </row>
    <row r="395" spans="2:8">
      <c r="B395" s="92">
        <v>4631</v>
      </c>
      <c r="C395" s="60" t="s">
        <v>41</v>
      </c>
      <c r="D395" s="55">
        <v>1170000</v>
      </c>
      <c r="E395" s="12"/>
      <c r="F395" s="12"/>
      <c r="G395" s="55"/>
      <c r="H395" s="56">
        <v>1170000</v>
      </c>
    </row>
    <row r="396" spans="2:8">
      <c r="B396" s="92">
        <v>4631</v>
      </c>
      <c r="C396" s="60" t="s">
        <v>463</v>
      </c>
      <c r="D396" s="55">
        <v>100000</v>
      </c>
      <c r="E396" s="12"/>
      <c r="F396" s="12"/>
      <c r="G396" s="55"/>
      <c r="H396" s="56">
        <v>100000</v>
      </c>
    </row>
    <row r="397" spans="2:8" ht="30">
      <c r="B397" s="92">
        <v>4631</v>
      </c>
      <c r="C397" s="60" t="s">
        <v>16</v>
      </c>
      <c r="D397" s="55">
        <v>1300000</v>
      </c>
      <c r="E397" s="12"/>
      <c r="F397" s="12"/>
      <c r="G397" s="55"/>
      <c r="H397" s="56">
        <v>1300000</v>
      </c>
    </row>
    <row r="398" spans="2:8" ht="30">
      <c r="B398" s="92">
        <v>4631</v>
      </c>
      <c r="C398" s="60" t="s">
        <v>464</v>
      </c>
      <c r="D398" s="55">
        <v>500000</v>
      </c>
      <c r="E398" s="12"/>
      <c r="F398" s="12"/>
      <c r="G398" s="55"/>
      <c r="H398" s="56">
        <v>500000</v>
      </c>
    </row>
    <row r="399" spans="2:8" ht="30">
      <c r="B399" s="92">
        <v>4631</v>
      </c>
      <c r="C399" s="60" t="s">
        <v>465</v>
      </c>
      <c r="D399" s="55">
        <v>500000</v>
      </c>
      <c r="E399" s="12"/>
      <c r="F399" s="12"/>
      <c r="G399" s="55"/>
      <c r="H399" s="56">
        <v>500000</v>
      </c>
    </row>
    <row r="400" spans="2:8">
      <c r="B400" s="92">
        <v>4632</v>
      </c>
      <c r="C400" s="93" t="s">
        <v>466</v>
      </c>
      <c r="D400" s="55">
        <v>70000</v>
      </c>
      <c r="E400" s="12"/>
      <c r="F400" s="12"/>
      <c r="G400" s="55"/>
      <c r="H400" s="56">
        <v>70000</v>
      </c>
    </row>
    <row r="401" spans="2:8" ht="30">
      <c r="B401" s="92">
        <v>4632</v>
      </c>
      <c r="C401" s="94" t="s">
        <v>467</v>
      </c>
      <c r="D401" s="55">
        <v>1000</v>
      </c>
      <c r="E401" s="12"/>
      <c r="F401" s="12"/>
      <c r="G401" s="55"/>
      <c r="H401" s="56">
        <v>1000</v>
      </c>
    </row>
    <row r="402" spans="2:8">
      <c r="B402" s="53"/>
      <c r="C402" s="52" t="s">
        <v>441</v>
      </c>
      <c r="D402" s="62">
        <v>23124000</v>
      </c>
      <c r="E402" s="13"/>
      <c r="F402" s="13"/>
      <c r="G402" s="62"/>
      <c r="H402" s="62">
        <v>23124000</v>
      </c>
    </row>
    <row r="403" spans="2:8">
      <c r="B403" s="10"/>
      <c r="C403" s="61"/>
      <c r="D403" s="10"/>
      <c r="E403" s="10"/>
      <c r="F403" s="10"/>
      <c r="G403" s="10"/>
      <c r="H403" s="10"/>
    </row>
    <row r="404" spans="2:8">
      <c r="B404" s="95"/>
      <c r="C404" s="65" t="s">
        <v>468</v>
      </c>
      <c r="D404" s="96"/>
      <c r="E404" s="97"/>
      <c r="F404" s="97"/>
      <c r="G404" s="96"/>
      <c r="H404" s="96"/>
    </row>
    <row r="405" spans="2:8" ht="30">
      <c r="B405" s="92">
        <v>4631</v>
      </c>
      <c r="C405" s="60" t="s">
        <v>461</v>
      </c>
      <c r="D405" s="55">
        <v>450000</v>
      </c>
      <c r="E405" s="12"/>
      <c r="F405" s="12"/>
      <c r="G405" s="55"/>
      <c r="H405" s="56">
        <v>450000</v>
      </c>
    </row>
    <row r="406" spans="2:8" ht="30">
      <c r="B406" s="92"/>
      <c r="C406" s="98" t="s">
        <v>469</v>
      </c>
      <c r="D406" s="55"/>
      <c r="E406" s="12"/>
      <c r="F406" s="12"/>
      <c r="G406" s="55"/>
      <c r="H406" s="56">
        <v>0</v>
      </c>
    </row>
    <row r="407" spans="2:8" ht="30">
      <c r="B407" s="92">
        <v>4631</v>
      </c>
      <c r="C407" s="60" t="s">
        <v>462</v>
      </c>
      <c r="D407" s="55">
        <v>2900000</v>
      </c>
      <c r="E407" s="12"/>
      <c r="F407" s="12"/>
      <c r="G407" s="55"/>
      <c r="H407" s="56">
        <v>2900000</v>
      </c>
    </row>
    <row r="408" spans="2:8" ht="60">
      <c r="B408" s="92"/>
      <c r="C408" s="98" t="s">
        <v>470</v>
      </c>
      <c r="D408" s="55"/>
      <c r="E408" s="12"/>
      <c r="F408" s="12"/>
      <c r="G408" s="55"/>
      <c r="H408" s="56">
        <v>0</v>
      </c>
    </row>
    <row r="409" spans="2:8">
      <c r="B409" s="92">
        <v>4631</v>
      </c>
      <c r="C409" s="60" t="s">
        <v>41</v>
      </c>
      <c r="D409" s="55">
        <v>609000</v>
      </c>
      <c r="E409" s="12"/>
      <c r="F409" s="12"/>
      <c r="G409" s="55"/>
      <c r="H409" s="56">
        <v>609000</v>
      </c>
    </row>
    <row r="410" spans="2:8" ht="30">
      <c r="B410" s="92"/>
      <c r="C410" s="98" t="s">
        <v>471</v>
      </c>
      <c r="D410" s="55"/>
      <c r="E410" s="12"/>
      <c r="F410" s="12"/>
      <c r="G410" s="55"/>
      <c r="H410" s="56">
        <v>0</v>
      </c>
    </row>
    <row r="411" spans="2:8" ht="30">
      <c r="B411" s="92">
        <v>4632</v>
      </c>
      <c r="C411" s="93" t="s">
        <v>472</v>
      </c>
      <c r="D411" s="55">
        <v>950000</v>
      </c>
      <c r="E411" s="12"/>
      <c r="F411" s="12"/>
      <c r="G411" s="55"/>
      <c r="H411" s="56">
        <v>950000</v>
      </c>
    </row>
    <row r="412" spans="2:8" ht="45">
      <c r="B412" s="92"/>
      <c r="C412" s="99" t="s">
        <v>473</v>
      </c>
      <c r="D412" s="55"/>
      <c r="E412" s="12"/>
      <c r="F412" s="12"/>
      <c r="G412" s="55"/>
      <c r="H412" s="56">
        <v>0</v>
      </c>
    </row>
    <row r="413" spans="2:8">
      <c r="B413" s="53"/>
      <c r="C413" s="52" t="s">
        <v>441</v>
      </c>
      <c r="D413" s="62">
        <v>4909000</v>
      </c>
      <c r="E413" s="13"/>
      <c r="F413" s="13"/>
      <c r="G413" s="62"/>
      <c r="H413" s="62">
        <v>4909000</v>
      </c>
    </row>
    <row r="414" spans="2:8">
      <c r="B414" s="53"/>
      <c r="C414" s="64"/>
      <c r="D414" s="55"/>
      <c r="E414" s="12"/>
      <c r="F414" s="12"/>
      <c r="G414" s="55"/>
      <c r="H414" s="56"/>
    </row>
    <row r="415" spans="2:8" ht="30">
      <c r="B415" s="53"/>
      <c r="C415" s="52" t="s">
        <v>474</v>
      </c>
      <c r="D415" s="55"/>
      <c r="E415" s="12"/>
      <c r="F415" s="12"/>
      <c r="G415" s="55"/>
      <c r="H415" s="56"/>
    </row>
    <row r="416" spans="2:8" ht="30">
      <c r="B416" s="53">
        <v>4632</v>
      </c>
      <c r="C416" s="64" t="s">
        <v>81</v>
      </c>
      <c r="D416" s="55">
        <v>10000000</v>
      </c>
      <c r="E416" s="12"/>
      <c r="F416" s="12"/>
      <c r="G416" s="55"/>
      <c r="H416" s="56">
        <v>10000000</v>
      </c>
    </row>
    <row r="417" spans="2:8">
      <c r="B417" s="53"/>
      <c r="C417" s="52" t="s">
        <v>441</v>
      </c>
      <c r="D417" s="62">
        <v>10000000</v>
      </c>
      <c r="E417" s="13"/>
      <c r="F417" s="13"/>
      <c r="G417" s="62"/>
      <c r="H417" s="62">
        <v>10000000</v>
      </c>
    </row>
    <row r="418" spans="2:8">
      <c r="B418" s="53"/>
      <c r="C418" s="64"/>
      <c r="D418" s="55"/>
      <c r="E418" s="12"/>
      <c r="F418" s="12"/>
      <c r="G418" s="55"/>
      <c r="H418" s="56"/>
    </row>
    <row r="419" spans="2:8" ht="30">
      <c r="B419" s="53"/>
      <c r="C419" s="52" t="s">
        <v>475</v>
      </c>
      <c r="D419" s="55"/>
      <c r="E419" s="12"/>
      <c r="F419" s="12"/>
      <c r="G419" s="55"/>
      <c r="H419" s="56"/>
    </row>
    <row r="420" spans="2:8" ht="30">
      <c r="B420" s="53">
        <v>4631</v>
      </c>
      <c r="C420" s="64" t="s">
        <v>72</v>
      </c>
      <c r="D420" s="56">
        <v>485000</v>
      </c>
      <c r="E420" s="12"/>
      <c r="F420" s="12"/>
      <c r="G420" s="55"/>
      <c r="H420" s="56">
        <v>485000</v>
      </c>
    </row>
    <row r="421" spans="2:8">
      <c r="B421" s="53">
        <v>4632</v>
      </c>
      <c r="C421" s="64" t="s">
        <v>82</v>
      </c>
      <c r="D421" s="56">
        <v>300000</v>
      </c>
      <c r="E421" s="12"/>
      <c r="F421" s="12"/>
      <c r="G421" s="55"/>
      <c r="H421" s="56">
        <v>300000</v>
      </c>
    </row>
    <row r="422" spans="2:8">
      <c r="B422" s="53"/>
      <c r="C422" s="52" t="s">
        <v>441</v>
      </c>
      <c r="D422" s="62">
        <v>785000</v>
      </c>
      <c r="E422" s="13"/>
      <c r="F422" s="13"/>
      <c r="G422" s="62"/>
      <c r="H422" s="62">
        <v>785000</v>
      </c>
    </row>
    <row r="423" spans="2:8">
      <c r="B423" s="53"/>
      <c r="C423" s="64"/>
      <c r="D423" s="55"/>
      <c r="E423" s="12"/>
      <c r="F423" s="12"/>
      <c r="G423" s="55"/>
      <c r="H423" s="56"/>
    </row>
    <row r="424" spans="2:8">
      <c r="B424" s="53"/>
      <c r="C424" s="52" t="s">
        <v>476</v>
      </c>
      <c r="D424" s="55"/>
      <c r="E424" s="12"/>
      <c r="F424" s="12"/>
      <c r="G424" s="55"/>
      <c r="H424" s="56"/>
    </row>
    <row r="425" spans="2:8">
      <c r="B425" s="53">
        <v>4631</v>
      </c>
      <c r="C425" s="64" t="s">
        <v>37</v>
      </c>
      <c r="D425" s="56">
        <v>20000</v>
      </c>
      <c r="E425" s="12"/>
      <c r="F425" s="12"/>
      <c r="G425" s="55"/>
      <c r="H425" s="56">
        <v>20000</v>
      </c>
    </row>
    <row r="426" spans="2:8" ht="30">
      <c r="B426" s="53">
        <v>4631</v>
      </c>
      <c r="C426" s="64" t="s">
        <v>107</v>
      </c>
      <c r="D426" s="56">
        <v>460000</v>
      </c>
      <c r="E426" s="12"/>
      <c r="F426" s="12"/>
      <c r="G426" s="55"/>
      <c r="H426" s="56">
        <v>460000</v>
      </c>
    </row>
    <row r="427" spans="2:8" ht="30">
      <c r="B427" s="53">
        <v>4631</v>
      </c>
      <c r="C427" s="64" t="s">
        <v>477</v>
      </c>
      <c r="D427" s="56">
        <v>20000</v>
      </c>
      <c r="E427" s="12"/>
      <c r="F427" s="12"/>
      <c r="G427" s="55"/>
      <c r="H427" s="56">
        <v>20000</v>
      </c>
    </row>
    <row r="428" spans="2:8" ht="30">
      <c r="B428" s="53">
        <v>4632</v>
      </c>
      <c r="C428" s="64" t="s">
        <v>81</v>
      </c>
      <c r="D428" s="56">
        <v>150000</v>
      </c>
      <c r="E428" s="12"/>
      <c r="F428" s="12"/>
      <c r="G428" s="55"/>
      <c r="H428" s="56">
        <v>150000</v>
      </c>
    </row>
    <row r="429" spans="2:8">
      <c r="B429" s="53"/>
      <c r="C429" s="52"/>
      <c r="D429" s="62">
        <v>650000</v>
      </c>
      <c r="E429" s="13"/>
      <c r="F429" s="13"/>
      <c r="G429" s="62"/>
      <c r="H429" s="63">
        <v>650000</v>
      </c>
    </row>
    <row r="430" spans="2:8">
      <c r="B430" s="53"/>
      <c r="C430" s="64"/>
      <c r="D430" s="55"/>
      <c r="E430" s="12"/>
      <c r="F430" s="12"/>
      <c r="G430" s="55"/>
      <c r="H430" s="56"/>
    </row>
    <row r="431" spans="2:8" ht="60">
      <c r="B431" s="53"/>
      <c r="C431" s="100" t="s">
        <v>478</v>
      </c>
      <c r="D431" s="55"/>
      <c r="E431" s="12"/>
      <c r="F431" s="12"/>
      <c r="G431" s="55"/>
      <c r="H431" s="56"/>
    </row>
    <row r="432" spans="2:8" ht="30">
      <c r="B432" s="53">
        <v>4631</v>
      </c>
      <c r="C432" s="101" t="s">
        <v>479</v>
      </c>
      <c r="D432" s="56">
        <v>100000</v>
      </c>
      <c r="E432" s="12"/>
      <c r="F432" s="12"/>
      <c r="G432" s="55"/>
      <c r="H432" s="56">
        <v>100000</v>
      </c>
    </row>
    <row r="433" spans="2:8">
      <c r="B433" s="102">
        <v>4632</v>
      </c>
      <c r="C433" s="103" t="s">
        <v>480</v>
      </c>
      <c r="D433" s="56">
        <v>500000</v>
      </c>
      <c r="E433" s="12"/>
      <c r="F433" s="12"/>
      <c r="G433" s="55"/>
      <c r="H433" s="56">
        <v>500000</v>
      </c>
    </row>
    <row r="434" spans="2:8">
      <c r="B434" s="53"/>
      <c r="C434" s="52" t="s">
        <v>441</v>
      </c>
      <c r="D434" s="62">
        <v>600000</v>
      </c>
      <c r="E434" s="13"/>
      <c r="F434" s="13"/>
      <c r="G434" s="62"/>
      <c r="H434" s="62">
        <v>600000</v>
      </c>
    </row>
    <row r="435" spans="2:8">
      <c r="B435" s="53"/>
      <c r="C435" s="64"/>
      <c r="D435" s="55"/>
      <c r="E435" s="12"/>
      <c r="F435" s="12"/>
      <c r="G435" s="55"/>
      <c r="H435" s="56"/>
    </row>
    <row r="436" spans="2:8" ht="30">
      <c r="B436" s="53"/>
      <c r="C436" s="52" t="s">
        <v>481</v>
      </c>
      <c r="D436" s="55"/>
      <c r="E436" s="12"/>
      <c r="F436" s="12"/>
      <c r="G436" s="55"/>
      <c r="H436" s="56"/>
    </row>
    <row r="437" spans="2:8" ht="30">
      <c r="B437" s="53">
        <v>4632</v>
      </c>
      <c r="C437" s="64" t="s">
        <v>81</v>
      </c>
      <c r="D437" s="56">
        <v>900000</v>
      </c>
      <c r="E437" s="12"/>
      <c r="F437" s="12"/>
      <c r="G437" s="55"/>
      <c r="H437" s="56">
        <v>900000</v>
      </c>
    </row>
    <row r="438" spans="2:8">
      <c r="B438" s="53"/>
      <c r="C438" s="52" t="s">
        <v>441</v>
      </c>
      <c r="D438" s="62">
        <v>900000</v>
      </c>
      <c r="E438" s="13"/>
      <c r="F438" s="13"/>
      <c r="G438" s="62"/>
      <c r="H438" s="62">
        <v>900000</v>
      </c>
    </row>
    <row r="439" spans="2:8">
      <c r="B439" s="53"/>
      <c r="C439" s="64"/>
      <c r="D439" s="55"/>
      <c r="E439" s="12"/>
      <c r="F439" s="12"/>
      <c r="G439" s="55"/>
      <c r="H439" s="56"/>
    </row>
    <row r="440" spans="2:8">
      <c r="B440" s="53"/>
      <c r="C440" s="100" t="s">
        <v>482</v>
      </c>
      <c r="D440" s="55"/>
      <c r="E440" s="12"/>
      <c r="F440" s="12"/>
      <c r="G440" s="55"/>
      <c r="H440" s="56"/>
    </row>
    <row r="441" spans="2:8">
      <c r="B441" s="102">
        <v>4631</v>
      </c>
      <c r="C441" s="101" t="s">
        <v>458</v>
      </c>
      <c r="D441" s="55">
        <v>20000000</v>
      </c>
      <c r="E441" s="12"/>
      <c r="F441" s="12"/>
      <c r="G441" s="55"/>
      <c r="H441" s="56">
        <v>20000000</v>
      </c>
    </row>
    <row r="442" spans="2:8" ht="30">
      <c r="B442" s="102">
        <v>4631</v>
      </c>
      <c r="C442" s="101" t="s">
        <v>462</v>
      </c>
      <c r="D442" s="55">
        <v>1345000</v>
      </c>
      <c r="E442" s="12"/>
      <c r="F442" s="12"/>
      <c r="G442" s="55"/>
      <c r="H442" s="56">
        <v>1345000</v>
      </c>
    </row>
    <row r="443" spans="2:8">
      <c r="B443" s="102">
        <v>4631</v>
      </c>
      <c r="C443" s="101" t="s">
        <v>41</v>
      </c>
      <c r="D443" s="55">
        <v>900000</v>
      </c>
      <c r="E443" s="12"/>
      <c r="F443" s="12"/>
      <c r="G443" s="55"/>
      <c r="H443" s="56">
        <v>900000</v>
      </c>
    </row>
    <row r="444" spans="2:8" ht="30">
      <c r="B444" s="102">
        <v>4632</v>
      </c>
      <c r="C444" s="101" t="s">
        <v>81</v>
      </c>
      <c r="D444" s="55">
        <v>90000</v>
      </c>
      <c r="E444" s="12"/>
      <c r="F444" s="12"/>
      <c r="G444" s="55"/>
      <c r="H444" s="56">
        <v>90000</v>
      </c>
    </row>
    <row r="445" spans="2:8">
      <c r="B445" s="53"/>
      <c r="C445" s="52" t="s">
        <v>441</v>
      </c>
      <c r="D445" s="62">
        <v>22335000</v>
      </c>
      <c r="E445" s="13"/>
      <c r="F445" s="13"/>
      <c r="G445" s="62"/>
      <c r="H445" s="62">
        <v>22335000</v>
      </c>
    </row>
    <row r="446" spans="2:8">
      <c r="B446" s="53"/>
      <c r="C446" s="52"/>
      <c r="D446" s="62"/>
      <c r="E446" s="13"/>
      <c r="F446" s="13"/>
      <c r="G446" s="62"/>
      <c r="H446" s="62"/>
    </row>
    <row r="447" spans="2:8">
      <c r="B447" s="53"/>
      <c r="C447" s="100" t="s">
        <v>483</v>
      </c>
      <c r="D447" s="96">
        <v>63303000</v>
      </c>
      <c r="E447" s="97"/>
      <c r="F447" s="97"/>
      <c r="G447" s="96"/>
      <c r="H447" s="96">
        <v>63303000</v>
      </c>
    </row>
    <row r="448" spans="2:8">
      <c r="B448" s="53"/>
      <c r="C448" s="64"/>
      <c r="D448" s="55"/>
      <c r="E448" s="12"/>
      <c r="F448" s="12"/>
      <c r="G448" s="55"/>
      <c r="H448" s="56"/>
    </row>
    <row r="449" spans="2:8">
      <c r="B449" s="53"/>
      <c r="C449" s="65" t="s">
        <v>162</v>
      </c>
      <c r="D449" s="55"/>
      <c r="E449" s="66"/>
      <c r="F449" s="66"/>
      <c r="G449" s="55"/>
      <c r="H449" s="56"/>
    </row>
    <row r="450" spans="2:8" ht="45">
      <c r="B450" s="53"/>
      <c r="C450" s="52" t="s">
        <v>484</v>
      </c>
      <c r="D450" s="62"/>
      <c r="E450" s="13"/>
      <c r="F450" s="13"/>
      <c r="G450" s="62"/>
      <c r="H450" s="63"/>
    </row>
    <row r="451" spans="2:8" ht="45">
      <c r="B451" s="10"/>
      <c r="C451" s="54" t="s">
        <v>485</v>
      </c>
      <c r="D451" s="10"/>
      <c r="E451" s="10"/>
      <c r="F451" s="10"/>
      <c r="G451" s="10"/>
      <c r="H451" s="10"/>
    </row>
    <row r="452" spans="2:8" ht="30">
      <c r="B452" s="57"/>
      <c r="C452" s="77" t="s">
        <v>486</v>
      </c>
      <c r="D452" s="75"/>
      <c r="E452" s="47"/>
      <c r="F452" s="47"/>
      <c r="G452" s="75"/>
      <c r="H452" s="76"/>
    </row>
    <row r="453" spans="2:8" ht="30">
      <c r="B453" s="59">
        <v>511</v>
      </c>
      <c r="C453" s="60" t="s">
        <v>81</v>
      </c>
      <c r="D453" s="55">
        <v>2000000</v>
      </c>
      <c r="E453" s="12"/>
      <c r="F453" s="12"/>
      <c r="G453" s="55"/>
      <c r="H453" s="56">
        <v>2000000</v>
      </c>
    </row>
    <row r="454" spans="2:8" ht="30">
      <c r="B454" s="53"/>
      <c r="C454" s="52" t="s">
        <v>487</v>
      </c>
      <c r="D454" s="62">
        <v>2000000</v>
      </c>
      <c r="E454" s="13"/>
      <c r="F454" s="13"/>
      <c r="G454" s="62"/>
      <c r="H454" s="63">
        <v>2000000</v>
      </c>
    </row>
    <row r="455" spans="2:8">
      <c r="B455" s="53"/>
      <c r="C455" s="52"/>
      <c r="D455" s="62"/>
      <c r="E455" s="13"/>
      <c r="F455" s="13"/>
      <c r="G455" s="62"/>
      <c r="H455" s="63"/>
    </row>
    <row r="456" spans="2:8">
      <c r="B456" s="53"/>
      <c r="C456" s="52" t="s">
        <v>488</v>
      </c>
      <c r="D456" s="62">
        <v>2000000</v>
      </c>
      <c r="E456" s="13"/>
      <c r="F456" s="13"/>
      <c r="G456" s="62"/>
      <c r="H456" s="63">
        <v>2000000</v>
      </c>
    </row>
    <row r="457" spans="2:8">
      <c r="B457" s="53"/>
      <c r="C457" s="52"/>
      <c r="D457" s="62"/>
      <c r="E457" s="13"/>
      <c r="F457" s="13"/>
      <c r="G457" s="62"/>
      <c r="H457" s="63"/>
    </row>
    <row r="458" spans="2:8">
      <c r="B458" s="53"/>
      <c r="C458" s="52"/>
      <c r="D458" s="62"/>
      <c r="E458" s="13"/>
      <c r="F458" s="13"/>
      <c r="G458" s="62"/>
      <c r="H458" s="63"/>
    </row>
    <row r="459" spans="2:8" ht="30">
      <c r="B459" s="53"/>
      <c r="C459" s="52" t="s">
        <v>489</v>
      </c>
      <c r="D459" s="75"/>
      <c r="E459" s="47"/>
      <c r="F459" s="47"/>
      <c r="G459" s="75"/>
      <c r="H459" s="76"/>
    </row>
    <row r="460" spans="2:8" ht="45">
      <c r="B460" s="53"/>
      <c r="C460" s="54" t="s">
        <v>490</v>
      </c>
      <c r="D460" s="55"/>
      <c r="E460" s="12"/>
      <c r="F460" s="12"/>
      <c r="G460" s="55"/>
      <c r="H460" s="56"/>
    </row>
    <row r="461" spans="2:8" ht="30">
      <c r="B461" s="57"/>
      <c r="C461" s="67" t="s">
        <v>367</v>
      </c>
      <c r="D461" s="55"/>
      <c r="E461" s="12"/>
      <c r="F461" s="12"/>
      <c r="G461" s="55"/>
      <c r="H461" s="56"/>
    </row>
    <row r="462" spans="2:8" ht="30">
      <c r="B462" s="59">
        <v>425</v>
      </c>
      <c r="C462" s="61" t="s">
        <v>107</v>
      </c>
      <c r="D462" s="55">
        <v>15000000</v>
      </c>
      <c r="E462" s="12"/>
      <c r="F462" s="12"/>
      <c r="G462" s="55"/>
      <c r="H462" s="56">
        <v>15000000</v>
      </c>
    </row>
    <row r="463" spans="2:8" ht="30">
      <c r="B463" s="53"/>
      <c r="C463" s="52" t="s">
        <v>491</v>
      </c>
      <c r="D463" s="62">
        <v>15000000</v>
      </c>
      <c r="E463" s="13"/>
      <c r="F463" s="13"/>
      <c r="G463" s="62"/>
      <c r="H463" s="63">
        <v>15000000</v>
      </c>
    </row>
    <row r="464" spans="2:8">
      <c r="B464" s="53"/>
      <c r="C464" s="52"/>
      <c r="D464" s="62"/>
      <c r="E464" s="13"/>
      <c r="F464" s="13"/>
      <c r="G464" s="62"/>
      <c r="H464" s="63"/>
    </row>
    <row r="465" spans="2:8" ht="45">
      <c r="B465" s="53"/>
      <c r="C465" s="54" t="s">
        <v>492</v>
      </c>
      <c r="D465" s="55"/>
      <c r="E465" s="12"/>
      <c r="F465" s="12"/>
      <c r="G465" s="55"/>
      <c r="H465" s="56"/>
    </row>
    <row r="466" spans="2:8" ht="30">
      <c r="B466" s="57"/>
      <c r="C466" s="67" t="s">
        <v>367</v>
      </c>
      <c r="D466" s="55"/>
      <c r="E466" s="12"/>
      <c r="F466" s="12"/>
      <c r="G466" s="55"/>
      <c r="H466" s="56"/>
    </row>
    <row r="467" spans="2:8" ht="30">
      <c r="B467" s="59">
        <v>511</v>
      </c>
      <c r="C467" s="60" t="s">
        <v>81</v>
      </c>
      <c r="D467" s="55">
        <v>2234000</v>
      </c>
      <c r="E467" s="12"/>
      <c r="F467" s="12"/>
      <c r="G467" s="55">
        <v>9166000</v>
      </c>
      <c r="H467" s="56">
        <v>11400000</v>
      </c>
    </row>
    <row r="468" spans="2:8" ht="30">
      <c r="B468" s="53"/>
      <c r="C468" s="52" t="s">
        <v>493</v>
      </c>
      <c r="D468" s="62">
        <v>2234000</v>
      </c>
      <c r="E468" s="13"/>
      <c r="F468" s="13"/>
      <c r="G468" s="55">
        <v>9166000</v>
      </c>
      <c r="H468" s="63">
        <v>11400000</v>
      </c>
    </row>
    <row r="469" spans="2:8">
      <c r="B469" s="10"/>
      <c r="C469" s="64"/>
      <c r="D469" s="75"/>
      <c r="E469" s="47"/>
      <c r="F469" s="47"/>
      <c r="G469" s="75"/>
      <c r="H469" s="76"/>
    </row>
    <row r="470" spans="2:8">
      <c r="B470" s="53"/>
      <c r="C470" s="52" t="s">
        <v>369</v>
      </c>
      <c r="D470" s="62">
        <v>17234000</v>
      </c>
      <c r="E470" s="13"/>
      <c r="F470" s="13"/>
      <c r="G470" s="55">
        <v>9166000</v>
      </c>
      <c r="H470" s="63">
        <v>26400000</v>
      </c>
    </row>
    <row r="471" spans="2:8">
      <c r="B471" s="53"/>
      <c r="C471" s="52"/>
      <c r="D471" s="62"/>
      <c r="E471" s="13"/>
      <c r="F471" s="13"/>
      <c r="G471" s="62"/>
      <c r="H471" s="63"/>
    </row>
    <row r="472" spans="2:8" ht="45">
      <c r="B472" s="53"/>
      <c r="C472" s="54" t="s">
        <v>329</v>
      </c>
      <c r="D472" s="55"/>
      <c r="E472" s="12"/>
      <c r="F472" s="12"/>
      <c r="G472" s="55"/>
      <c r="H472" s="56"/>
    </row>
    <row r="473" spans="2:8" ht="45">
      <c r="B473" s="53"/>
      <c r="C473" s="52" t="s">
        <v>494</v>
      </c>
      <c r="D473" s="55"/>
      <c r="E473" s="12"/>
      <c r="F473" s="12"/>
      <c r="G473" s="55"/>
      <c r="H473" s="56"/>
    </row>
    <row r="474" spans="2:8" ht="45">
      <c r="B474" s="57"/>
      <c r="C474" s="67" t="s">
        <v>432</v>
      </c>
      <c r="D474" s="55"/>
      <c r="E474" s="12"/>
      <c r="F474" s="12"/>
      <c r="G474" s="55"/>
      <c r="H474" s="56"/>
    </row>
    <row r="475" spans="2:8">
      <c r="B475" s="59">
        <v>421</v>
      </c>
      <c r="C475" s="60" t="s">
        <v>26</v>
      </c>
      <c r="D475" s="55">
        <v>100000</v>
      </c>
      <c r="E475" s="12"/>
      <c r="F475" s="12"/>
      <c r="G475" s="55"/>
      <c r="H475" s="56">
        <v>100000</v>
      </c>
    </row>
    <row r="476" spans="2:8">
      <c r="B476" s="59">
        <v>423</v>
      </c>
      <c r="C476" s="61" t="s">
        <v>37</v>
      </c>
      <c r="D476" s="55">
        <v>400000</v>
      </c>
      <c r="E476" s="12"/>
      <c r="F476" s="12"/>
      <c r="G476" s="55"/>
      <c r="H476" s="56">
        <v>400000</v>
      </c>
    </row>
    <row r="477" spans="2:8" ht="30">
      <c r="B477" s="59">
        <v>425</v>
      </c>
      <c r="C477" s="60" t="s">
        <v>107</v>
      </c>
      <c r="D477" s="55">
        <v>1500000</v>
      </c>
      <c r="E477" s="12"/>
      <c r="F477" s="12"/>
      <c r="G477" s="55"/>
      <c r="H477" s="56">
        <v>1500000</v>
      </c>
    </row>
    <row r="478" spans="2:8" ht="30">
      <c r="B478" s="59">
        <v>511</v>
      </c>
      <c r="C478" s="60" t="s">
        <v>81</v>
      </c>
      <c r="D478" s="55">
        <v>0</v>
      </c>
      <c r="E478" s="12"/>
      <c r="F478" s="12"/>
      <c r="G478" s="55">
        <v>10227000</v>
      </c>
      <c r="H478" s="56">
        <v>10227000</v>
      </c>
    </row>
    <row r="479" spans="2:8" ht="30">
      <c r="B479" s="53"/>
      <c r="C479" s="52" t="s">
        <v>495</v>
      </c>
      <c r="D479" s="62">
        <v>2000000</v>
      </c>
      <c r="E479" s="13"/>
      <c r="F479" s="13"/>
      <c r="G479" s="62">
        <v>10227000</v>
      </c>
      <c r="H479" s="63">
        <v>12227000</v>
      </c>
    </row>
    <row r="480" spans="2:8">
      <c r="B480" s="53"/>
      <c r="C480" s="64"/>
      <c r="D480" s="55"/>
      <c r="E480" s="12"/>
      <c r="F480" s="12"/>
      <c r="G480" s="55"/>
      <c r="H480" s="56"/>
    </row>
    <row r="481" spans="2:8">
      <c r="B481" s="53"/>
      <c r="C481" s="52" t="s">
        <v>326</v>
      </c>
      <c r="D481" s="62">
        <v>2000000</v>
      </c>
      <c r="E481" s="13"/>
      <c r="F481" s="13"/>
      <c r="G481" s="62">
        <v>10227000</v>
      </c>
      <c r="H481" s="63">
        <v>12227000</v>
      </c>
    </row>
    <row r="482" spans="2:8">
      <c r="B482" s="53"/>
      <c r="C482" s="64"/>
      <c r="D482" s="55"/>
      <c r="E482" s="12"/>
      <c r="F482" s="12"/>
      <c r="G482" s="55"/>
      <c r="H482" s="56"/>
    </row>
    <row r="483" spans="2:8">
      <c r="B483" s="53"/>
      <c r="C483" s="52" t="s">
        <v>496</v>
      </c>
      <c r="D483" s="62">
        <v>21234000</v>
      </c>
      <c r="E483" s="13"/>
      <c r="F483" s="13"/>
      <c r="G483" s="62">
        <v>10227000</v>
      </c>
      <c r="H483" s="63">
        <v>40627000</v>
      </c>
    </row>
    <row r="484" spans="2:8">
      <c r="B484" s="53"/>
      <c r="C484" s="64"/>
      <c r="D484" s="55"/>
      <c r="E484" s="12"/>
      <c r="F484" s="12"/>
      <c r="G484" s="55"/>
      <c r="H484" s="56"/>
    </row>
    <row r="485" spans="2:8">
      <c r="B485" s="53"/>
      <c r="C485" s="64"/>
      <c r="D485" s="55"/>
      <c r="E485" s="12"/>
      <c r="F485" s="12"/>
      <c r="G485" s="55"/>
      <c r="H485" s="56"/>
    </row>
    <row r="486" spans="2:8" ht="30">
      <c r="B486" s="53"/>
      <c r="C486" s="65" t="s">
        <v>497</v>
      </c>
      <c r="D486" s="55"/>
      <c r="E486" s="66"/>
      <c r="F486" s="66"/>
      <c r="G486" s="55"/>
      <c r="H486" s="56"/>
    </row>
    <row r="487" spans="2:8" ht="45">
      <c r="B487" s="53"/>
      <c r="C487" s="54" t="s">
        <v>329</v>
      </c>
      <c r="D487" s="55"/>
      <c r="E487" s="12"/>
      <c r="F487" s="12"/>
      <c r="G487" s="55"/>
      <c r="H487" s="56"/>
    </row>
    <row r="488" spans="2:8" ht="45">
      <c r="B488" s="53"/>
      <c r="C488" s="52" t="s">
        <v>498</v>
      </c>
      <c r="D488" s="55"/>
      <c r="E488" s="12"/>
      <c r="F488" s="12"/>
      <c r="G488" s="55"/>
      <c r="H488" s="56"/>
    </row>
    <row r="489" spans="2:8" ht="45">
      <c r="B489" s="57"/>
      <c r="C489" s="73" t="s">
        <v>499</v>
      </c>
      <c r="D489" s="55"/>
      <c r="E489" s="12"/>
      <c r="F489" s="12"/>
      <c r="G489" s="55"/>
      <c r="H489" s="56"/>
    </row>
    <row r="490" spans="2:8">
      <c r="B490" s="59">
        <v>421</v>
      </c>
      <c r="C490" s="60" t="s">
        <v>26</v>
      </c>
      <c r="D490" s="55">
        <v>210000</v>
      </c>
      <c r="E490" s="12"/>
      <c r="F490" s="12"/>
      <c r="G490" s="55"/>
      <c r="H490" s="56">
        <v>210000</v>
      </c>
    </row>
    <row r="491" spans="2:8">
      <c r="B491" s="59">
        <v>426</v>
      </c>
      <c r="C491" s="60" t="s">
        <v>41</v>
      </c>
      <c r="D491" s="55">
        <v>10000</v>
      </c>
      <c r="E491" s="12"/>
      <c r="F491" s="12"/>
      <c r="G491" s="55"/>
      <c r="H491" s="56">
        <v>10000</v>
      </c>
    </row>
    <row r="492" spans="2:8" ht="30">
      <c r="B492" s="53"/>
      <c r="C492" s="52" t="s">
        <v>500</v>
      </c>
      <c r="D492" s="62">
        <v>220000</v>
      </c>
      <c r="E492" s="13"/>
      <c r="F492" s="13"/>
      <c r="G492" s="62"/>
      <c r="H492" s="63">
        <v>220000</v>
      </c>
    </row>
    <row r="493" spans="2:8">
      <c r="B493" s="53"/>
      <c r="C493" s="52"/>
      <c r="D493" s="62"/>
      <c r="E493" s="13"/>
      <c r="F493" s="13"/>
      <c r="G493" s="62"/>
      <c r="H493" s="63"/>
    </row>
    <row r="494" spans="2:8">
      <c r="B494" s="53"/>
      <c r="C494" s="52" t="s">
        <v>326</v>
      </c>
      <c r="D494" s="62">
        <v>220000</v>
      </c>
      <c r="E494" s="13"/>
      <c r="F494" s="13"/>
      <c r="G494" s="62"/>
      <c r="H494" s="63">
        <v>220000</v>
      </c>
    </row>
    <row r="495" spans="2:8">
      <c r="B495" s="53"/>
      <c r="C495" s="52"/>
      <c r="D495" s="62"/>
      <c r="E495" s="13"/>
      <c r="F495" s="13"/>
      <c r="G495" s="62"/>
      <c r="H495" s="63"/>
    </row>
    <row r="496" spans="2:8">
      <c r="B496" s="53"/>
      <c r="C496" s="52" t="s">
        <v>501</v>
      </c>
      <c r="D496" s="62">
        <v>220000</v>
      </c>
      <c r="E496" s="13"/>
      <c r="F496" s="13"/>
      <c r="G496" s="62"/>
      <c r="H496" s="63">
        <v>220000</v>
      </c>
    </row>
    <row r="497" spans="2:8">
      <c r="B497" s="53"/>
      <c r="C497" s="64"/>
      <c r="D497" s="55"/>
      <c r="E497" s="12"/>
      <c r="F497" s="12"/>
      <c r="G497" s="55"/>
      <c r="H497" s="56"/>
    </row>
    <row r="498" spans="2:8" ht="30">
      <c r="B498" s="71"/>
      <c r="C498" s="54" t="s">
        <v>502</v>
      </c>
      <c r="D498" s="55"/>
      <c r="E498" s="66"/>
      <c r="F498" s="66"/>
      <c r="G498" s="55"/>
      <c r="H498" s="72"/>
    </row>
    <row r="499" spans="2:8" ht="30">
      <c r="B499" s="53"/>
      <c r="C499" s="52" t="s">
        <v>503</v>
      </c>
      <c r="D499" s="75"/>
      <c r="E499" s="47"/>
      <c r="F499" s="47"/>
      <c r="G499" s="75"/>
      <c r="H499" s="76"/>
    </row>
    <row r="500" spans="2:8" ht="75">
      <c r="B500" s="53"/>
      <c r="C500" s="54" t="s">
        <v>504</v>
      </c>
      <c r="D500" s="55"/>
      <c r="E500" s="12"/>
      <c r="F500" s="12"/>
      <c r="G500" s="55"/>
      <c r="H500" s="56"/>
    </row>
    <row r="501" spans="2:8" ht="30">
      <c r="B501" s="57"/>
      <c r="C501" s="77" t="s">
        <v>505</v>
      </c>
      <c r="D501" s="75"/>
      <c r="E501" s="47"/>
      <c r="F501" s="47"/>
      <c r="G501" s="75"/>
      <c r="H501" s="76"/>
    </row>
    <row r="502" spans="2:8">
      <c r="B502" s="59">
        <v>423</v>
      </c>
      <c r="C502" s="60" t="s">
        <v>37</v>
      </c>
      <c r="D502" s="55">
        <v>1000000</v>
      </c>
      <c r="E502" s="12"/>
      <c r="F502" s="12"/>
      <c r="G502" s="55"/>
      <c r="H502" s="56">
        <v>1000000</v>
      </c>
    </row>
    <row r="503" spans="2:8" ht="30">
      <c r="B503" s="59">
        <v>425</v>
      </c>
      <c r="C503" s="60" t="s">
        <v>107</v>
      </c>
      <c r="D503" s="55">
        <v>1000000</v>
      </c>
      <c r="E503" s="12"/>
      <c r="F503" s="12"/>
      <c r="G503" s="55"/>
      <c r="H503" s="56">
        <v>1000000</v>
      </c>
    </row>
    <row r="504" spans="2:8" ht="60">
      <c r="B504" s="59">
        <v>4511</v>
      </c>
      <c r="C504" s="104" t="s">
        <v>357</v>
      </c>
      <c r="D504" s="55">
        <v>2500000</v>
      </c>
      <c r="E504" s="12"/>
      <c r="F504" s="12"/>
      <c r="G504" s="55"/>
      <c r="H504" s="56">
        <v>2500000</v>
      </c>
    </row>
    <row r="505" spans="2:8">
      <c r="B505" s="59">
        <v>512</v>
      </c>
      <c r="C505" s="60" t="s">
        <v>82</v>
      </c>
      <c r="D505" s="55">
        <v>6000000</v>
      </c>
      <c r="E505" s="12"/>
      <c r="F505" s="12"/>
      <c r="G505" s="55"/>
      <c r="H505" s="56">
        <v>6000000</v>
      </c>
    </row>
    <row r="506" spans="2:8">
      <c r="B506" s="59">
        <v>514</v>
      </c>
      <c r="C506" s="60" t="s">
        <v>506</v>
      </c>
      <c r="D506" s="55">
        <v>18000000</v>
      </c>
      <c r="E506" s="12"/>
      <c r="F506" s="12"/>
      <c r="G506" s="55"/>
      <c r="H506" s="56">
        <v>18000000</v>
      </c>
    </row>
    <row r="507" spans="2:8" ht="30">
      <c r="B507" s="53"/>
      <c r="C507" s="52" t="s">
        <v>507</v>
      </c>
      <c r="D507" s="62">
        <v>28500000</v>
      </c>
      <c r="E507" s="13"/>
      <c r="F507" s="13"/>
      <c r="G507" s="62"/>
      <c r="H507" s="63">
        <v>28500000</v>
      </c>
    </row>
    <row r="508" spans="2:8">
      <c r="B508" s="53"/>
      <c r="C508" s="52"/>
      <c r="D508" s="62"/>
      <c r="E508" s="13"/>
      <c r="F508" s="13"/>
      <c r="G508" s="62"/>
      <c r="H508" s="63"/>
    </row>
    <row r="509" spans="2:8">
      <c r="B509" s="53"/>
      <c r="C509" s="52" t="s">
        <v>508</v>
      </c>
      <c r="D509" s="62">
        <v>28500000</v>
      </c>
      <c r="E509" s="13"/>
      <c r="F509" s="13"/>
      <c r="G509" s="62"/>
      <c r="H509" s="63">
        <v>28500000</v>
      </c>
    </row>
    <row r="510" spans="2:8">
      <c r="B510" s="53"/>
      <c r="C510" s="52"/>
      <c r="D510" s="62"/>
      <c r="E510" s="13"/>
      <c r="F510" s="13"/>
      <c r="G510" s="62"/>
      <c r="H510" s="63"/>
    </row>
    <row r="511" spans="2:8">
      <c r="B511" s="53"/>
      <c r="C511" s="52" t="s">
        <v>509</v>
      </c>
      <c r="D511" s="62">
        <v>28500000</v>
      </c>
      <c r="E511" s="13"/>
      <c r="F511" s="13"/>
      <c r="G511" s="62"/>
      <c r="H511" s="63">
        <v>28500000</v>
      </c>
    </row>
    <row r="512" spans="2:8">
      <c r="B512" s="53"/>
      <c r="C512" s="52"/>
      <c r="D512" s="62"/>
      <c r="E512" s="13"/>
      <c r="F512" s="13"/>
      <c r="G512" s="62"/>
      <c r="H512" s="63"/>
    </row>
    <row r="513" spans="2:8">
      <c r="B513" s="53"/>
      <c r="C513" s="52"/>
      <c r="D513" s="62"/>
      <c r="E513" s="13"/>
      <c r="F513" s="13"/>
      <c r="G513" s="62"/>
      <c r="H513" s="63"/>
    </row>
    <row r="514" spans="2:8">
      <c r="B514" s="53"/>
      <c r="C514" s="52" t="s">
        <v>510</v>
      </c>
      <c r="D514" s="55"/>
      <c r="E514" s="66"/>
      <c r="F514" s="66"/>
      <c r="G514" s="55"/>
      <c r="H514" s="56"/>
    </row>
    <row r="515" spans="2:8" ht="60">
      <c r="B515" s="53"/>
      <c r="C515" s="52" t="s">
        <v>343</v>
      </c>
      <c r="D515" s="55"/>
      <c r="E515" s="12"/>
      <c r="F515" s="12"/>
      <c r="G515" s="55"/>
      <c r="H515" s="72"/>
    </row>
    <row r="516" spans="2:8" ht="90">
      <c r="B516" s="50"/>
      <c r="C516" s="105" t="s">
        <v>511</v>
      </c>
      <c r="D516" s="55"/>
      <c r="E516" s="12"/>
      <c r="F516" s="12"/>
      <c r="G516" s="55"/>
      <c r="H516" s="72"/>
    </row>
    <row r="517" spans="2:8" ht="30">
      <c r="B517" s="57"/>
      <c r="C517" s="73" t="s">
        <v>512</v>
      </c>
      <c r="D517" s="55"/>
      <c r="E517" s="12"/>
      <c r="F517" s="12"/>
      <c r="G517" s="55"/>
      <c r="H517" s="72"/>
    </row>
    <row r="518" spans="2:8">
      <c r="B518" s="59">
        <v>423</v>
      </c>
      <c r="C518" s="60" t="s">
        <v>37</v>
      </c>
      <c r="D518" s="55">
        <v>250000</v>
      </c>
      <c r="E518" s="12"/>
      <c r="F518" s="12"/>
      <c r="G518" s="55"/>
      <c r="H518" s="72">
        <v>250000</v>
      </c>
    </row>
    <row r="519" spans="2:8" ht="30">
      <c r="B519" s="59">
        <v>424</v>
      </c>
      <c r="C519" s="60" t="s">
        <v>72</v>
      </c>
      <c r="D519" s="55">
        <v>200000</v>
      </c>
      <c r="E519" s="12"/>
      <c r="F519" s="12"/>
      <c r="G519" s="55"/>
      <c r="H519" s="72">
        <v>200000</v>
      </c>
    </row>
    <row r="520" spans="2:8" ht="30">
      <c r="B520" s="59">
        <v>511</v>
      </c>
      <c r="C520" s="60" t="s">
        <v>81</v>
      </c>
      <c r="D520" s="55">
        <v>22500000</v>
      </c>
      <c r="E520" s="12"/>
      <c r="F520" s="12"/>
      <c r="G520" s="55"/>
      <c r="H520" s="72">
        <v>22500000</v>
      </c>
    </row>
    <row r="521" spans="2:8" ht="30">
      <c r="B521" s="53"/>
      <c r="C521" s="52" t="s">
        <v>513</v>
      </c>
      <c r="D521" s="62">
        <v>22950000</v>
      </c>
      <c r="E521" s="13"/>
      <c r="F521" s="13"/>
      <c r="G521" s="62"/>
      <c r="H521" s="63">
        <v>22950000</v>
      </c>
    </row>
    <row r="522" spans="2:8">
      <c r="B522" s="53"/>
      <c r="C522" s="52"/>
      <c r="D522" s="62"/>
      <c r="E522" s="13"/>
      <c r="F522" s="13"/>
      <c r="G522" s="62"/>
      <c r="H522" s="63"/>
    </row>
    <row r="523" spans="2:8" ht="75">
      <c r="B523" s="50"/>
      <c r="C523" s="105" t="s">
        <v>514</v>
      </c>
      <c r="D523" s="55"/>
      <c r="E523" s="12"/>
      <c r="F523" s="12"/>
      <c r="G523" s="55"/>
      <c r="H523" s="72"/>
    </row>
    <row r="524" spans="2:8" ht="30">
      <c r="B524" s="57"/>
      <c r="C524" s="73" t="s">
        <v>512</v>
      </c>
      <c r="D524" s="55"/>
      <c r="E524" s="12"/>
      <c r="F524" s="12"/>
      <c r="G524" s="55"/>
      <c r="H524" s="72"/>
    </row>
    <row r="525" spans="2:8">
      <c r="B525" s="59">
        <v>423</v>
      </c>
      <c r="C525" s="60" t="s">
        <v>37</v>
      </c>
      <c r="D525" s="55">
        <v>500000</v>
      </c>
      <c r="E525" s="12"/>
      <c r="F525" s="12"/>
      <c r="G525" s="55"/>
      <c r="H525" s="72">
        <v>500000</v>
      </c>
    </row>
    <row r="526" spans="2:8" ht="30">
      <c r="B526" s="59">
        <v>424</v>
      </c>
      <c r="C526" s="60" t="s">
        <v>72</v>
      </c>
      <c r="D526" s="55">
        <v>200000</v>
      </c>
      <c r="E526" s="12"/>
      <c r="F526" s="12"/>
      <c r="G526" s="55"/>
      <c r="H526" s="72">
        <v>200000</v>
      </c>
    </row>
    <row r="527" spans="2:8" ht="30">
      <c r="B527" s="59">
        <v>511</v>
      </c>
      <c r="C527" s="60" t="s">
        <v>81</v>
      </c>
      <c r="D527" s="55">
        <v>10000000</v>
      </c>
      <c r="E527" s="12"/>
      <c r="F527" s="12"/>
      <c r="G527" s="55"/>
      <c r="H527" s="72">
        <v>10000000</v>
      </c>
    </row>
    <row r="528" spans="2:8">
      <c r="B528" s="59">
        <v>541</v>
      </c>
      <c r="C528" s="60" t="s">
        <v>185</v>
      </c>
      <c r="D528" s="55">
        <v>15046000</v>
      </c>
      <c r="E528" s="12"/>
      <c r="F528" s="12"/>
      <c r="G528" s="55">
        <v>2954000</v>
      </c>
      <c r="H528" s="72">
        <v>18000000</v>
      </c>
    </row>
    <row r="529" spans="2:8" ht="30">
      <c r="B529" s="53"/>
      <c r="C529" s="52" t="s">
        <v>515</v>
      </c>
      <c r="D529" s="62">
        <v>25746000</v>
      </c>
      <c r="E529" s="13"/>
      <c r="F529" s="13"/>
      <c r="G529" s="62">
        <v>2954000</v>
      </c>
      <c r="H529" s="63">
        <v>28700000</v>
      </c>
    </row>
    <row r="530" spans="2:8">
      <c r="B530" s="53"/>
      <c r="C530" s="52"/>
      <c r="D530" s="62"/>
      <c r="E530" s="13"/>
      <c r="F530" s="13"/>
      <c r="G530" s="62"/>
      <c r="H530" s="63"/>
    </row>
    <row r="531" spans="2:8" ht="45">
      <c r="B531" s="53"/>
      <c r="C531" s="52" t="s">
        <v>516</v>
      </c>
      <c r="D531" s="62"/>
      <c r="E531" s="13"/>
      <c r="F531" s="13"/>
      <c r="G531" s="62"/>
      <c r="H531" s="63"/>
    </row>
    <row r="532" spans="2:8" ht="30">
      <c r="B532" s="53"/>
      <c r="C532" s="73" t="s">
        <v>512</v>
      </c>
      <c r="D532" s="62"/>
      <c r="E532" s="13"/>
      <c r="F532" s="13"/>
      <c r="G532" s="62"/>
      <c r="H532" s="63"/>
    </row>
    <row r="533" spans="2:8" ht="30">
      <c r="B533" s="53">
        <v>511</v>
      </c>
      <c r="C533" s="64" t="s">
        <v>81</v>
      </c>
      <c r="D533" s="55">
        <v>2200000</v>
      </c>
      <c r="E533" s="12"/>
      <c r="F533" s="12"/>
      <c r="G533" s="62"/>
      <c r="H533" s="63">
        <v>5341000</v>
      </c>
    </row>
    <row r="534" spans="2:8" ht="30">
      <c r="B534" s="53"/>
      <c r="C534" s="52" t="s">
        <v>517</v>
      </c>
      <c r="D534" s="62">
        <v>2200000</v>
      </c>
      <c r="E534" s="13">
        <v>0</v>
      </c>
      <c r="F534" s="13">
        <v>0</v>
      </c>
      <c r="G534" s="62">
        <v>0</v>
      </c>
      <c r="H534" s="63">
        <v>5341000</v>
      </c>
    </row>
    <row r="535" spans="2:8">
      <c r="B535" s="53"/>
      <c r="C535" s="52"/>
      <c r="D535" s="62"/>
      <c r="E535" s="13"/>
      <c r="F535" s="13"/>
      <c r="G535" s="62"/>
      <c r="H535" s="63"/>
    </row>
    <row r="536" spans="2:8">
      <c r="B536" s="53"/>
      <c r="C536" s="52" t="s">
        <v>347</v>
      </c>
      <c r="D536" s="62">
        <v>50896000</v>
      </c>
      <c r="E536" s="13">
        <v>0</v>
      </c>
      <c r="F536" s="13">
        <v>0</v>
      </c>
      <c r="G536" s="62">
        <v>2954000</v>
      </c>
      <c r="H536" s="63">
        <v>56991000</v>
      </c>
    </row>
    <row r="537" spans="2:8">
      <c r="B537" s="53"/>
      <c r="C537" s="52"/>
      <c r="D537" s="62"/>
      <c r="E537" s="13"/>
      <c r="F537" s="13"/>
      <c r="G537" s="62"/>
      <c r="H537" s="63"/>
    </row>
    <row r="538" spans="2:8">
      <c r="B538" s="53"/>
      <c r="C538" s="52"/>
      <c r="D538" s="62"/>
      <c r="E538" s="13"/>
      <c r="F538" s="13"/>
      <c r="G538" s="62"/>
      <c r="H538" s="63"/>
    </row>
    <row r="539" spans="2:8" ht="45">
      <c r="B539" s="53"/>
      <c r="C539" s="52" t="s">
        <v>484</v>
      </c>
      <c r="D539" s="62"/>
      <c r="E539" s="13"/>
      <c r="F539" s="13"/>
      <c r="G539" s="62"/>
      <c r="H539" s="63"/>
    </row>
    <row r="540" spans="2:8" ht="45">
      <c r="B540" s="10"/>
      <c r="C540" s="54" t="s">
        <v>518</v>
      </c>
      <c r="D540" s="62"/>
      <c r="E540" s="13"/>
      <c r="F540" s="13"/>
      <c r="G540" s="62"/>
      <c r="H540" s="63"/>
    </row>
    <row r="541" spans="2:8" ht="30">
      <c r="B541" s="57"/>
      <c r="C541" s="77" t="s">
        <v>519</v>
      </c>
      <c r="D541" s="62"/>
      <c r="E541" s="13"/>
      <c r="F541" s="13"/>
      <c r="G541" s="62"/>
      <c r="H541" s="63"/>
    </row>
    <row r="542" spans="2:8" ht="30">
      <c r="B542" s="59">
        <v>511</v>
      </c>
      <c r="C542" s="60" t="s">
        <v>81</v>
      </c>
      <c r="D542" s="55">
        <v>8123000</v>
      </c>
      <c r="E542" s="12"/>
      <c r="F542" s="12"/>
      <c r="G542" s="55">
        <v>33620000</v>
      </c>
      <c r="H542" s="56">
        <v>41743000</v>
      </c>
    </row>
    <row r="543" spans="2:8" ht="30">
      <c r="B543" s="53"/>
      <c r="C543" s="52" t="s">
        <v>520</v>
      </c>
      <c r="D543" s="62">
        <v>8123000</v>
      </c>
      <c r="E543" s="13"/>
      <c r="F543" s="13"/>
      <c r="G543" s="55">
        <v>33620000</v>
      </c>
      <c r="H543" s="63">
        <v>41743000</v>
      </c>
    </row>
    <row r="544" spans="2:8">
      <c r="B544" s="53"/>
      <c r="C544" s="52"/>
      <c r="D544" s="62"/>
      <c r="E544" s="13"/>
      <c r="F544" s="13"/>
      <c r="G544" s="62"/>
      <c r="H544" s="63"/>
    </row>
    <row r="545" spans="2:8">
      <c r="B545" s="53"/>
      <c r="C545" s="52"/>
      <c r="D545" s="62"/>
      <c r="E545" s="13"/>
      <c r="F545" s="13"/>
      <c r="G545" s="62"/>
      <c r="H545" s="63"/>
    </row>
    <row r="546" spans="2:8" ht="60">
      <c r="B546" s="10"/>
      <c r="C546" s="54" t="s">
        <v>521</v>
      </c>
      <c r="D546" s="10"/>
      <c r="E546" s="10"/>
      <c r="F546" s="10"/>
      <c r="G546" s="10"/>
      <c r="H546" s="10"/>
    </row>
    <row r="547" spans="2:8" ht="30">
      <c r="B547" s="57"/>
      <c r="C547" s="77" t="s">
        <v>522</v>
      </c>
      <c r="D547" s="75"/>
      <c r="E547" s="47"/>
      <c r="F547" s="47"/>
      <c r="G547" s="75"/>
      <c r="H547" s="76"/>
    </row>
    <row r="548" spans="2:8" ht="30">
      <c r="B548" s="59">
        <v>511</v>
      </c>
      <c r="C548" s="60" t="s">
        <v>81</v>
      </c>
      <c r="D548" s="55">
        <v>7336000</v>
      </c>
      <c r="E548" s="12"/>
      <c r="F548" s="12"/>
      <c r="G548" s="55">
        <v>36366000</v>
      </c>
      <c r="H548" s="56">
        <v>43702000</v>
      </c>
    </row>
    <row r="549" spans="2:8" ht="30">
      <c r="B549" s="53"/>
      <c r="C549" s="52" t="s">
        <v>523</v>
      </c>
      <c r="D549" s="62">
        <v>7336000</v>
      </c>
      <c r="E549" s="13"/>
      <c r="F549" s="13"/>
      <c r="G549" s="55">
        <v>36366000</v>
      </c>
      <c r="H549" s="63">
        <v>43702000</v>
      </c>
    </row>
    <row r="550" spans="2:8">
      <c r="B550" s="53"/>
      <c r="C550" s="52"/>
      <c r="D550" s="62"/>
      <c r="E550" s="13"/>
      <c r="F550" s="13"/>
      <c r="G550" s="62"/>
      <c r="H550" s="63"/>
    </row>
    <row r="551" spans="2:8" ht="60">
      <c r="B551" s="53"/>
      <c r="C551" s="52" t="s">
        <v>524</v>
      </c>
      <c r="D551" s="62"/>
      <c r="E551" s="13"/>
      <c r="F551" s="13"/>
      <c r="G551" s="62"/>
      <c r="H551" s="63"/>
    </row>
    <row r="552" spans="2:8" ht="30">
      <c r="B552" s="57"/>
      <c r="C552" s="77" t="s">
        <v>525</v>
      </c>
      <c r="D552" s="75"/>
      <c r="E552" s="47"/>
      <c r="F552" s="47"/>
      <c r="G552" s="75"/>
      <c r="H552" s="76"/>
    </row>
    <row r="553" spans="2:8">
      <c r="B553" s="59">
        <v>423</v>
      </c>
      <c r="C553" s="60" t="s">
        <v>37</v>
      </c>
      <c r="D553" s="55">
        <v>400000</v>
      </c>
      <c r="E553" s="12"/>
      <c r="F553" s="12"/>
      <c r="G553" s="55"/>
      <c r="H553" s="56">
        <v>400000</v>
      </c>
    </row>
    <row r="554" spans="2:8" ht="30">
      <c r="B554" s="53"/>
      <c r="C554" s="52" t="s">
        <v>526</v>
      </c>
      <c r="D554" s="62">
        <v>400000</v>
      </c>
      <c r="E554" s="13"/>
      <c r="F554" s="13"/>
      <c r="G554" s="62"/>
      <c r="H554" s="63">
        <v>400000</v>
      </c>
    </row>
    <row r="555" spans="2:8">
      <c r="B555" s="53"/>
      <c r="C555" s="52"/>
      <c r="D555" s="62"/>
      <c r="E555" s="13"/>
      <c r="F555" s="13"/>
      <c r="G555" s="62"/>
      <c r="H555" s="63"/>
    </row>
    <row r="556" spans="2:8">
      <c r="B556" s="53"/>
      <c r="C556" s="52" t="s">
        <v>488</v>
      </c>
      <c r="D556" s="62">
        <v>15859000</v>
      </c>
      <c r="E556" s="13"/>
      <c r="F556" s="13"/>
      <c r="G556" s="62">
        <v>69986000</v>
      </c>
      <c r="H556" s="63">
        <v>85845000</v>
      </c>
    </row>
    <row r="557" spans="2:8">
      <c r="B557" s="53"/>
      <c r="C557" s="52"/>
      <c r="D557" s="62"/>
      <c r="E557" s="13"/>
      <c r="F557" s="13"/>
      <c r="G557" s="62"/>
      <c r="H557" s="63"/>
    </row>
    <row r="558" spans="2:8">
      <c r="B558" s="53"/>
      <c r="C558" s="52"/>
      <c r="D558" s="62"/>
      <c r="E558" s="13"/>
      <c r="F558" s="13"/>
      <c r="G558" s="62"/>
      <c r="H558" s="63"/>
    </row>
    <row r="559" spans="2:8" ht="30">
      <c r="B559" s="53"/>
      <c r="C559" s="52" t="s">
        <v>489</v>
      </c>
      <c r="D559" s="75"/>
      <c r="E559" s="47"/>
      <c r="F559" s="47"/>
      <c r="G559" s="75"/>
      <c r="H559" s="76"/>
    </row>
    <row r="560" spans="2:8" ht="75">
      <c r="B560" s="53"/>
      <c r="C560" s="54" t="s">
        <v>527</v>
      </c>
      <c r="D560" s="55"/>
      <c r="E560" s="12"/>
      <c r="F560" s="12"/>
      <c r="G560" s="55"/>
      <c r="H560" s="56"/>
    </row>
    <row r="561" spans="2:8" ht="30">
      <c r="B561" s="57"/>
      <c r="C561" s="77" t="s">
        <v>367</v>
      </c>
      <c r="D561" s="75"/>
      <c r="E561" s="47"/>
      <c r="F561" s="47"/>
      <c r="G561" s="75"/>
      <c r="H561" s="76"/>
    </row>
    <row r="562" spans="2:8" ht="30">
      <c r="B562" s="59">
        <v>511</v>
      </c>
      <c r="C562" s="60" t="s">
        <v>81</v>
      </c>
      <c r="D562" s="55">
        <v>30796000</v>
      </c>
      <c r="E562" s="12"/>
      <c r="F562" s="12"/>
      <c r="G562" s="55">
        <v>138656000</v>
      </c>
      <c r="H562" s="56">
        <v>169452000</v>
      </c>
    </row>
    <row r="563" spans="2:8" ht="30">
      <c r="B563" s="53"/>
      <c r="C563" s="52" t="s">
        <v>528</v>
      </c>
      <c r="D563" s="62">
        <v>30796000</v>
      </c>
      <c r="E563" s="13"/>
      <c r="F563" s="13"/>
      <c r="G563" s="55">
        <v>138656000</v>
      </c>
      <c r="H563" s="63">
        <v>169452000</v>
      </c>
    </row>
    <row r="564" spans="2:8">
      <c r="B564" s="10"/>
      <c r="C564" s="64"/>
      <c r="D564" s="75"/>
      <c r="E564" s="47"/>
      <c r="F564" s="47"/>
      <c r="G564" s="75"/>
      <c r="H564" s="76"/>
    </row>
    <row r="565" spans="2:8">
      <c r="B565" s="53"/>
      <c r="C565" s="52" t="s">
        <v>369</v>
      </c>
      <c r="D565" s="62">
        <v>30796000</v>
      </c>
      <c r="E565" s="13"/>
      <c r="F565" s="13"/>
      <c r="G565" s="55">
        <v>138656000</v>
      </c>
      <c r="H565" s="63">
        <v>169452000</v>
      </c>
    </row>
    <row r="566" spans="2:8">
      <c r="B566" s="53"/>
      <c r="C566" s="52"/>
      <c r="D566" s="62"/>
      <c r="E566" s="13"/>
      <c r="F566" s="13"/>
      <c r="G566" s="62"/>
      <c r="H566" s="63"/>
    </row>
    <row r="567" spans="2:8" ht="45">
      <c r="B567" s="53"/>
      <c r="C567" s="52" t="s">
        <v>529</v>
      </c>
      <c r="D567" s="75"/>
      <c r="E567" s="47"/>
      <c r="F567" s="47"/>
      <c r="G567" s="75"/>
      <c r="H567" s="76"/>
    </row>
    <row r="568" spans="2:8" ht="45">
      <c r="B568" s="53"/>
      <c r="C568" s="54" t="s">
        <v>530</v>
      </c>
      <c r="D568" s="55"/>
      <c r="E568" s="12"/>
      <c r="F568" s="12"/>
      <c r="G568" s="55"/>
      <c r="H568" s="56"/>
    </row>
    <row r="569" spans="2:8" ht="30">
      <c r="B569" s="57"/>
      <c r="C569" s="67" t="s">
        <v>406</v>
      </c>
      <c r="D569" s="55"/>
      <c r="E569" s="12"/>
      <c r="F569" s="12"/>
      <c r="G569" s="55"/>
      <c r="H569" s="56"/>
    </row>
    <row r="570" spans="2:8" ht="30">
      <c r="B570" s="59">
        <v>511</v>
      </c>
      <c r="C570" s="60" t="s">
        <v>81</v>
      </c>
      <c r="D570" s="55">
        <v>2002000</v>
      </c>
      <c r="E570" s="12"/>
      <c r="F570" s="12"/>
      <c r="G570" s="55">
        <v>10011000</v>
      </c>
      <c r="H570" s="56">
        <v>12013000</v>
      </c>
    </row>
    <row r="571" spans="2:8" ht="30">
      <c r="B571" s="53"/>
      <c r="C571" s="52" t="s">
        <v>531</v>
      </c>
      <c r="D571" s="62">
        <v>2002000</v>
      </c>
      <c r="E571" s="13"/>
      <c r="F571" s="13"/>
      <c r="G571" s="55">
        <v>10011000</v>
      </c>
      <c r="H571" s="63">
        <v>12013000</v>
      </c>
    </row>
    <row r="572" spans="2:8">
      <c r="B572" s="10"/>
      <c r="C572" s="64"/>
      <c r="D572" s="75"/>
      <c r="E572" s="47"/>
      <c r="F572" s="47"/>
      <c r="G572" s="75"/>
      <c r="H572" s="76"/>
    </row>
    <row r="573" spans="2:8">
      <c r="B573" s="53"/>
      <c r="C573" s="52" t="s">
        <v>412</v>
      </c>
      <c r="D573" s="62">
        <v>2002000</v>
      </c>
      <c r="E573" s="13"/>
      <c r="F573" s="13"/>
      <c r="G573" s="55">
        <v>10011000</v>
      </c>
      <c r="H573" s="63">
        <v>12013000</v>
      </c>
    </row>
    <row r="574" spans="2:8">
      <c r="B574" s="53"/>
      <c r="C574" s="64"/>
      <c r="D574" s="55"/>
      <c r="E574" s="12"/>
      <c r="F574" s="12"/>
      <c r="G574" s="55"/>
      <c r="H574" s="56"/>
    </row>
    <row r="575" spans="2:8">
      <c r="B575" s="53"/>
      <c r="C575" s="52" t="s">
        <v>532</v>
      </c>
      <c r="D575" s="62">
        <v>99553000</v>
      </c>
      <c r="E575" s="13">
        <v>0</v>
      </c>
      <c r="F575" s="13">
        <v>0</v>
      </c>
      <c r="G575" s="62">
        <v>2954000</v>
      </c>
      <c r="H575" s="63">
        <v>324301000</v>
      </c>
    </row>
    <row r="576" spans="2:8">
      <c r="B576" s="53"/>
      <c r="C576" s="52"/>
      <c r="D576" s="62"/>
      <c r="E576" s="13"/>
      <c r="F576" s="13"/>
      <c r="G576" s="62"/>
      <c r="H576" s="63"/>
    </row>
    <row r="577" spans="2:8">
      <c r="B577" s="53"/>
      <c r="C577" s="64"/>
      <c r="D577" s="55"/>
      <c r="E577" s="12"/>
      <c r="F577" s="12"/>
      <c r="G577" s="55"/>
      <c r="H577" s="56"/>
    </row>
    <row r="578" spans="2:8" ht="45">
      <c r="B578" s="71"/>
      <c r="C578" s="54" t="s">
        <v>533</v>
      </c>
      <c r="D578" s="55"/>
      <c r="E578" s="66"/>
      <c r="F578" s="66"/>
      <c r="G578" s="55"/>
      <c r="H578" s="72"/>
    </row>
    <row r="579" spans="2:8" ht="60">
      <c r="B579" s="53"/>
      <c r="C579" s="52" t="s">
        <v>534</v>
      </c>
      <c r="D579" s="75"/>
      <c r="E579" s="47"/>
      <c r="F579" s="47"/>
      <c r="G579" s="75"/>
      <c r="H579" s="76"/>
    </row>
    <row r="580" spans="2:8" ht="75">
      <c r="B580" s="53"/>
      <c r="C580" s="54" t="s">
        <v>535</v>
      </c>
      <c r="D580" s="55"/>
      <c r="E580" s="12"/>
      <c r="F580" s="12"/>
      <c r="G580" s="55"/>
      <c r="H580" s="56"/>
    </row>
    <row r="581" spans="2:8" ht="45">
      <c r="B581" s="57"/>
      <c r="C581" s="77" t="s">
        <v>536</v>
      </c>
      <c r="D581" s="75"/>
      <c r="E581" s="47"/>
      <c r="F581" s="47"/>
      <c r="G581" s="75"/>
      <c r="H581" s="76"/>
    </row>
    <row r="582" spans="2:8">
      <c r="B582" s="53">
        <v>421</v>
      </c>
      <c r="C582" s="81" t="s">
        <v>26</v>
      </c>
      <c r="D582" s="75">
        <v>200000</v>
      </c>
      <c r="E582" s="47"/>
      <c r="F582" s="47"/>
      <c r="G582" s="75"/>
      <c r="H582" s="56">
        <v>200000</v>
      </c>
    </row>
    <row r="583" spans="2:8">
      <c r="B583" s="59">
        <v>423</v>
      </c>
      <c r="C583" s="60" t="s">
        <v>37</v>
      </c>
      <c r="D583" s="55">
        <v>1000000</v>
      </c>
      <c r="E583" s="12"/>
      <c r="F583" s="12"/>
      <c r="G583" s="55"/>
      <c r="H583" s="56">
        <v>1000000</v>
      </c>
    </row>
    <row r="584" spans="2:8" ht="30">
      <c r="B584" s="59">
        <v>424</v>
      </c>
      <c r="C584" s="60" t="s">
        <v>72</v>
      </c>
      <c r="D584" s="55">
        <v>600000</v>
      </c>
      <c r="E584" s="12"/>
      <c r="F584" s="12"/>
      <c r="G584" s="55"/>
      <c r="H584" s="56">
        <v>600000</v>
      </c>
    </row>
    <row r="585" spans="2:8" ht="30">
      <c r="B585" s="59">
        <v>425</v>
      </c>
      <c r="C585" s="60" t="s">
        <v>107</v>
      </c>
      <c r="D585" s="55">
        <v>5000000</v>
      </c>
      <c r="E585" s="12"/>
      <c r="F585" s="12"/>
      <c r="G585" s="55"/>
      <c r="H585" s="56">
        <v>5000000</v>
      </c>
    </row>
    <row r="586" spans="2:8" ht="30">
      <c r="B586" s="59">
        <v>481</v>
      </c>
      <c r="C586" s="60" t="s">
        <v>302</v>
      </c>
      <c r="D586" s="55">
        <v>3000000</v>
      </c>
      <c r="E586" s="12"/>
      <c r="F586" s="12"/>
      <c r="G586" s="55"/>
      <c r="H586" s="56">
        <v>3000000</v>
      </c>
    </row>
    <row r="587" spans="2:8" ht="30">
      <c r="B587" s="53"/>
      <c r="C587" s="52" t="s">
        <v>537</v>
      </c>
      <c r="D587" s="62">
        <v>9800000</v>
      </c>
      <c r="E587" s="13"/>
      <c r="F587" s="13"/>
      <c r="G587" s="62"/>
      <c r="H587" s="63">
        <v>9800000</v>
      </c>
    </row>
    <row r="588" spans="2:8">
      <c r="B588" s="10"/>
      <c r="C588" s="64"/>
      <c r="D588" s="75"/>
      <c r="E588" s="47"/>
      <c r="F588" s="47"/>
      <c r="G588" s="75"/>
      <c r="H588" s="76"/>
    </row>
    <row r="589" spans="2:8" ht="60">
      <c r="B589" s="53"/>
      <c r="C589" s="54" t="s">
        <v>538</v>
      </c>
      <c r="D589" s="55"/>
      <c r="E589" s="12"/>
      <c r="F589" s="12"/>
      <c r="G589" s="55"/>
      <c r="H589" s="56"/>
    </row>
    <row r="590" spans="2:8" ht="45">
      <c r="B590" s="57"/>
      <c r="C590" s="77" t="s">
        <v>536</v>
      </c>
      <c r="D590" s="75"/>
      <c r="E590" s="47"/>
      <c r="F590" s="47"/>
      <c r="G590" s="75"/>
      <c r="H590" s="76"/>
    </row>
    <row r="591" spans="2:8" ht="30">
      <c r="B591" s="59">
        <v>424</v>
      </c>
      <c r="C591" s="60" t="s">
        <v>72</v>
      </c>
      <c r="D591" s="55">
        <v>1200000</v>
      </c>
      <c r="E591" s="12"/>
      <c r="F591" s="12"/>
      <c r="G591" s="55"/>
      <c r="H591" s="56">
        <v>1200000</v>
      </c>
    </row>
    <row r="592" spans="2:8" ht="30">
      <c r="B592" s="53"/>
      <c r="C592" s="52" t="s">
        <v>539</v>
      </c>
      <c r="D592" s="62">
        <v>1200000</v>
      </c>
      <c r="E592" s="13"/>
      <c r="F592" s="13"/>
      <c r="G592" s="62"/>
      <c r="H592" s="63">
        <v>1200000</v>
      </c>
    </row>
    <row r="593" spans="2:8">
      <c r="B593" s="10"/>
      <c r="C593" s="105"/>
      <c r="D593" s="75"/>
      <c r="E593" s="47"/>
      <c r="F593" s="47"/>
      <c r="G593" s="75"/>
      <c r="H593" s="76"/>
    </row>
    <row r="594" spans="2:8">
      <c r="B594" s="10"/>
      <c r="C594" s="64"/>
      <c r="D594" s="75"/>
      <c r="E594" s="47"/>
      <c r="F594" s="47"/>
      <c r="G594" s="75"/>
      <c r="H594" s="76"/>
    </row>
    <row r="595" spans="2:8" ht="45">
      <c r="B595" s="53"/>
      <c r="C595" s="54" t="s">
        <v>540</v>
      </c>
      <c r="D595" s="55"/>
      <c r="E595" s="12"/>
      <c r="F595" s="12"/>
      <c r="G595" s="55"/>
      <c r="H595" s="56"/>
    </row>
    <row r="596" spans="2:8" ht="60">
      <c r="B596" s="57"/>
      <c r="C596" s="67" t="s">
        <v>541</v>
      </c>
      <c r="D596" s="55"/>
      <c r="E596" s="12"/>
      <c r="F596" s="12"/>
      <c r="G596" s="55"/>
      <c r="H596" s="56"/>
    </row>
    <row r="597" spans="2:8">
      <c r="B597" s="59">
        <v>512</v>
      </c>
      <c r="C597" s="60" t="s">
        <v>82</v>
      </c>
      <c r="D597" s="55">
        <v>1805000</v>
      </c>
      <c r="E597" s="12"/>
      <c r="F597" s="12"/>
      <c r="G597" s="55"/>
      <c r="H597" s="56">
        <v>1805000</v>
      </c>
    </row>
    <row r="598" spans="2:8" ht="30">
      <c r="B598" s="53"/>
      <c r="C598" s="52" t="s">
        <v>542</v>
      </c>
      <c r="D598" s="62">
        <v>1805000</v>
      </c>
      <c r="E598" s="13"/>
      <c r="F598" s="13"/>
      <c r="G598" s="62"/>
      <c r="H598" s="63">
        <v>1805000</v>
      </c>
    </row>
    <row r="599" spans="2:8">
      <c r="B599" s="10"/>
      <c r="C599" s="64"/>
      <c r="D599" s="55"/>
      <c r="E599" s="12"/>
      <c r="F599" s="12"/>
      <c r="G599" s="55"/>
      <c r="H599" s="72"/>
    </row>
    <row r="600" spans="2:8" ht="120">
      <c r="B600" s="53"/>
      <c r="C600" s="54" t="s">
        <v>543</v>
      </c>
      <c r="D600" s="55"/>
      <c r="E600" s="12"/>
      <c r="F600" s="12"/>
      <c r="G600" s="55"/>
      <c r="H600" s="56"/>
    </row>
    <row r="601" spans="2:8" ht="30">
      <c r="B601" s="57"/>
      <c r="C601" s="67" t="s">
        <v>544</v>
      </c>
      <c r="D601" s="55"/>
      <c r="E601" s="12"/>
      <c r="F601" s="12"/>
      <c r="G601" s="55"/>
      <c r="H601" s="56"/>
    </row>
    <row r="602" spans="2:8" ht="30">
      <c r="B602" s="59">
        <v>511</v>
      </c>
      <c r="C602" s="60" t="s">
        <v>81</v>
      </c>
      <c r="D602" s="55">
        <v>837000</v>
      </c>
      <c r="E602" s="12"/>
      <c r="F602" s="12"/>
      <c r="G602" s="55"/>
      <c r="H602" s="56">
        <v>837000</v>
      </c>
    </row>
    <row r="603" spans="2:8" ht="30">
      <c r="B603" s="53"/>
      <c r="C603" s="52" t="s">
        <v>545</v>
      </c>
      <c r="D603" s="62">
        <v>837000</v>
      </c>
      <c r="E603" s="13"/>
      <c r="F603" s="13"/>
      <c r="G603" s="62"/>
      <c r="H603" s="63">
        <v>837000</v>
      </c>
    </row>
    <row r="604" spans="2:8">
      <c r="B604" s="53"/>
      <c r="C604" s="52"/>
      <c r="D604" s="62"/>
      <c r="E604" s="13"/>
      <c r="F604" s="13"/>
      <c r="G604" s="62"/>
      <c r="H604" s="63"/>
    </row>
    <row r="605" spans="2:8" ht="60">
      <c r="B605" s="53"/>
      <c r="C605" s="54" t="s">
        <v>546</v>
      </c>
      <c r="D605" s="55"/>
      <c r="E605" s="12"/>
      <c r="F605" s="12"/>
      <c r="G605" s="55"/>
      <c r="H605" s="56"/>
    </row>
    <row r="606" spans="2:8" ht="60">
      <c r="B606" s="57"/>
      <c r="C606" s="67" t="s">
        <v>541</v>
      </c>
      <c r="D606" s="55"/>
      <c r="E606" s="12"/>
      <c r="F606" s="12"/>
      <c r="G606" s="55"/>
      <c r="H606" s="56"/>
    </row>
    <row r="607" spans="2:8" ht="30">
      <c r="B607" s="59">
        <v>511</v>
      </c>
      <c r="C607" s="60" t="s">
        <v>81</v>
      </c>
      <c r="D607" s="55">
        <v>995000</v>
      </c>
      <c r="E607" s="12"/>
      <c r="F607" s="12"/>
      <c r="G607" s="55"/>
      <c r="H607" s="56">
        <v>995000</v>
      </c>
    </row>
    <row r="608" spans="2:8" ht="30">
      <c r="B608" s="53"/>
      <c r="C608" s="52" t="s">
        <v>547</v>
      </c>
      <c r="D608" s="62">
        <v>995000</v>
      </c>
      <c r="E608" s="13"/>
      <c r="F608" s="13"/>
      <c r="G608" s="62"/>
      <c r="H608" s="63">
        <v>995000</v>
      </c>
    </row>
    <row r="609" spans="2:8">
      <c r="B609" s="53"/>
      <c r="C609" s="52"/>
      <c r="D609" s="62"/>
      <c r="E609" s="13"/>
      <c r="F609" s="13"/>
      <c r="G609" s="62"/>
      <c r="H609" s="63"/>
    </row>
    <row r="610" spans="2:8" ht="45">
      <c r="B610" s="53"/>
      <c r="C610" s="54" t="s">
        <v>548</v>
      </c>
      <c r="D610" s="55"/>
      <c r="E610" s="12"/>
      <c r="F610" s="12"/>
      <c r="G610" s="55"/>
      <c r="H610" s="56"/>
    </row>
    <row r="611" spans="2:8" ht="45">
      <c r="B611" s="57"/>
      <c r="C611" s="67" t="s">
        <v>549</v>
      </c>
      <c r="D611" s="55"/>
      <c r="E611" s="12"/>
      <c r="F611" s="12"/>
      <c r="G611" s="55"/>
      <c r="H611" s="56"/>
    </row>
    <row r="612" spans="2:8">
      <c r="B612" s="59">
        <v>514</v>
      </c>
      <c r="C612" s="60" t="s">
        <v>506</v>
      </c>
      <c r="D612" s="55">
        <v>2000000</v>
      </c>
      <c r="E612" s="12"/>
      <c r="F612" s="12"/>
      <c r="G612" s="55"/>
      <c r="H612" s="56">
        <v>2000000</v>
      </c>
    </row>
    <row r="613" spans="2:8" ht="30">
      <c r="B613" s="53"/>
      <c r="C613" s="52" t="s">
        <v>550</v>
      </c>
      <c r="D613" s="62">
        <v>2000000</v>
      </c>
      <c r="E613" s="13"/>
      <c r="F613" s="13"/>
      <c r="G613" s="62"/>
      <c r="H613" s="63">
        <v>2000000</v>
      </c>
    </row>
    <row r="614" spans="2:8">
      <c r="B614" s="53"/>
      <c r="C614" s="52"/>
      <c r="D614" s="62"/>
      <c r="E614" s="13"/>
      <c r="F614" s="13"/>
      <c r="G614" s="62"/>
      <c r="H614" s="63"/>
    </row>
    <row r="615" spans="2:8" ht="30">
      <c r="B615" s="53"/>
      <c r="C615" s="54" t="s">
        <v>551</v>
      </c>
      <c r="D615" s="55"/>
      <c r="E615" s="12"/>
      <c r="F615" s="12"/>
      <c r="G615" s="55"/>
      <c r="H615" s="56"/>
    </row>
    <row r="616" spans="2:8" ht="30">
      <c r="B616" s="57"/>
      <c r="C616" s="67" t="s">
        <v>552</v>
      </c>
      <c r="D616" s="55"/>
      <c r="E616" s="12"/>
      <c r="F616" s="12"/>
      <c r="G616" s="55"/>
      <c r="H616" s="56"/>
    </row>
    <row r="617" spans="2:8">
      <c r="B617" s="59">
        <v>512</v>
      </c>
      <c r="C617" s="60" t="s">
        <v>82</v>
      </c>
      <c r="D617" s="55">
        <v>3663000</v>
      </c>
      <c r="E617" s="12"/>
      <c r="F617" s="12"/>
      <c r="G617" s="55">
        <v>10337000</v>
      </c>
      <c r="H617" s="56">
        <v>14000000</v>
      </c>
    </row>
    <row r="618" spans="2:8" ht="30">
      <c r="B618" s="53"/>
      <c r="C618" s="52" t="s">
        <v>553</v>
      </c>
      <c r="D618" s="62">
        <v>3663000</v>
      </c>
      <c r="E618" s="13"/>
      <c r="F618" s="13"/>
      <c r="G618" s="62">
        <v>10337000</v>
      </c>
      <c r="H618" s="63">
        <v>14000000</v>
      </c>
    </row>
    <row r="619" spans="2:8">
      <c r="B619" s="53"/>
      <c r="C619" s="52"/>
      <c r="D619" s="62"/>
      <c r="E619" s="13"/>
      <c r="F619" s="13"/>
      <c r="G619" s="62"/>
      <c r="H619" s="63"/>
    </row>
    <row r="620" spans="2:8" ht="60">
      <c r="B620" s="53"/>
      <c r="C620" s="54" t="s">
        <v>554</v>
      </c>
      <c r="D620" s="55"/>
      <c r="E620" s="12"/>
      <c r="F620" s="12"/>
      <c r="G620" s="55"/>
      <c r="H620" s="56"/>
    </row>
    <row r="621" spans="2:8" ht="30">
      <c r="B621" s="57"/>
      <c r="C621" s="67" t="s">
        <v>522</v>
      </c>
      <c r="D621" s="55"/>
      <c r="E621" s="12"/>
      <c r="F621" s="12"/>
      <c r="G621" s="55"/>
      <c r="H621" s="56"/>
    </row>
    <row r="622" spans="2:8" ht="30">
      <c r="B622" s="59">
        <v>511</v>
      </c>
      <c r="C622" s="60" t="s">
        <v>81</v>
      </c>
      <c r="D622" s="55">
        <v>5700000</v>
      </c>
      <c r="E622" s="12"/>
      <c r="F622" s="12"/>
      <c r="G622" s="55"/>
      <c r="H622" s="56">
        <v>5700000</v>
      </c>
    </row>
    <row r="623" spans="2:8" ht="30">
      <c r="B623" s="53"/>
      <c r="C623" s="52" t="s">
        <v>555</v>
      </c>
      <c r="D623" s="62">
        <v>5700000</v>
      </c>
      <c r="E623" s="13"/>
      <c r="F623" s="13"/>
      <c r="G623" s="62"/>
      <c r="H623" s="63">
        <v>5700000</v>
      </c>
    </row>
    <row r="624" spans="2:8">
      <c r="B624" s="53"/>
      <c r="C624" s="52"/>
      <c r="D624" s="62"/>
      <c r="E624" s="13"/>
      <c r="F624" s="13"/>
      <c r="G624" s="62"/>
      <c r="H624" s="63"/>
    </row>
    <row r="625" spans="2:8" ht="30">
      <c r="B625" s="53"/>
      <c r="C625" s="54" t="s">
        <v>556</v>
      </c>
      <c r="D625" s="55"/>
      <c r="E625" s="12"/>
      <c r="F625" s="12"/>
      <c r="G625" s="55"/>
      <c r="H625" s="56"/>
    </row>
    <row r="626" spans="2:8" ht="30">
      <c r="B626" s="57"/>
      <c r="C626" s="67" t="s">
        <v>544</v>
      </c>
      <c r="D626" s="55"/>
      <c r="E626" s="12"/>
      <c r="F626" s="12"/>
      <c r="G626" s="55"/>
      <c r="H626" s="56"/>
    </row>
    <row r="627" spans="2:8" ht="30">
      <c r="B627" s="59">
        <v>424</v>
      </c>
      <c r="C627" s="60" t="s">
        <v>72</v>
      </c>
      <c r="D627" s="55">
        <v>1000000</v>
      </c>
      <c r="E627" s="12"/>
      <c r="F627" s="12"/>
      <c r="G627" s="55"/>
      <c r="H627" s="56">
        <v>1000000</v>
      </c>
    </row>
    <row r="628" spans="2:8" ht="30">
      <c r="B628" s="53"/>
      <c r="C628" s="52" t="s">
        <v>557</v>
      </c>
      <c r="D628" s="62">
        <v>1000000</v>
      </c>
      <c r="E628" s="13"/>
      <c r="F628" s="13"/>
      <c r="G628" s="62"/>
      <c r="H628" s="63">
        <v>1000000</v>
      </c>
    </row>
    <row r="629" spans="2:8">
      <c r="B629" s="53"/>
      <c r="C629" s="52"/>
      <c r="D629" s="62"/>
      <c r="E629" s="13"/>
      <c r="F629" s="13"/>
      <c r="G629" s="62"/>
      <c r="H629" s="63"/>
    </row>
    <row r="630" spans="2:8">
      <c r="B630" s="53"/>
      <c r="C630" s="52" t="s">
        <v>558</v>
      </c>
      <c r="D630" s="62">
        <v>27000000</v>
      </c>
      <c r="E630" s="13"/>
      <c r="F630" s="13"/>
      <c r="G630" s="62">
        <v>10337000</v>
      </c>
      <c r="H630" s="63">
        <v>37337000</v>
      </c>
    </row>
    <row r="631" spans="2:8">
      <c r="B631" s="53"/>
      <c r="C631" s="64"/>
      <c r="D631" s="55"/>
      <c r="E631" s="12"/>
      <c r="F631" s="12"/>
      <c r="G631" s="55"/>
      <c r="H631" s="56"/>
    </row>
    <row r="632" spans="2:8">
      <c r="B632" s="53"/>
      <c r="C632" s="52" t="s">
        <v>559</v>
      </c>
      <c r="D632" s="62">
        <v>27000000</v>
      </c>
      <c r="E632" s="13"/>
      <c r="F632" s="13"/>
      <c r="G632" s="62">
        <v>10337000</v>
      </c>
      <c r="H632" s="63">
        <v>37337000</v>
      </c>
    </row>
    <row r="633" spans="2:8">
      <c r="B633" s="53"/>
      <c r="C633" s="64"/>
      <c r="D633" s="55"/>
      <c r="E633" s="12"/>
      <c r="F633" s="12"/>
      <c r="G633" s="55"/>
      <c r="H633" s="56"/>
    </row>
    <row r="634" spans="2:8">
      <c r="B634" s="53"/>
      <c r="C634" s="64"/>
      <c r="D634" s="55"/>
      <c r="E634" s="12"/>
      <c r="F634" s="12"/>
      <c r="G634" s="55"/>
      <c r="H634" s="56"/>
    </row>
    <row r="635" spans="2:8" ht="45">
      <c r="B635" s="87"/>
      <c r="C635" s="54" t="s">
        <v>560</v>
      </c>
      <c r="D635" s="55"/>
      <c r="E635" s="66"/>
      <c r="F635" s="66"/>
      <c r="G635" s="55"/>
      <c r="H635" s="76"/>
    </row>
    <row r="636" spans="2:8" ht="30">
      <c r="B636" s="53"/>
      <c r="C636" s="54" t="s">
        <v>561</v>
      </c>
      <c r="D636" s="55"/>
      <c r="E636" s="12"/>
      <c r="F636" s="12"/>
      <c r="G636" s="55"/>
      <c r="H636" s="56"/>
    </row>
    <row r="637" spans="2:8" ht="60">
      <c r="B637" s="53"/>
      <c r="C637" s="52" t="s">
        <v>562</v>
      </c>
      <c r="D637" s="55"/>
      <c r="E637" s="12"/>
      <c r="F637" s="12"/>
      <c r="G637" s="55"/>
      <c r="H637" s="56"/>
    </row>
    <row r="638" spans="2:8">
      <c r="B638" s="57"/>
      <c r="C638" s="73" t="s">
        <v>563</v>
      </c>
      <c r="D638" s="55"/>
      <c r="E638" s="12"/>
      <c r="F638" s="12"/>
      <c r="G638" s="55"/>
      <c r="H638" s="56"/>
    </row>
    <row r="639" spans="2:8" ht="45">
      <c r="B639" s="59">
        <v>411</v>
      </c>
      <c r="C639" s="60" t="s">
        <v>320</v>
      </c>
      <c r="D639" s="55">
        <v>6190000</v>
      </c>
      <c r="E639" s="12"/>
      <c r="F639" s="12"/>
      <c r="G639" s="55"/>
      <c r="H639" s="56">
        <v>6190000</v>
      </c>
    </row>
    <row r="640" spans="2:8" ht="30">
      <c r="B640" s="59">
        <v>412</v>
      </c>
      <c r="C640" s="60" t="s">
        <v>8</v>
      </c>
      <c r="D640" s="55">
        <v>1105000</v>
      </c>
      <c r="E640" s="12"/>
      <c r="F640" s="12"/>
      <c r="G640" s="55"/>
      <c r="H640" s="56">
        <v>1105000</v>
      </c>
    </row>
    <row r="641" spans="2:8" ht="30">
      <c r="B641" s="59">
        <v>415</v>
      </c>
      <c r="C641" s="60" t="s">
        <v>417</v>
      </c>
      <c r="D641" s="55">
        <v>140000</v>
      </c>
      <c r="E641" s="12"/>
      <c r="F641" s="12"/>
      <c r="G641" s="55"/>
      <c r="H641" s="56">
        <v>140000</v>
      </c>
    </row>
    <row r="642" spans="2:8" ht="45">
      <c r="B642" s="59">
        <v>416</v>
      </c>
      <c r="C642" s="60" t="s">
        <v>418</v>
      </c>
      <c r="D642" s="55">
        <v>223000</v>
      </c>
      <c r="E642" s="12"/>
      <c r="F642" s="12"/>
      <c r="G642" s="55"/>
      <c r="H642" s="56">
        <v>223000</v>
      </c>
    </row>
    <row r="643" spans="2:8">
      <c r="B643" s="59">
        <v>421</v>
      </c>
      <c r="C643" s="60" t="s">
        <v>26</v>
      </c>
      <c r="D643" s="55">
        <v>260000</v>
      </c>
      <c r="E643" s="12">
        <v>120000</v>
      </c>
      <c r="F643" s="12"/>
      <c r="G643" s="55"/>
      <c r="H643" s="56">
        <v>380000</v>
      </c>
    </row>
    <row r="644" spans="2:8">
      <c r="B644" s="59">
        <v>423</v>
      </c>
      <c r="C644" s="60" t="s">
        <v>27</v>
      </c>
      <c r="D644" s="55">
        <v>27000</v>
      </c>
      <c r="E644" s="12"/>
      <c r="F644" s="12"/>
      <c r="G644" s="55"/>
      <c r="H644" s="56">
        <v>27000</v>
      </c>
    </row>
    <row r="645" spans="2:8" ht="30">
      <c r="B645" s="59">
        <v>425</v>
      </c>
      <c r="C645" s="60" t="s">
        <v>107</v>
      </c>
      <c r="D645" s="55">
        <v>9000</v>
      </c>
      <c r="E645" s="12">
        <v>30000</v>
      </c>
      <c r="F645" s="12"/>
      <c r="G645" s="55"/>
      <c r="H645" s="56">
        <v>39000</v>
      </c>
    </row>
    <row r="646" spans="2:8">
      <c r="B646" s="59">
        <v>426</v>
      </c>
      <c r="C646" s="60" t="s">
        <v>41</v>
      </c>
      <c r="D646" s="55">
        <v>0</v>
      </c>
      <c r="E646" s="12">
        <v>70000</v>
      </c>
      <c r="F646" s="12"/>
      <c r="G646" s="55"/>
      <c r="H646" s="56">
        <v>70000</v>
      </c>
    </row>
    <row r="647" spans="2:8" ht="30">
      <c r="B647" s="59">
        <v>465</v>
      </c>
      <c r="C647" s="60" t="s">
        <v>321</v>
      </c>
      <c r="D647" s="55">
        <v>760000</v>
      </c>
      <c r="E647" s="12"/>
      <c r="F647" s="12"/>
      <c r="G647" s="55"/>
      <c r="H647" s="56">
        <v>760000</v>
      </c>
    </row>
    <row r="648" spans="2:8" ht="30">
      <c r="B648" s="59">
        <v>483</v>
      </c>
      <c r="C648" s="60" t="s">
        <v>564</v>
      </c>
      <c r="D648" s="55">
        <v>10000</v>
      </c>
      <c r="E648" s="12"/>
      <c r="F648" s="12"/>
      <c r="G648" s="55"/>
      <c r="H648" s="56">
        <v>10000</v>
      </c>
    </row>
    <row r="649" spans="2:8" ht="30">
      <c r="B649" s="53"/>
      <c r="C649" s="52" t="s">
        <v>565</v>
      </c>
      <c r="D649" s="62">
        <v>8724000</v>
      </c>
      <c r="E649" s="13">
        <v>220000</v>
      </c>
      <c r="F649" s="13"/>
      <c r="G649" s="62"/>
      <c r="H649" s="63">
        <v>8944000</v>
      </c>
    </row>
    <row r="650" spans="2:8">
      <c r="B650" s="53"/>
      <c r="C650" s="64"/>
      <c r="D650" s="55"/>
      <c r="E650" s="12"/>
      <c r="F650" s="12"/>
      <c r="G650" s="55"/>
      <c r="H650" s="56"/>
    </row>
    <row r="651" spans="2:8" ht="60">
      <c r="B651" s="53"/>
      <c r="C651" s="52" t="s">
        <v>566</v>
      </c>
      <c r="D651" s="55"/>
      <c r="E651" s="12"/>
      <c r="F651" s="12"/>
      <c r="G651" s="55"/>
      <c r="H651" s="56"/>
    </row>
    <row r="652" spans="2:8">
      <c r="B652" s="57"/>
      <c r="C652" s="73" t="s">
        <v>563</v>
      </c>
      <c r="D652" s="55"/>
      <c r="E652" s="12"/>
      <c r="F652" s="12"/>
      <c r="G652" s="55"/>
      <c r="H652" s="56"/>
    </row>
    <row r="653" spans="2:8">
      <c r="B653" s="59">
        <v>422</v>
      </c>
      <c r="C653" s="60" t="s">
        <v>35</v>
      </c>
      <c r="D653" s="55">
        <v>60000</v>
      </c>
      <c r="E653" s="12">
        <v>60000</v>
      </c>
      <c r="F653" s="12"/>
      <c r="G653" s="55"/>
      <c r="H653" s="56">
        <v>120000</v>
      </c>
    </row>
    <row r="654" spans="2:8">
      <c r="B654" s="59">
        <v>423</v>
      </c>
      <c r="C654" s="60" t="s">
        <v>37</v>
      </c>
      <c r="D654" s="55">
        <v>3500000</v>
      </c>
      <c r="E654" s="12">
        <v>428000</v>
      </c>
      <c r="F654" s="12"/>
      <c r="G654" s="55">
        <v>42000</v>
      </c>
      <c r="H654" s="56">
        <v>3970000</v>
      </c>
    </row>
    <row r="655" spans="2:8" ht="30">
      <c r="B655" s="59">
        <v>424</v>
      </c>
      <c r="C655" s="60" t="s">
        <v>72</v>
      </c>
      <c r="D655" s="55">
        <v>1000</v>
      </c>
      <c r="E655" s="12"/>
      <c r="F655" s="12"/>
      <c r="G655" s="55"/>
      <c r="H655" s="56">
        <v>1000</v>
      </c>
    </row>
    <row r="656" spans="2:8">
      <c r="B656" s="59">
        <v>426</v>
      </c>
      <c r="C656" s="60" t="s">
        <v>41</v>
      </c>
      <c r="D656" s="55">
        <v>425000</v>
      </c>
      <c r="E656" s="12"/>
      <c r="F656" s="12"/>
      <c r="G656" s="55"/>
      <c r="H656" s="56">
        <v>425000</v>
      </c>
    </row>
    <row r="657" spans="2:8" ht="30">
      <c r="B657" s="53"/>
      <c r="C657" s="52" t="s">
        <v>567</v>
      </c>
      <c r="D657" s="62">
        <v>3986000</v>
      </c>
      <c r="E657" s="13">
        <v>488000</v>
      </c>
      <c r="F657" s="13"/>
      <c r="G657" s="62">
        <v>42000</v>
      </c>
      <c r="H657" s="63">
        <v>4516000</v>
      </c>
    </row>
    <row r="658" spans="2:8">
      <c r="B658" s="53"/>
      <c r="C658" s="64"/>
      <c r="D658" s="55"/>
      <c r="E658" s="12"/>
      <c r="F658" s="12"/>
      <c r="G658" s="55"/>
      <c r="H658" s="56"/>
    </row>
    <row r="659" spans="2:8" ht="30">
      <c r="B659" s="53"/>
      <c r="C659" s="65" t="s">
        <v>568</v>
      </c>
      <c r="D659" s="55"/>
      <c r="E659" s="12"/>
      <c r="F659" s="12"/>
      <c r="G659" s="55"/>
      <c r="H659" s="56"/>
    </row>
    <row r="660" spans="2:8">
      <c r="B660" s="57"/>
      <c r="C660" s="73" t="s">
        <v>563</v>
      </c>
      <c r="D660" s="55"/>
      <c r="E660" s="12"/>
      <c r="F660" s="12"/>
      <c r="G660" s="55"/>
      <c r="H660" s="56"/>
    </row>
    <row r="661" spans="2:8">
      <c r="B661" s="59">
        <v>423</v>
      </c>
      <c r="C661" s="60" t="s">
        <v>37</v>
      </c>
      <c r="D661" s="55">
        <v>4985000</v>
      </c>
      <c r="E661" s="12"/>
      <c r="F661" s="12"/>
      <c r="G661" s="55"/>
      <c r="H661" s="56">
        <v>4985000</v>
      </c>
    </row>
    <row r="662" spans="2:8" ht="30">
      <c r="B662" s="59">
        <v>424</v>
      </c>
      <c r="C662" s="60" t="s">
        <v>72</v>
      </c>
      <c r="D662" s="55">
        <v>15000</v>
      </c>
      <c r="E662" s="12"/>
      <c r="F662" s="12"/>
      <c r="G662" s="55"/>
      <c r="H662" s="56">
        <v>15000</v>
      </c>
    </row>
    <row r="663" spans="2:8" ht="30">
      <c r="B663" s="53"/>
      <c r="C663" s="52" t="s">
        <v>569</v>
      </c>
      <c r="D663" s="62">
        <v>5000000</v>
      </c>
      <c r="E663" s="13"/>
      <c r="F663" s="13"/>
      <c r="G663" s="62"/>
      <c r="H663" s="63">
        <v>5000000</v>
      </c>
    </row>
    <row r="664" spans="2:8">
      <c r="B664" s="53"/>
      <c r="C664" s="64"/>
      <c r="D664" s="55"/>
      <c r="E664" s="12"/>
      <c r="F664" s="12"/>
      <c r="G664" s="55"/>
      <c r="H664" s="56"/>
    </row>
    <row r="665" spans="2:8">
      <c r="B665" s="53"/>
      <c r="C665" s="52"/>
      <c r="D665" s="62"/>
      <c r="E665" s="13"/>
      <c r="F665" s="13"/>
      <c r="G665" s="62"/>
      <c r="H665" s="63"/>
    </row>
    <row r="666" spans="2:8">
      <c r="B666" s="53"/>
      <c r="C666" s="65" t="s">
        <v>570</v>
      </c>
      <c r="D666" s="55"/>
      <c r="E666" s="12"/>
      <c r="F666" s="12"/>
      <c r="G666" s="55"/>
      <c r="H666" s="56"/>
    </row>
    <row r="667" spans="2:8">
      <c r="B667" s="57"/>
      <c r="C667" s="73" t="s">
        <v>563</v>
      </c>
      <c r="D667" s="55"/>
      <c r="E667" s="12"/>
      <c r="F667" s="12"/>
      <c r="G667" s="55"/>
      <c r="H667" s="56"/>
    </row>
    <row r="668" spans="2:8">
      <c r="B668" s="59">
        <v>423</v>
      </c>
      <c r="C668" s="60" t="s">
        <v>37</v>
      </c>
      <c r="D668" s="55">
        <v>224000</v>
      </c>
      <c r="E668" s="12"/>
      <c r="F668" s="12"/>
      <c r="G668" s="55">
        <v>4248000</v>
      </c>
      <c r="H668" s="56">
        <v>4472000</v>
      </c>
    </row>
    <row r="669" spans="2:8" ht="30">
      <c r="B669" s="53"/>
      <c r="C669" s="52" t="s">
        <v>571</v>
      </c>
      <c r="D669" s="62">
        <v>224000</v>
      </c>
      <c r="E669" s="13"/>
      <c r="F669" s="13"/>
      <c r="G669" s="55">
        <v>4248000</v>
      </c>
      <c r="H669" s="63">
        <v>4472000</v>
      </c>
    </row>
    <row r="670" spans="2:8">
      <c r="B670" s="53"/>
      <c r="C670" s="52"/>
      <c r="D670" s="62"/>
      <c r="E670" s="13"/>
      <c r="F670" s="13"/>
      <c r="G670" s="62"/>
      <c r="H670" s="63"/>
    </row>
    <row r="671" spans="2:8">
      <c r="B671" s="53"/>
      <c r="C671" s="52" t="s">
        <v>572</v>
      </c>
      <c r="D671" s="62">
        <v>17934000</v>
      </c>
      <c r="E671" s="13">
        <v>708000</v>
      </c>
      <c r="F671" s="13"/>
      <c r="G671" s="62">
        <v>42000</v>
      </c>
      <c r="H671" s="63">
        <v>22932000</v>
      </c>
    </row>
    <row r="672" spans="2:8">
      <c r="B672" s="53"/>
      <c r="C672" s="52"/>
      <c r="D672" s="62"/>
      <c r="E672" s="13"/>
      <c r="F672" s="13"/>
      <c r="G672" s="62"/>
      <c r="H672" s="63"/>
    </row>
    <row r="673" spans="2:8">
      <c r="B673" s="53"/>
      <c r="C673" s="52" t="s">
        <v>573</v>
      </c>
      <c r="D673" s="62">
        <v>17934000</v>
      </c>
      <c r="E673" s="13">
        <v>708000</v>
      </c>
      <c r="F673" s="13"/>
      <c r="G673" s="62">
        <v>42000</v>
      </c>
      <c r="H673" s="63">
        <v>22932000</v>
      </c>
    </row>
    <row r="674" spans="2:8">
      <c r="B674" s="53"/>
      <c r="C674" s="64"/>
      <c r="D674" s="55"/>
      <c r="E674" s="12"/>
      <c r="F674" s="12"/>
      <c r="G674" s="55"/>
      <c r="H674" s="56"/>
    </row>
    <row r="675" spans="2:8">
      <c r="B675" s="53"/>
      <c r="C675" s="64"/>
      <c r="D675" s="55"/>
      <c r="E675" s="12"/>
      <c r="F675" s="12"/>
      <c r="G675" s="55"/>
      <c r="H675" s="56"/>
    </row>
    <row r="676" spans="2:8" ht="30">
      <c r="B676" s="87"/>
      <c r="C676" s="54" t="s">
        <v>574</v>
      </c>
      <c r="D676" s="55"/>
      <c r="E676" s="66"/>
      <c r="F676" s="66"/>
      <c r="G676" s="55"/>
      <c r="H676" s="76"/>
    </row>
    <row r="677" spans="2:8" ht="30">
      <c r="B677" s="53"/>
      <c r="C677" s="54" t="s">
        <v>561</v>
      </c>
      <c r="D677" s="55"/>
      <c r="E677" s="12"/>
      <c r="F677" s="12"/>
      <c r="G677" s="55"/>
      <c r="H677" s="56"/>
    </row>
    <row r="678" spans="2:8" ht="60">
      <c r="B678" s="53"/>
      <c r="C678" s="52" t="s">
        <v>562</v>
      </c>
      <c r="D678" s="55"/>
      <c r="E678" s="12"/>
      <c r="F678" s="12"/>
      <c r="G678" s="55"/>
      <c r="H678" s="56"/>
    </row>
    <row r="679" spans="2:8">
      <c r="B679" s="57"/>
      <c r="C679" s="73" t="s">
        <v>563</v>
      </c>
      <c r="D679" s="55"/>
      <c r="E679" s="12"/>
      <c r="F679" s="12"/>
      <c r="G679" s="55"/>
      <c r="H679" s="56"/>
    </row>
    <row r="680" spans="2:8" ht="45">
      <c r="B680" s="59">
        <v>411</v>
      </c>
      <c r="C680" s="60" t="s">
        <v>320</v>
      </c>
      <c r="D680" s="56">
        <v>12888000</v>
      </c>
      <c r="E680" s="31"/>
      <c r="F680" s="31"/>
      <c r="G680" s="56"/>
      <c r="H680" s="56">
        <v>12888000</v>
      </c>
    </row>
    <row r="681" spans="2:8" ht="30">
      <c r="B681" s="59">
        <v>412</v>
      </c>
      <c r="C681" s="60" t="s">
        <v>8</v>
      </c>
      <c r="D681" s="56">
        <v>2307000</v>
      </c>
      <c r="E681" s="31"/>
      <c r="F681" s="31"/>
      <c r="G681" s="56"/>
      <c r="H681" s="56">
        <v>2307000</v>
      </c>
    </row>
    <row r="682" spans="2:8">
      <c r="B682" s="59">
        <v>413</v>
      </c>
      <c r="C682" s="60" t="s">
        <v>67</v>
      </c>
      <c r="D682" s="55">
        <v>1900000</v>
      </c>
      <c r="E682" s="12"/>
      <c r="F682" s="12"/>
      <c r="G682" s="55"/>
      <c r="H682" s="56">
        <v>1900000</v>
      </c>
    </row>
    <row r="683" spans="2:8" ht="30">
      <c r="B683" s="59">
        <v>414</v>
      </c>
      <c r="C683" s="60" t="s">
        <v>105</v>
      </c>
      <c r="D683" s="55">
        <v>95000</v>
      </c>
      <c r="E683" s="12"/>
      <c r="F683" s="12"/>
      <c r="G683" s="55"/>
      <c r="H683" s="56">
        <v>295000</v>
      </c>
    </row>
    <row r="684" spans="2:8">
      <c r="B684" s="59">
        <v>421</v>
      </c>
      <c r="C684" s="60" t="s">
        <v>26</v>
      </c>
      <c r="D684" s="55">
        <v>3700000</v>
      </c>
      <c r="E684" s="12"/>
      <c r="F684" s="12"/>
      <c r="G684" s="55"/>
      <c r="H684" s="56">
        <v>3700000</v>
      </c>
    </row>
    <row r="685" spans="2:8">
      <c r="B685" s="59">
        <v>423</v>
      </c>
      <c r="C685" s="60" t="s">
        <v>37</v>
      </c>
      <c r="D685" s="55">
        <v>5624000</v>
      </c>
      <c r="E685" s="12"/>
      <c r="F685" s="12"/>
      <c r="G685" s="55"/>
      <c r="H685" s="56">
        <v>5624000</v>
      </c>
    </row>
    <row r="686" spans="2:8" ht="30">
      <c r="B686" s="59">
        <v>424</v>
      </c>
      <c r="C686" s="60" t="s">
        <v>72</v>
      </c>
      <c r="D686" s="55">
        <v>2500000</v>
      </c>
      <c r="E686" s="12"/>
      <c r="F686" s="12"/>
      <c r="G686" s="55"/>
      <c r="H686" s="56">
        <v>2500000</v>
      </c>
    </row>
    <row r="687" spans="2:8" ht="30">
      <c r="B687" s="59">
        <v>425</v>
      </c>
      <c r="C687" s="60" t="s">
        <v>107</v>
      </c>
      <c r="D687" s="55">
        <v>500000</v>
      </c>
      <c r="E687" s="12"/>
      <c r="F687" s="12"/>
      <c r="G687" s="55"/>
      <c r="H687" s="56">
        <v>500000</v>
      </c>
    </row>
    <row r="688" spans="2:8">
      <c r="B688" s="59">
        <v>426</v>
      </c>
      <c r="C688" s="60" t="s">
        <v>41</v>
      </c>
      <c r="D688" s="55">
        <v>2700000</v>
      </c>
      <c r="E688" s="12"/>
      <c r="F688" s="12"/>
      <c r="G688" s="55"/>
      <c r="H688" s="56">
        <v>2700000</v>
      </c>
    </row>
    <row r="689" spans="2:8" ht="30">
      <c r="B689" s="59">
        <v>465</v>
      </c>
      <c r="C689" s="60" t="s">
        <v>321</v>
      </c>
      <c r="D689" s="55">
        <v>906000</v>
      </c>
      <c r="E689" s="12"/>
      <c r="F689" s="12"/>
      <c r="G689" s="55"/>
      <c r="H689" s="56">
        <v>906000</v>
      </c>
    </row>
    <row r="690" spans="2:8" ht="30">
      <c r="B690" s="59">
        <v>482</v>
      </c>
      <c r="C690" s="60" t="s">
        <v>339</v>
      </c>
      <c r="D690" s="55">
        <v>600000</v>
      </c>
      <c r="E690" s="12"/>
      <c r="F690" s="12"/>
      <c r="G690" s="55"/>
      <c r="H690" s="56">
        <v>600000</v>
      </c>
    </row>
    <row r="691" spans="2:8" ht="30">
      <c r="B691" s="59">
        <v>483</v>
      </c>
      <c r="C691" s="60" t="s">
        <v>564</v>
      </c>
      <c r="D691" s="55">
        <v>510000</v>
      </c>
      <c r="E691" s="12"/>
      <c r="F691" s="12"/>
      <c r="G691" s="55"/>
      <c r="H691" s="56">
        <v>510000</v>
      </c>
    </row>
    <row r="692" spans="2:8">
      <c r="B692" s="59">
        <v>512</v>
      </c>
      <c r="C692" s="60" t="s">
        <v>82</v>
      </c>
      <c r="D692" s="55">
        <v>200000</v>
      </c>
      <c r="E692" s="12"/>
      <c r="F692" s="12"/>
      <c r="G692" s="55"/>
      <c r="H692" s="56">
        <v>200000</v>
      </c>
    </row>
    <row r="693" spans="2:8" ht="30">
      <c r="B693" s="59">
        <v>523</v>
      </c>
      <c r="C693" s="60" t="s">
        <v>467</v>
      </c>
      <c r="D693" s="55">
        <v>3500000</v>
      </c>
      <c r="E693" s="12"/>
      <c r="F693" s="12"/>
      <c r="G693" s="55"/>
      <c r="H693" s="56">
        <v>3500000</v>
      </c>
    </row>
    <row r="694" spans="2:8" ht="30">
      <c r="B694" s="53"/>
      <c r="C694" s="52" t="s">
        <v>565</v>
      </c>
      <c r="D694" s="62">
        <v>37930000</v>
      </c>
      <c r="E694" s="13"/>
      <c r="F694" s="13"/>
      <c r="G694" s="62"/>
      <c r="H694" s="63">
        <v>38130000</v>
      </c>
    </row>
    <row r="695" spans="2:8">
      <c r="B695" s="53"/>
      <c r="C695" s="64"/>
      <c r="D695" s="55"/>
      <c r="E695" s="12"/>
      <c r="F695" s="12"/>
      <c r="G695" s="55"/>
      <c r="H695" s="56"/>
    </row>
    <row r="696" spans="2:8" ht="60">
      <c r="B696" s="53"/>
      <c r="C696" s="52" t="s">
        <v>566</v>
      </c>
      <c r="D696" s="55"/>
      <c r="E696" s="12"/>
      <c r="F696" s="12"/>
      <c r="G696" s="55"/>
      <c r="H696" s="56"/>
    </row>
    <row r="697" spans="2:8">
      <c r="B697" s="57"/>
      <c r="C697" s="73" t="s">
        <v>563</v>
      </c>
      <c r="D697" s="55"/>
      <c r="E697" s="12"/>
      <c r="F697" s="12"/>
      <c r="G697" s="55"/>
      <c r="H697" s="56"/>
    </row>
    <row r="698" spans="2:8">
      <c r="B698" s="59">
        <v>421</v>
      </c>
      <c r="C698" s="60" t="s">
        <v>26</v>
      </c>
      <c r="D698" s="55">
        <v>208000</v>
      </c>
      <c r="E698" s="12"/>
      <c r="F698" s="12"/>
      <c r="G698" s="55"/>
      <c r="H698" s="56">
        <v>208000</v>
      </c>
    </row>
    <row r="699" spans="2:8">
      <c r="B699" s="59">
        <v>422</v>
      </c>
      <c r="C699" s="60" t="s">
        <v>35</v>
      </c>
      <c r="D699" s="55">
        <v>200000</v>
      </c>
      <c r="E699" s="12"/>
      <c r="F699" s="12"/>
      <c r="G699" s="55"/>
      <c r="H699" s="56">
        <v>200000</v>
      </c>
    </row>
    <row r="700" spans="2:8">
      <c r="B700" s="59">
        <v>423</v>
      </c>
      <c r="C700" s="60" t="s">
        <v>37</v>
      </c>
      <c r="D700" s="55">
        <v>1244000</v>
      </c>
      <c r="E700" s="12"/>
      <c r="F700" s="12"/>
      <c r="G700" s="55"/>
      <c r="H700" s="56">
        <v>1244000</v>
      </c>
    </row>
    <row r="701" spans="2:8" ht="30">
      <c r="B701" s="53"/>
      <c r="C701" s="52" t="s">
        <v>567</v>
      </c>
      <c r="D701" s="62">
        <v>1652000</v>
      </c>
      <c r="E701" s="13"/>
      <c r="F701" s="13"/>
      <c r="G701" s="62"/>
      <c r="H701" s="63">
        <v>1652000</v>
      </c>
    </row>
    <row r="702" spans="2:8">
      <c r="B702" s="53"/>
      <c r="C702" s="64"/>
      <c r="D702" s="55"/>
      <c r="E702" s="12"/>
      <c r="F702" s="12"/>
      <c r="G702" s="55"/>
      <c r="H702" s="56"/>
    </row>
    <row r="703" spans="2:8" ht="30">
      <c r="B703" s="53"/>
      <c r="C703" s="65" t="s">
        <v>575</v>
      </c>
      <c r="D703" s="55"/>
      <c r="E703" s="12"/>
      <c r="F703" s="12"/>
      <c r="G703" s="55"/>
      <c r="H703" s="56"/>
    </row>
    <row r="704" spans="2:8">
      <c r="B704" s="57"/>
      <c r="C704" s="73" t="s">
        <v>563</v>
      </c>
      <c r="D704" s="55"/>
      <c r="E704" s="12"/>
      <c r="F704" s="12"/>
      <c r="G704" s="55"/>
      <c r="H704" s="56"/>
    </row>
    <row r="705" spans="2:8" ht="30">
      <c r="B705" s="59">
        <v>511</v>
      </c>
      <c r="C705" s="60" t="s">
        <v>81</v>
      </c>
      <c r="D705" s="55">
        <v>2300000</v>
      </c>
      <c r="E705" s="12"/>
      <c r="F705" s="12"/>
      <c r="G705" s="55"/>
      <c r="H705" s="56">
        <v>2300000</v>
      </c>
    </row>
    <row r="706" spans="2:8" ht="30">
      <c r="B706" s="53"/>
      <c r="C706" s="52" t="s">
        <v>576</v>
      </c>
      <c r="D706" s="62">
        <v>2300000</v>
      </c>
      <c r="E706" s="13"/>
      <c r="F706" s="13"/>
      <c r="G706" s="62"/>
      <c r="H706" s="63">
        <v>2300000</v>
      </c>
    </row>
    <row r="707" spans="2:8">
      <c r="B707" s="53"/>
      <c r="C707" s="64"/>
      <c r="D707" s="55"/>
      <c r="E707" s="12"/>
      <c r="F707" s="12"/>
      <c r="G707" s="55"/>
      <c r="H707" s="56"/>
    </row>
    <row r="708" spans="2:8" ht="30">
      <c r="B708" s="53"/>
      <c r="C708" s="65" t="s">
        <v>577</v>
      </c>
      <c r="D708" s="55"/>
      <c r="E708" s="12"/>
      <c r="F708" s="12"/>
      <c r="G708" s="55"/>
      <c r="H708" s="56"/>
    </row>
    <row r="709" spans="2:8">
      <c r="B709" s="57"/>
      <c r="C709" s="73" t="s">
        <v>563</v>
      </c>
      <c r="D709" s="55"/>
      <c r="E709" s="12"/>
      <c r="F709" s="12"/>
      <c r="G709" s="55"/>
      <c r="H709" s="56"/>
    </row>
    <row r="710" spans="2:8" ht="30">
      <c r="B710" s="59">
        <v>512</v>
      </c>
      <c r="C710" s="60" t="s">
        <v>81</v>
      </c>
      <c r="D710" s="55">
        <v>500000</v>
      </c>
      <c r="E710" s="12"/>
      <c r="F710" s="12"/>
      <c r="G710" s="55"/>
      <c r="H710" s="56">
        <v>500000</v>
      </c>
    </row>
    <row r="711" spans="2:8" ht="30">
      <c r="B711" s="53"/>
      <c r="C711" s="52" t="s">
        <v>578</v>
      </c>
      <c r="D711" s="62">
        <v>500000</v>
      </c>
      <c r="E711" s="13"/>
      <c r="F711" s="13"/>
      <c r="G711" s="62"/>
      <c r="H711" s="63">
        <v>500000</v>
      </c>
    </row>
    <row r="712" spans="2:8">
      <c r="B712" s="53"/>
      <c r="C712" s="52"/>
      <c r="D712" s="62"/>
      <c r="E712" s="13"/>
      <c r="F712" s="13"/>
      <c r="G712" s="62"/>
      <c r="H712" s="63"/>
    </row>
    <row r="713" spans="2:8" ht="45">
      <c r="B713" s="53"/>
      <c r="C713" s="65" t="s">
        <v>579</v>
      </c>
      <c r="D713" s="55"/>
      <c r="E713" s="12"/>
      <c r="F713" s="12"/>
      <c r="G713" s="55"/>
      <c r="H713" s="56"/>
    </row>
    <row r="714" spans="2:8">
      <c r="B714" s="57"/>
      <c r="C714" s="73" t="s">
        <v>563</v>
      </c>
      <c r="D714" s="55"/>
      <c r="E714" s="12"/>
      <c r="F714" s="12"/>
      <c r="G714" s="55"/>
      <c r="H714" s="56"/>
    </row>
    <row r="715" spans="2:8" ht="30">
      <c r="B715" s="59">
        <v>511</v>
      </c>
      <c r="C715" s="60" t="s">
        <v>81</v>
      </c>
      <c r="D715" s="55">
        <v>1000000</v>
      </c>
      <c r="E715" s="12"/>
      <c r="F715" s="12"/>
      <c r="G715" s="55"/>
      <c r="H715" s="56">
        <v>1000000</v>
      </c>
    </row>
    <row r="716" spans="2:8" ht="30">
      <c r="B716" s="53"/>
      <c r="C716" s="52" t="s">
        <v>580</v>
      </c>
      <c r="D716" s="62">
        <v>1000000</v>
      </c>
      <c r="E716" s="13"/>
      <c r="F716" s="13"/>
      <c r="G716" s="62"/>
      <c r="H716" s="63">
        <v>1000000</v>
      </c>
    </row>
    <row r="717" spans="2:8">
      <c r="B717" s="53"/>
      <c r="C717" s="52"/>
      <c r="D717" s="62"/>
      <c r="E717" s="13"/>
      <c r="F717" s="13"/>
      <c r="G717" s="62"/>
      <c r="H717" s="63"/>
    </row>
    <row r="718" spans="2:8" ht="45">
      <c r="B718" s="53"/>
      <c r="C718" s="65" t="s">
        <v>581</v>
      </c>
      <c r="D718" s="55"/>
      <c r="E718" s="12"/>
      <c r="F718" s="12"/>
      <c r="G718" s="55"/>
      <c r="H718" s="56"/>
    </row>
    <row r="719" spans="2:8">
      <c r="B719" s="57"/>
      <c r="C719" s="73" t="s">
        <v>563</v>
      </c>
      <c r="D719" s="55"/>
      <c r="E719" s="12"/>
      <c r="F719" s="12"/>
      <c r="G719" s="55"/>
      <c r="H719" s="56"/>
    </row>
    <row r="720" spans="2:8" ht="30">
      <c r="B720" s="59">
        <v>511</v>
      </c>
      <c r="C720" s="60" t="s">
        <v>81</v>
      </c>
      <c r="D720" s="55">
        <v>8000000</v>
      </c>
      <c r="E720" s="12"/>
      <c r="F720" s="12"/>
      <c r="G720" s="55"/>
      <c r="H720" s="56">
        <v>8000000</v>
      </c>
    </row>
    <row r="721" spans="2:8" ht="30">
      <c r="B721" s="53"/>
      <c r="C721" s="52" t="s">
        <v>582</v>
      </c>
      <c r="D721" s="62">
        <v>8000000</v>
      </c>
      <c r="E721" s="13"/>
      <c r="F721" s="13"/>
      <c r="G721" s="62"/>
      <c r="H721" s="63">
        <v>8000000</v>
      </c>
    </row>
    <row r="722" spans="2:8">
      <c r="B722" s="53"/>
      <c r="C722" s="52"/>
      <c r="D722" s="62"/>
      <c r="E722" s="13"/>
      <c r="F722" s="13"/>
      <c r="G722" s="62"/>
      <c r="H722" s="63"/>
    </row>
    <row r="723" spans="2:8">
      <c r="B723" s="53"/>
      <c r="C723" s="52" t="s">
        <v>572</v>
      </c>
      <c r="D723" s="62">
        <v>51382000</v>
      </c>
      <c r="E723" s="13"/>
      <c r="F723" s="13"/>
      <c r="G723" s="62"/>
      <c r="H723" s="63">
        <v>51582000</v>
      </c>
    </row>
    <row r="724" spans="2:8">
      <c r="B724" s="53"/>
      <c r="C724" s="52"/>
      <c r="D724" s="62"/>
      <c r="E724" s="13"/>
      <c r="F724" s="13"/>
      <c r="G724" s="62"/>
      <c r="H724" s="63"/>
    </row>
    <row r="725" spans="2:8">
      <c r="B725" s="53"/>
      <c r="C725" s="52" t="s">
        <v>583</v>
      </c>
      <c r="D725" s="62">
        <v>51382000</v>
      </c>
      <c r="E725" s="13"/>
      <c r="F725" s="13"/>
      <c r="G725" s="62"/>
      <c r="H725" s="63">
        <v>51582000</v>
      </c>
    </row>
    <row r="726" spans="2:8">
      <c r="B726" s="53"/>
      <c r="C726" s="52"/>
      <c r="D726" s="62"/>
      <c r="E726" s="13"/>
      <c r="F726" s="13"/>
      <c r="G726" s="62"/>
      <c r="H726" s="63"/>
    </row>
    <row r="727" spans="2:8">
      <c r="B727" s="53"/>
      <c r="C727" s="64"/>
      <c r="D727" s="55"/>
      <c r="E727" s="12"/>
      <c r="F727" s="12"/>
      <c r="G727" s="55"/>
      <c r="H727" s="56"/>
    </row>
    <row r="728" spans="2:8" ht="60">
      <c r="B728" s="87"/>
      <c r="C728" s="54" t="s">
        <v>584</v>
      </c>
      <c r="D728" s="55"/>
      <c r="E728" s="66"/>
      <c r="F728" s="66"/>
      <c r="G728" s="55"/>
      <c r="H728" s="76"/>
    </row>
    <row r="729" spans="2:8" ht="60">
      <c r="B729" s="53"/>
      <c r="C729" s="52" t="s">
        <v>343</v>
      </c>
      <c r="D729" s="55"/>
      <c r="E729" s="12"/>
      <c r="F729" s="12"/>
      <c r="G729" s="55"/>
      <c r="H729" s="72"/>
    </row>
    <row r="730" spans="2:8" ht="75">
      <c r="B730" s="50"/>
      <c r="C730" s="105" t="s">
        <v>585</v>
      </c>
      <c r="D730" s="55"/>
      <c r="E730" s="12"/>
      <c r="F730" s="12"/>
      <c r="G730" s="55"/>
      <c r="H730" s="72"/>
    </row>
    <row r="731" spans="2:8" ht="30">
      <c r="B731" s="57"/>
      <c r="C731" s="58" t="s">
        <v>512</v>
      </c>
      <c r="D731" s="55"/>
      <c r="E731" s="12"/>
      <c r="F731" s="12"/>
      <c r="G731" s="55"/>
      <c r="H731" s="56"/>
    </row>
    <row r="732" spans="2:8" ht="45">
      <c r="B732" s="59">
        <v>411</v>
      </c>
      <c r="C732" s="60" t="s">
        <v>320</v>
      </c>
      <c r="D732" s="56">
        <v>29768000</v>
      </c>
      <c r="E732" s="31"/>
      <c r="F732" s="31"/>
      <c r="G732" s="56"/>
      <c r="H732" s="56">
        <v>29768000</v>
      </c>
    </row>
    <row r="733" spans="2:8" ht="30">
      <c r="B733" s="59">
        <v>412</v>
      </c>
      <c r="C733" s="60" t="s">
        <v>8</v>
      </c>
      <c r="D733" s="56">
        <v>5920000</v>
      </c>
      <c r="E733" s="31"/>
      <c r="F733" s="31"/>
      <c r="G733" s="56"/>
      <c r="H733" s="56">
        <v>5920000</v>
      </c>
    </row>
    <row r="734" spans="2:8">
      <c r="B734" s="59">
        <v>413</v>
      </c>
      <c r="C734" s="60" t="s">
        <v>67</v>
      </c>
      <c r="D734" s="55">
        <v>234000</v>
      </c>
      <c r="E734" s="12"/>
      <c r="F734" s="12"/>
      <c r="G734" s="55"/>
      <c r="H734" s="56">
        <v>234000</v>
      </c>
    </row>
    <row r="735" spans="2:8" ht="30">
      <c r="B735" s="59">
        <v>414</v>
      </c>
      <c r="C735" s="60" t="s">
        <v>105</v>
      </c>
      <c r="D735" s="55">
        <v>900000</v>
      </c>
      <c r="E735" s="12"/>
      <c r="F735" s="12"/>
      <c r="G735" s="55"/>
      <c r="H735" s="56">
        <v>900000</v>
      </c>
    </row>
    <row r="736" spans="2:8" ht="45">
      <c r="B736" s="59">
        <v>416</v>
      </c>
      <c r="C736" s="60" t="s">
        <v>418</v>
      </c>
      <c r="D736" s="55">
        <v>567000</v>
      </c>
      <c r="E736" s="12"/>
      <c r="F736" s="12"/>
      <c r="G736" s="55"/>
      <c r="H736" s="56">
        <v>567000</v>
      </c>
    </row>
    <row r="737" spans="2:8">
      <c r="B737" s="59">
        <v>421</v>
      </c>
      <c r="C737" s="60" t="s">
        <v>26</v>
      </c>
      <c r="D737" s="55">
        <v>11980000</v>
      </c>
      <c r="E737" s="12"/>
      <c r="F737" s="12"/>
      <c r="G737" s="55"/>
      <c r="H737" s="56">
        <v>11980000</v>
      </c>
    </row>
    <row r="738" spans="2:8">
      <c r="B738" s="59">
        <v>422</v>
      </c>
      <c r="C738" s="60" t="s">
        <v>35</v>
      </c>
      <c r="D738" s="55">
        <v>337000</v>
      </c>
      <c r="E738" s="12"/>
      <c r="F738" s="12"/>
      <c r="G738" s="55"/>
      <c r="H738" s="56">
        <v>337000</v>
      </c>
    </row>
    <row r="739" spans="2:8">
      <c r="B739" s="59">
        <v>423</v>
      </c>
      <c r="C739" s="60" t="s">
        <v>37</v>
      </c>
      <c r="D739" s="55">
        <v>3900000</v>
      </c>
      <c r="E739" s="12"/>
      <c r="F739" s="12"/>
      <c r="G739" s="55"/>
      <c r="H739" s="56">
        <v>3900000</v>
      </c>
    </row>
    <row r="740" spans="2:8" ht="30">
      <c r="B740" s="59">
        <v>424</v>
      </c>
      <c r="C740" s="60" t="s">
        <v>72</v>
      </c>
      <c r="D740" s="55">
        <v>1200000</v>
      </c>
      <c r="E740" s="12"/>
      <c r="F740" s="12"/>
      <c r="G740" s="55"/>
      <c r="H740" s="56">
        <v>1200000</v>
      </c>
    </row>
    <row r="741" spans="2:8" ht="30">
      <c r="B741" s="59">
        <v>425</v>
      </c>
      <c r="C741" s="60" t="s">
        <v>107</v>
      </c>
      <c r="D741" s="55">
        <v>1567000</v>
      </c>
      <c r="E741" s="12"/>
      <c r="F741" s="12"/>
      <c r="G741" s="55"/>
      <c r="H741" s="56">
        <v>1567000</v>
      </c>
    </row>
    <row r="742" spans="2:8">
      <c r="B742" s="59">
        <v>426</v>
      </c>
      <c r="C742" s="60" t="s">
        <v>41</v>
      </c>
      <c r="D742" s="55">
        <v>2100000</v>
      </c>
      <c r="E742" s="12"/>
      <c r="F742" s="12"/>
      <c r="G742" s="55"/>
      <c r="H742" s="56">
        <v>2100000</v>
      </c>
    </row>
    <row r="743" spans="2:8" ht="30">
      <c r="B743" s="59">
        <v>441</v>
      </c>
      <c r="C743" s="60" t="s">
        <v>360</v>
      </c>
      <c r="D743" s="55">
        <v>800000</v>
      </c>
      <c r="E743" s="12"/>
      <c r="F743" s="12"/>
      <c r="G743" s="55"/>
      <c r="H743" s="56">
        <v>800000</v>
      </c>
    </row>
    <row r="744" spans="2:8" ht="30">
      <c r="B744" s="59">
        <v>465</v>
      </c>
      <c r="C744" s="60" t="s">
        <v>321</v>
      </c>
      <c r="D744" s="55">
        <v>3307000</v>
      </c>
      <c r="E744" s="12"/>
      <c r="F744" s="12"/>
      <c r="G744" s="55"/>
      <c r="H744" s="56">
        <v>3307000</v>
      </c>
    </row>
    <row r="745" spans="2:8" ht="30">
      <c r="B745" s="59">
        <v>481</v>
      </c>
      <c r="C745" s="60" t="s">
        <v>302</v>
      </c>
      <c r="D745" s="55">
        <v>190000</v>
      </c>
      <c r="E745" s="12"/>
      <c r="F745" s="12"/>
      <c r="G745" s="55"/>
      <c r="H745" s="56">
        <v>190000</v>
      </c>
    </row>
    <row r="746" spans="2:8" ht="30">
      <c r="B746" s="59">
        <v>482</v>
      </c>
      <c r="C746" s="60" t="s">
        <v>339</v>
      </c>
      <c r="D746" s="55">
        <v>1100000</v>
      </c>
      <c r="E746" s="12"/>
      <c r="F746" s="12"/>
      <c r="G746" s="55"/>
      <c r="H746" s="56">
        <v>1100000</v>
      </c>
    </row>
    <row r="747" spans="2:8" ht="30">
      <c r="B747" s="59">
        <v>483</v>
      </c>
      <c r="C747" s="60" t="s">
        <v>564</v>
      </c>
      <c r="D747" s="55">
        <v>2000000</v>
      </c>
      <c r="E747" s="12"/>
      <c r="F747" s="12"/>
      <c r="G747" s="55"/>
      <c r="H747" s="56">
        <v>2000000</v>
      </c>
    </row>
    <row r="748" spans="2:8">
      <c r="B748" s="59">
        <v>512</v>
      </c>
      <c r="C748" s="60" t="s">
        <v>82</v>
      </c>
      <c r="D748" s="55">
        <v>730000</v>
      </c>
      <c r="E748" s="12"/>
      <c r="F748" s="12"/>
      <c r="G748" s="55"/>
      <c r="H748" s="56">
        <v>730000</v>
      </c>
    </row>
    <row r="749" spans="2:8" ht="30">
      <c r="B749" s="59">
        <v>511</v>
      </c>
      <c r="C749" s="60" t="s">
        <v>586</v>
      </c>
      <c r="D749" s="55">
        <v>1700000</v>
      </c>
      <c r="E749" s="12"/>
      <c r="F749" s="12"/>
      <c r="G749" s="55"/>
      <c r="H749" s="56">
        <v>1700000</v>
      </c>
    </row>
    <row r="750" spans="2:8">
      <c r="B750" s="59">
        <v>515</v>
      </c>
      <c r="C750" s="60" t="s">
        <v>587</v>
      </c>
      <c r="D750" s="55">
        <v>400000</v>
      </c>
      <c r="E750" s="12"/>
      <c r="F750" s="12"/>
      <c r="G750" s="55"/>
      <c r="H750" s="56">
        <v>400000</v>
      </c>
    </row>
    <row r="751" spans="2:8">
      <c r="B751" s="59">
        <v>541</v>
      </c>
      <c r="C751" s="60" t="s">
        <v>185</v>
      </c>
      <c r="D751" s="55">
        <v>15000000</v>
      </c>
      <c r="E751" s="12"/>
      <c r="F751" s="12"/>
      <c r="G751" s="55"/>
      <c r="H751" s="56">
        <v>15000000</v>
      </c>
    </row>
    <row r="752" spans="2:8" ht="30">
      <c r="B752" s="59">
        <v>611</v>
      </c>
      <c r="C752" s="60" t="s">
        <v>424</v>
      </c>
      <c r="D752" s="55">
        <v>9100000</v>
      </c>
      <c r="E752" s="12"/>
      <c r="F752" s="12"/>
      <c r="G752" s="55"/>
      <c r="H752" s="56">
        <v>9100000</v>
      </c>
    </row>
    <row r="753" spans="2:8" ht="30">
      <c r="B753" s="53"/>
      <c r="C753" s="52" t="s">
        <v>515</v>
      </c>
      <c r="D753" s="62">
        <v>92800000</v>
      </c>
      <c r="E753" s="13"/>
      <c r="F753" s="13"/>
      <c r="G753" s="62"/>
      <c r="H753" s="63">
        <v>92800000</v>
      </c>
    </row>
    <row r="754" spans="2:8">
      <c r="B754" s="53"/>
      <c r="C754" s="64"/>
      <c r="D754" s="55"/>
      <c r="E754" s="12"/>
      <c r="F754" s="12"/>
      <c r="G754" s="55"/>
      <c r="H754" s="56"/>
    </row>
    <row r="755" spans="2:8" ht="105">
      <c r="B755" s="53"/>
      <c r="C755" s="52" t="s">
        <v>588</v>
      </c>
      <c r="D755" s="55"/>
      <c r="E755" s="12"/>
      <c r="F755" s="12"/>
      <c r="G755" s="55"/>
      <c r="H755" s="56"/>
    </row>
    <row r="756" spans="2:8" ht="30">
      <c r="B756" s="53"/>
      <c r="C756" s="73" t="s">
        <v>512</v>
      </c>
      <c r="D756" s="55"/>
      <c r="E756" s="12"/>
      <c r="F756" s="12"/>
      <c r="G756" s="55"/>
      <c r="H756" s="56"/>
    </row>
    <row r="757" spans="2:8" ht="30">
      <c r="B757" s="53">
        <v>511</v>
      </c>
      <c r="C757" s="64" t="s">
        <v>586</v>
      </c>
      <c r="D757" s="55">
        <v>13667000</v>
      </c>
      <c r="E757" s="12"/>
      <c r="F757" s="12"/>
      <c r="G757" s="55">
        <v>68292000</v>
      </c>
      <c r="H757" s="56">
        <v>81959000</v>
      </c>
    </row>
    <row r="758" spans="2:8" ht="30">
      <c r="B758" s="53"/>
      <c r="C758" s="52" t="s">
        <v>589</v>
      </c>
      <c r="D758" s="62">
        <v>13667000</v>
      </c>
      <c r="E758" s="13">
        <v>0</v>
      </c>
      <c r="F758" s="13">
        <v>0</v>
      </c>
      <c r="G758" s="62">
        <v>0</v>
      </c>
      <c r="H758" s="62">
        <v>81959000</v>
      </c>
    </row>
    <row r="759" spans="2:8">
      <c r="B759" s="53"/>
      <c r="C759" s="52"/>
      <c r="D759" s="55"/>
      <c r="E759" s="12"/>
      <c r="F759" s="12"/>
      <c r="G759" s="55"/>
      <c r="H759" s="56"/>
    </row>
    <row r="760" spans="2:8">
      <c r="B760" s="53"/>
      <c r="C760" s="52" t="s">
        <v>347</v>
      </c>
      <c r="D760" s="62">
        <v>106467000</v>
      </c>
      <c r="E760" s="13"/>
      <c r="F760" s="13"/>
      <c r="G760" s="55">
        <v>68292000</v>
      </c>
      <c r="H760" s="63">
        <v>174759000</v>
      </c>
    </row>
    <row r="761" spans="2:8">
      <c r="B761" s="53"/>
      <c r="C761" s="52"/>
      <c r="D761" s="62"/>
      <c r="E761" s="13"/>
      <c r="F761" s="13"/>
      <c r="G761" s="62"/>
      <c r="H761" s="63"/>
    </row>
    <row r="762" spans="2:8">
      <c r="B762" s="53"/>
      <c r="C762" s="64"/>
      <c r="D762" s="55"/>
      <c r="E762" s="12"/>
      <c r="F762" s="12"/>
      <c r="G762" s="55"/>
      <c r="H762" s="56"/>
    </row>
    <row r="763" spans="2:8" ht="45">
      <c r="B763" s="53"/>
      <c r="C763" s="65" t="s">
        <v>590</v>
      </c>
      <c r="D763" s="55"/>
      <c r="E763" s="12"/>
      <c r="F763" s="12"/>
      <c r="G763" s="55"/>
      <c r="H763" s="56"/>
    </row>
    <row r="764" spans="2:8" ht="45">
      <c r="B764" s="50"/>
      <c r="C764" s="106" t="s">
        <v>518</v>
      </c>
      <c r="D764" s="55"/>
      <c r="E764" s="12"/>
      <c r="F764" s="12"/>
      <c r="G764" s="55"/>
      <c r="H764" s="72"/>
    </row>
    <row r="765" spans="2:8" ht="30">
      <c r="B765" s="57"/>
      <c r="C765" s="58" t="s">
        <v>519</v>
      </c>
      <c r="D765" s="55"/>
      <c r="E765" s="12"/>
      <c r="F765" s="12"/>
      <c r="G765" s="55"/>
      <c r="H765" s="56"/>
    </row>
    <row r="766" spans="2:8" ht="30">
      <c r="B766" s="59">
        <v>511</v>
      </c>
      <c r="C766" s="60" t="s">
        <v>81</v>
      </c>
      <c r="D766" s="55">
        <v>10782000</v>
      </c>
      <c r="E766" s="12"/>
      <c r="F766" s="12"/>
      <c r="G766" s="55"/>
      <c r="H766" s="56">
        <v>10782000</v>
      </c>
    </row>
    <row r="767" spans="2:8" ht="30">
      <c r="B767" s="53"/>
      <c r="C767" s="52" t="s">
        <v>591</v>
      </c>
      <c r="D767" s="62">
        <v>10782000</v>
      </c>
      <c r="E767" s="13"/>
      <c r="F767" s="13"/>
      <c r="G767" s="62"/>
      <c r="H767" s="63">
        <v>10782000</v>
      </c>
    </row>
    <row r="768" spans="2:8">
      <c r="B768" s="53"/>
      <c r="C768" s="64"/>
      <c r="D768" s="55"/>
      <c r="E768" s="12"/>
      <c r="F768" s="12"/>
      <c r="G768" s="55"/>
      <c r="H768" s="56"/>
    </row>
    <row r="769" spans="2:8" ht="60">
      <c r="B769" s="50"/>
      <c r="C769" s="106" t="s">
        <v>521</v>
      </c>
      <c r="D769" s="55"/>
      <c r="E769" s="12"/>
      <c r="F769" s="12"/>
      <c r="G769" s="55"/>
      <c r="H769" s="72"/>
    </row>
    <row r="770" spans="2:8" ht="30">
      <c r="B770" s="57"/>
      <c r="C770" s="58" t="s">
        <v>522</v>
      </c>
      <c r="D770" s="55"/>
      <c r="E770" s="12"/>
      <c r="F770" s="12"/>
      <c r="G770" s="55"/>
      <c r="H770" s="56"/>
    </row>
    <row r="771" spans="2:8" ht="30">
      <c r="B771" s="59">
        <v>511</v>
      </c>
      <c r="C771" s="60" t="s">
        <v>81</v>
      </c>
      <c r="D771" s="55">
        <v>17646000</v>
      </c>
      <c r="E771" s="12"/>
      <c r="F771" s="12"/>
      <c r="G771" s="55"/>
      <c r="H771" s="56">
        <v>17646000</v>
      </c>
    </row>
    <row r="772" spans="2:8" ht="30">
      <c r="B772" s="53"/>
      <c r="C772" s="52" t="s">
        <v>592</v>
      </c>
      <c r="D772" s="62">
        <v>17646000</v>
      </c>
      <c r="E772" s="13"/>
      <c r="F772" s="13"/>
      <c r="G772" s="62"/>
      <c r="H772" s="63">
        <v>17646000</v>
      </c>
    </row>
    <row r="773" spans="2:8">
      <c r="B773" s="53"/>
      <c r="C773" s="64"/>
      <c r="D773" s="55"/>
      <c r="E773" s="12"/>
      <c r="F773" s="12"/>
      <c r="G773" s="55"/>
      <c r="H773" s="56"/>
    </row>
    <row r="774" spans="2:8" ht="45">
      <c r="B774" s="50"/>
      <c r="C774" s="106" t="s">
        <v>593</v>
      </c>
      <c r="D774" s="55"/>
      <c r="E774" s="12"/>
      <c r="F774" s="12"/>
      <c r="G774" s="55"/>
      <c r="H774" s="72"/>
    </row>
    <row r="775" spans="2:8" ht="30">
      <c r="B775" s="57"/>
      <c r="C775" s="58" t="s">
        <v>367</v>
      </c>
      <c r="D775" s="55"/>
      <c r="E775" s="12"/>
      <c r="F775" s="12"/>
      <c r="G775" s="55"/>
      <c r="H775" s="56"/>
    </row>
    <row r="776" spans="2:8" ht="45">
      <c r="B776" s="59">
        <v>411</v>
      </c>
      <c r="C776" s="60" t="s">
        <v>320</v>
      </c>
      <c r="D776" s="55">
        <v>16073000</v>
      </c>
      <c r="E776" s="12"/>
      <c r="F776" s="12"/>
      <c r="G776" s="55"/>
      <c r="H776" s="56">
        <v>16073000</v>
      </c>
    </row>
    <row r="777" spans="2:8" ht="30">
      <c r="B777" s="59">
        <v>412</v>
      </c>
      <c r="C777" s="60" t="s">
        <v>8</v>
      </c>
      <c r="D777" s="55">
        <v>3197000</v>
      </c>
      <c r="E777" s="12"/>
      <c r="F777" s="12"/>
      <c r="G777" s="55"/>
      <c r="H777" s="56">
        <v>3197000</v>
      </c>
    </row>
    <row r="778" spans="2:8" ht="30">
      <c r="B778" s="59">
        <v>465</v>
      </c>
      <c r="C778" s="60" t="s">
        <v>321</v>
      </c>
      <c r="D778" s="55">
        <v>1786000</v>
      </c>
      <c r="E778" s="12"/>
      <c r="F778" s="12"/>
      <c r="G778" s="55"/>
      <c r="H778" s="56">
        <v>1786000</v>
      </c>
    </row>
    <row r="779" spans="2:8">
      <c r="B779" s="59">
        <v>512</v>
      </c>
      <c r="C779" s="60" t="s">
        <v>82</v>
      </c>
      <c r="D779" s="55">
        <v>1080000</v>
      </c>
      <c r="E779" s="12"/>
      <c r="F779" s="12"/>
      <c r="G779" s="55"/>
      <c r="H779" s="56">
        <v>1080000</v>
      </c>
    </row>
    <row r="780" spans="2:8" ht="30">
      <c r="B780" s="53"/>
      <c r="C780" s="52" t="s">
        <v>594</v>
      </c>
      <c r="D780" s="62">
        <v>22136000</v>
      </c>
      <c r="E780" s="13"/>
      <c r="F780" s="13"/>
      <c r="G780" s="62"/>
      <c r="H780" s="63">
        <v>22136000</v>
      </c>
    </row>
    <row r="781" spans="2:8">
      <c r="B781" s="53"/>
      <c r="C781" s="52"/>
      <c r="D781" s="62"/>
      <c r="E781" s="13"/>
      <c r="F781" s="13"/>
      <c r="G781" s="62"/>
      <c r="H781" s="63"/>
    </row>
    <row r="782" spans="2:8" ht="60">
      <c r="B782" s="50"/>
      <c r="C782" s="106" t="s">
        <v>595</v>
      </c>
      <c r="D782" s="55"/>
      <c r="E782" s="12"/>
      <c r="F782" s="12"/>
      <c r="G782" s="55"/>
      <c r="H782" s="72"/>
    </row>
    <row r="783" spans="2:8" ht="60">
      <c r="B783" s="57"/>
      <c r="C783" s="58" t="s">
        <v>596</v>
      </c>
      <c r="D783" s="55"/>
      <c r="E783" s="12"/>
      <c r="F783" s="12"/>
      <c r="G783" s="55"/>
      <c r="H783" s="56"/>
    </row>
    <row r="784" spans="2:8" ht="30">
      <c r="B784" s="59">
        <v>511</v>
      </c>
      <c r="C784" s="60" t="s">
        <v>81</v>
      </c>
      <c r="D784" s="55">
        <v>3330000</v>
      </c>
      <c r="E784" s="12"/>
      <c r="F784" s="12"/>
      <c r="G784" s="55">
        <v>16670000</v>
      </c>
      <c r="H784" s="56">
        <v>20000000</v>
      </c>
    </row>
    <row r="785" spans="2:8" ht="30">
      <c r="B785" s="53"/>
      <c r="C785" s="52" t="s">
        <v>597</v>
      </c>
      <c r="D785" s="62">
        <v>3330000</v>
      </c>
      <c r="E785" s="13"/>
      <c r="F785" s="13"/>
      <c r="G785" s="55">
        <v>16670000</v>
      </c>
      <c r="H785" s="63">
        <v>20000000</v>
      </c>
    </row>
    <row r="786" spans="2:8">
      <c r="B786" s="53"/>
      <c r="C786" s="64"/>
      <c r="D786" s="55"/>
      <c r="E786" s="12"/>
      <c r="F786" s="12"/>
      <c r="G786" s="55"/>
      <c r="H786" s="56"/>
    </row>
    <row r="787" spans="2:8" ht="45">
      <c r="B787" s="50"/>
      <c r="C787" s="65" t="s">
        <v>598</v>
      </c>
      <c r="D787" s="55"/>
      <c r="E787" s="12"/>
      <c r="F787" s="12"/>
      <c r="G787" s="55"/>
      <c r="H787" s="72"/>
    </row>
    <row r="788" spans="2:8" ht="60">
      <c r="B788" s="57"/>
      <c r="C788" s="58" t="s">
        <v>596</v>
      </c>
      <c r="D788" s="55"/>
      <c r="E788" s="12"/>
      <c r="F788" s="12"/>
      <c r="G788" s="55"/>
      <c r="H788" s="56"/>
    </row>
    <row r="789" spans="2:8" ht="30">
      <c r="B789" s="59">
        <v>424</v>
      </c>
      <c r="C789" s="60" t="s">
        <v>72</v>
      </c>
      <c r="D789" s="55">
        <v>24000000</v>
      </c>
      <c r="E789" s="12"/>
      <c r="F789" s="12"/>
      <c r="G789" s="55"/>
      <c r="H789" s="56">
        <v>24000000</v>
      </c>
    </row>
    <row r="790" spans="2:8" ht="30">
      <c r="B790" s="59"/>
      <c r="C790" s="60" t="s">
        <v>81</v>
      </c>
      <c r="D790" s="55">
        <v>0</v>
      </c>
      <c r="E790" s="12"/>
      <c r="F790" s="12"/>
      <c r="G790" s="55"/>
      <c r="H790" s="56">
        <v>0</v>
      </c>
    </row>
    <row r="791" spans="2:8" ht="30">
      <c r="B791" s="53"/>
      <c r="C791" s="52" t="s">
        <v>599</v>
      </c>
      <c r="D791" s="62">
        <v>24000000</v>
      </c>
      <c r="E791" s="13"/>
      <c r="F791" s="13"/>
      <c r="G791" s="62"/>
      <c r="H791" s="63">
        <v>24000000</v>
      </c>
    </row>
    <row r="792" spans="2:8">
      <c r="B792" s="53"/>
      <c r="C792" s="64"/>
      <c r="D792" s="55"/>
      <c r="E792" s="12"/>
      <c r="F792" s="12"/>
      <c r="G792" s="55"/>
      <c r="H792" s="56"/>
    </row>
    <row r="793" spans="2:8" ht="45">
      <c r="B793" s="50"/>
      <c r="C793" s="106" t="s">
        <v>485</v>
      </c>
      <c r="D793" s="55"/>
      <c r="E793" s="12"/>
      <c r="F793" s="12"/>
      <c r="G793" s="55"/>
      <c r="H793" s="72"/>
    </row>
    <row r="794" spans="2:8" ht="30">
      <c r="B794" s="57"/>
      <c r="C794" s="58" t="s">
        <v>600</v>
      </c>
      <c r="D794" s="55"/>
      <c r="E794" s="12"/>
      <c r="F794" s="12"/>
      <c r="G794" s="55"/>
      <c r="H794" s="56"/>
    </row>
    <row r="795" spans="2:8">
      <c r="B795" s="59">
        <v>421</v>
      </c>
      <c r="C795" s="60" t="s">
        <v>26</v>
      </c>
      <c r="D795" s="55">
        <v>37000000</v>
      </c>
      <c r="E795" s="12"/>
      <c r="F795" s="12"/>
      <c r="G795" s="55"/>
      <c r="H795" s="56">
        <v>37000000</v>
      </c>
    </row>
    <row r="796" spans="2:8" ht="30">
      <c r="B796" s="59">
        <v>425</v>
      </c>
      <c r="C796" s="60" t="s">
        <v>107</v>
      </c>
      <c r="D796" s="55">
        <v>6200000</v>
      </c>
      <c r="E796" s="12"/>
      <c r="F796" s="12"/>
      <c r="G796" s="55"/>
      <c r="H796" s="56">
        <v>6200000</v>
      </c>
    </row>
    <row r="797" spans="2:8">
      <c r="B797" s="59">
        <v>426</v>
      </c>
      <c r="C797" s="60" t="s">
        <v>41</v>
      </c>
      <c r="D797" s="55">
        <v>9530000</v>
      </c>
      <c r="E797" s="12" t="s">
        <v>601</v>
      </c>
      <c r="F797" s="12"/>
      <c r="G797" s="55"/>
      <c r="H797" s="56">
        <v>9530000</v>
      </c>
    </row>
    <row r="798" spans="2:8" ht="30">
      <c r="B798" s="53"/>
      <c r="C798" s="52" t="s">
        <v>602</v>
      </c>
      <c r="D798" s="62">
        <v>52730000</v>
      </c>
      <c r="E798" s="13"/>
      <c r="F798" s="13"/>
      <c r="G798" s="62"/>
      <c r="H798" s="63">
        <v>52730000</v>
      </c>
    </row>
    <row r="799" spans="2:8">
      <c r="B799" s="53"/>
      <c r="C799" s="64"/>
      <c r="D799" s="55"/>
      <c r="E799" s="12"/>
      <c r="F799" s="12"/>
      <c r="G799" s="55"/>
      <c r="H799" s="56"/>
    </row>
    <row r="800" spans="2:8" ht="60">
      <c r="B800" s="50"/>
      <c r="C800" s="106" t="s">
        <v>603</v>
      </c>
      <c r="D800" s="55"/>
      <c r="E800" s="12"/>
      <c r="F800" s="12"/>
      <c r="G800" s="55"/>
      <c r="H800" s="72"/>
    </row>
    <row r="801" spans="2:8" ht="60">
      <c r="B801" s="57"/>
      <c r="C801" s="58" t="s">
        <v>596</v>
      </c>
      <c r="D801" s="55"/>
      <c r="E801" s="12"/>
      <c r="F801" s="12"/>
      <c r="G801" s="55"/>
      <c r="H801" s="56"/>
    </row>
    <row r="802" spans="2:8">
      <c r="B802" s="59">
        <v>541</v>
      </c>
      <c r="C802" s="60" t="s">
        <v>185</v>
      </c>
      <c r="D802" s="55">
        <v>5000000</v>
      </c>
      <c r="E802" s="12"/>
      <c r="F802" s="12"/>
      <c r="G802" s="55"/>
      <c r="H802" s="56">
        <v>5000000</v>
      </c>
    </row>
    <row r="803" spans="2:8" ht="30">
      <c r="B803" s="53"/>
      <c r="C803" s="52" t="s">
        <v>604</v>
      </c>
      <c r="D803" s="62">
        <v>5000000</v>
      </c>
      <c r="E803" s="13"/>
      <c r="F803" s="13"/>
      <c r="G803" s="62"/>
      <c r="H803" s="63">
        <v>5000000</v>
      </c>
    </row>
    <row r="804" spans="2:8">
      <c r="B804" s="53"/>
      <c r="C804" s="64"/>
      <c r="D804" s="55"/>
      <c r="E804" s="12"/>
      <c r="F804" s="12"/>
      <c r="G804" s="55"/>
      <c r="H804" s="56"/>
    </row>
    <row r="805" spans="2:8">
      <c r="B805" s="53"/>
      <c r="C805" s="52" t="s">
        <v>488</v>
      </c>
      <c r="D805" s="62">
        <v>135624000</v>
      </c>
      <c r="E805" s="13"/>
      <c r="F805" s="13"/>
      <c r="G805" s="62">
        <v>16670000</v>
      </c>
      <c r="H805" s="63">
        <v>152294000</v>
      </c>
    </row>
    <row r="806" spans="2:8">
      <c r="B806" s="53"/>
      <c r="C806" s="64"/>
      <c r="D806" s="55"/>
      <c r="E806" s="12"/>
      <c r="F806" s="12"/>
      <c r="G806" s="55"/>
      <c r="H806" s="56"/>
    </row>
    <row r="807" spans="2:8">
      <c r="B807" s="53"/>
      <c r="C807" s="64"/>
      <c r="D807" s="55"/>
      <c r="E807" s="12"/>
      <c r="F807" s="12"/>
      <c r="G807" s="55"/>
      <c r="H807" s="56"/>
    </row>
    <row r="808" spans="2:8" ht="30">
      <c r="B808" s="53"/>
      <c r="C808" s="65" t="s">
        <v>365</v>
      </c>
      <c r="D808" s="55"/>
      <c r="E808" s="12"/>
      <c r="F808" s="12"/>
      <c r="G808" s="55"/>
      <c r="H808" s="56"/>
    </row>
    <row r="809" spans="2:8" ht="75">
      <c r="B809" s="50"/>
      <c r="C809" s="65" t="s">
        <v>527</v>
      </c>
      <c r="D809" s="55"/>
      <c r="E809" s="12"/>
      <c r="F809" s="12"/>
      <c r="G809" s="55"/>
      <c r="H809" s="72"/>
    </row>
    <row r="810" spans="2:8" ht="30">
      <c r="B810" s="57"/>
      <c r="C810" s="58" t="s">
        <v>367</v>
      </c>
      <c r="D810" s="55"/>
      <c r="E810" s="12"/>
      <c r="F810" s="12"/>
      <c r="G810" s="55"/>
      <c r="H810" s="56"/>
    </row>
    <row r="811" spans="2:8" ht="30">
      <c r="B811" s="59">
        <v>425</v>
      </c>
      <c r="C811" s="60" t="s">
        <v>107</v>
      </c>
      <c r="D811" s="55">
        <v>4500000</v>
      </c>
      <c r="E811" s="12"/>
      <c r="F811" s="12"/>
      <c r="G811" s="55"/>
      <c r="H811" s="56">
        <v>4500000</v>
      </c>
    </row>
    <row r="812" spans="2:8" ht="30">
      <c r="B812" s="59">
        <v>511</v>
      </c>
      <c r="C812" s="60" t="s">
        <v>81</v>
      </c>
      <c r="D812" s="55">
        <v>60731000</v>
      </c>
      <c r="E812" s="12"/>
      <c r="F812" s="12"/>
      <c r="G812" s="55">
        <v>41469000</v>
      </c>
      <c r="H812" s="56">
        <v>102200000</v>
      </c>
    </row>
    <row r="813" spans="2:8" ht="30">
      <c r="B813" s="53"/>
      <c r="C813" s="52" t="s">
        <v>605</v>
      </c>
      <c r="D813" s="62">
        <v>65231000</v>
      </c>
      <c r="E813" s="13"/>
      <c r="F813" s="13"/>
      <c r="G813" s="55">
        <v>41469000</v>
      </c>
      <c r="H813" s="63">
        <v>106700000</v>
      </c>
    </row>
    <row r="814" spans="2:8">
      <c r="B814" s="53"/>
      <c r="C814" s="64"/>
      <c r="D814" s="55"/>
      <c r="E814" s="12"/>
      <c r="F814" s="12"/>
      <c r="G814" s="55"/>
      <c r="H814" s="56"/>
    </row>
    <row r="815" spans="2:8" ht="45">
      <c r="B815" s="50"/>
      <c r="C815" s="65" t="s">
        <v>490</v>
      </c>
      <c r="D815" s="55"/>
      <c r="E815" s="12"/>
      <c r="F815" s="12"/>
      <c r="G815" s="55"/>
      <c r="H815" s="72"/>
    </row>
    <row r="816" spans="2:8" ht="30">
      <c r="B816" s="57"/>
      <c r="C816" s="58" t="s">
        <v>367</v>
      </c>
      <c r="D816" s="55"/>
      <c r="E816" s="12"/>
      <c r="F816" s="12"/>
      <c r="G816" s="55"/>
      <c r="H816" s="56"/>
    </row>
    <row r="817" spans="2:8" ht="30">
      <c r="B817" s="59">
        <v>425</v>
      </c>
      <c r="C817" s="60" t="s">
        <v>107</v>
      </c>
      <c r="D817" s="55">
        <v>62000000</v>
      </c>
      <c r="E817" s="12"/>
      <c r="F817" s="12"/>
      <c r="G817" s="55"/>
      <c r="H817" s="56">
        <v>62000000</v>
      </c>
    </row>
    <row r="818" spans="2:8">
      <c r="B818" s="59">
        <v>426</v>
      </c>
      <c r="C818" s="60" t="s">
        <v>41</v>
      </c>
      <c r="D818" s="55">
        <v>4500000</v>
      </c>
      <c r="E818" s="12"/>
      <c r="F818" s="12"/>
      <c r="G818" s="55"/>
      <c r="H818" s="56">
        <v>4500000</v>
      </c>
    </row>
    <row r="819" spans="2:8" ht="30">
      <c r="B819" s="53"/>
      <c r="C819" s="52" t="s">
        <v>606</v>
      </c>
      <c r="D819" s="62">
        <v>66500000</v>
      </c>
      <c r="E819" s="13"/>
      <c r="F819" s="13"/>
      <c r="G819" s="62"/>
      <c r="H819" s="63">
        <v>66500000</v>
      </c>
    </row>
    <row r="820" spans="2:8">
      <c r="B820" s="53"/>
      <c r="C820" s="52"/>
      <c r="D820" s="62"/>
      <c r="E820" s="13"/>
      <c r="F820" s="13"/>
      <c r="G820" s="62"/>
      <c r="H820" s="63"/>
    </row>
    <row r="821" spans="2:8" ht="105">
      <c r="B821" s="53"/>
      <c r="C821" s="52" t="s">
        <v>607</v>
      </c>
      <c r="D821" s="62"/>
      <c r="E821" s="13"/>
      <c r="F821" s="13"/>
      <c r="G821" s="62"/>
      <c r="H821" s="63"/>
    </row>
    <row r="822" spans="2:8" ht="30">
      <c r="B822" s="53"/>
      <c r="C822" s="58" t="s">
        <v>367</v>
      </c>
      <c r="D822" s="62"/>
      <c r="E822" s="13"/>
      <c r="F822" s="13"/>
      <c r="G822" s="62"/>
      <c r="H822" s="63"/>
    </row>
    <row r="823" spans="2:8" ht="30">
      <c r="B823" s="53">
        <v>425</v>
      </c>
      <c r="C823" s="64" t="s">
        <v>107</v>
      </c>
      <c r="D823" s="55">
        <v>2000000</v>
      </c>
      <c r="E823" s="13"/>
      <c r="F823" s="13"/>
      <c r="G823" s="62"/>
      <c r="H823" s="56">
        <v>2000000</v>
      </c>
    </row>
    <row r="824" spans="2:8" ht="30">
      <c r="B824" s="53"/>
      <c r="C824" s="52" t="s">
        <v>608</v>
      </c>
      <c r="D824" s="62">
        <v>2000000</v>
      </c>
      <c r="E824" s="13"/>
      <c r="F824" s="13"/>
      <c r="G824" s="62"/>
      <c r="H824" s="63">
        <v>2000000</v>
      </c>
    </row>
    <row r="825" spans="2:8">
      <c r="B825" s="53"/>
      <c r="C825" s="64"/>
      <c r="D825" s="55"/>
      <c r="E825" s="12"/>
      <c r="F825" s="12"/>
      <c r="G825" s="55"/>
      <c r="H825" s="56"/>
    </row>
    <row r="826" spans="2:8">
      <c r="B826" s="53"/>
      <c r="C826" s="52" t="s">
        <v>369</v>
      </c>
      <c r="D826" s="62">
        <v>133731000</v>
      </c>
      <c r="E826" s="13"/>
      <c r="F826" s="13"/>
      <c r="G826" s="62">
        <v>41469000</v>
      </c>
      <c r="H826" s="63">
        <v>175200000</v>
      </c>
    </row>
    <row r="827" spans="2:8">
      <c r="B827" s="53"/>
      <c r="C827" s="64"/>
      <c r="D827" s="55"/>
      <c r="E827" s="12"/>
      <c r="F827" s="12"/>
      <c r="G827" s="55"/>
      <c r="H827" s="56"/>
    </row>
    <row r="828" spans="2:8">
      <c r="B828" s="53"/>
      <c r="C828" s="52" t="s">
        <v>609</v>
      </c>
      <c r="D828" s="62">
        <v>375822000</v>
      </c>
      <c r="E828" s="13"/>
      <c r="F828" s="13"/>
      <c r="G828" s="62">
        <v>126431000</v>
      </c>
      <c r="H828" s="63">
        <v>502253000</v>
      </c>
    </row>
    <row r="829" spans="2:8">
      <c r="B829" s="53"/>
      <c r="C829" s="64"/>
      <c r="D829" s="55"/>
      <c r="E829" s="12"/>
      <c r="F829" s="12"/>
      <c r="G829" s="55"/>
      <c r="H829" s="56"/>
    </row>
    <row r="830" spans="2:8">
      <c r="B830" s="53"/>
      <c r="C830" s="64"/>
      <c r="D830" s="55"/>
      <c r="E830" s="12"/>
      <c r="F830" s="12"/>
      <c r="G830" s="55"/>
      <c r="H830" s="56"/>
    </row>
    <row r="831" spans="2:8" ht="45">
      <c r="B831" s="87"/>
      <c r="C831" s="54" t="s">
        <v>610</v>
      </c>
      <c r="D831" s="55"/>
      <c r="E831" s="66"/>
      <c r="F831" s="66"/>
      <c r="G831" s="55"/>
      <c r="H831" s="56"/>
    </row>
    <row r="832" spans="2:8" ht="30">
      <c r="B832" s="53"/>
      <c r="C832" s="54" t="s">
        <v>399</v>
      </c>
      <c r="D832" s="55"/>
      <c r="E832" s="12"/>
      <c r="F832" s="12"/>
      <c r="G832" s="55"/>
      <c r="H832" s="56"/>
    </row>
    <row r="833" spans="2:8" ht="75">
      <c r="B833" s="53"/>
      <c r="C833" s="54" t="s">
        <v>611</v>
      </c>
      <c r="D833" s="55"/>
      <c r="E833" s="12"/>
      <c r="F833" s="12"/>
      <c r="G833" s="55"/>
      <c r="H833" s="56"/>
    </row>
    <row r="834" spans="2:8" ht="30">
      <c r="B834" s="57"/>
      <c r="C834" s="58" t="s">
        <v>401</v>
      </c>
      <c r="D834" s="55"/>
      <c r="E834" s="12"/>
      <c r="F834" s="12"/>
      <c r="G834" s="55"/>
      <c r="H834" s="56"/>
    </row>
    <row r="835" spans="2:8" ht="45">
      <c r="B835" s="59">
        <v>411</v>
      </c>
      <c r="C835" s="60" t="s">
        <v>320</v>
      </c>
      <c r="D835" s="55">
        <v>19540000</v>
      </c>
      <c r="E835" s="12"/>
      <c r="F835" s="12"/>
      <c r="G835" s="55"/>
      <c r="H835" s="56">
        <v>19540000</v>
      </c>
    </row>
    <row r="836" spans="2:8" ht="30">
      <c r="B836" s="59">
        <v>412</v>
      </c>
      <c r="C836" s="60" t="s">
        <v>8</v>
      </c>
      <c r="D836" s="55">
        <v>3500000</v>
      </c>
      <c r="E836" s="12"/>
      <c r="F836" s="12"/>
      <c r="G836" s="55"/>
      <c r="H836" s="56">
        <v>3500000</v>
      </c>
    </row>
    <row r="837" spans="2:8" ht="30">
      <c r="B837" s="59">
        <v>415</v>
      </c>
      <c r="C837" s="60" t="s">
        <v>417</v>
      </c>
      <c r="D837" s="55">
        <v>150000</v>
      </c>
      <c r="E837" s="12"/>
      <c r="F837" s="12"/>
      <c r="G837" s="55"/>
      <c r="H837" s="56">
        <v>150000</v>
      </c>
    </row>
    <row r="838" spans="2:8" ht="45">
      <c r="B838" s="59">
        <v>416</v>
      </c>
      <c r="C838" s="60" t="s">
        <v>418</v>
      </c>
      <c r="D838" s="55">
        <v>717000</v>
      </c>
      <c r="E838" s="12"/>
      <c r="F838" s="12"/>
      <c r="G838" s="55"/>
      <c r="H838" s="56">
        <v>717000</v>
      </c>
    </row>
    <row r="839" spans="2:8">
      <c r="B839" s="59">
        <v>421</v>
      </c>
      <c r="C839" s="60" t="s">
        <v>26</v>
      </c>
      <c r="D839" s="55">
        <v>1650000</v>
      </c>
      <c r="E839" s="31">
        <v>170000</v>
      </c>
      <c r="F839" s="12"/>
      <c r="G839" s="55"/>
      <c r="H839" s="56">
        <v>1820000</v>
      </c>
    </row>
    <row r="840" spans="2:8">
      <c r="B840" s="59">
        <v>422</v>
      </c>
      <c r="C840" s="60" t="s">
        <v>35</v>
      </c>
      <c r="D840" s="55">
        <v>50000</v>
      </c>
      <c r="E840" s="31">
        <v>220000</v>
      </c>
      <c r="F840" s="12"/>
      <c r="G840" s="55"/>
      <c r="H840" s="56">
        <v>520000</v>
      </c>
    </row>
    <row r="841" spans="2:8">
      <c r="B841" s="59">
        <v>423</v>
      </c>
      <c r="C841" s="60" t="s">
        <v>37</v>
      </c>
      <c r="D841" s="55">
        <v>250000</v>
      </c>
      <c r="E841" s="31">
        <v>435000</v>
      </c>
      <c r="F841" s="12"/>
      <c r="G841" s="55"/>
      <c r="H841" s="56">
        <v>815000</v>
      </c>
    </row>
    <row r="842" spans="2:8" ht="30">
      <c r="B842" s="59">
        <v>425</v>
      </c>
      <c r="C842" s="60" t="s">
        <v>107</v>
      </c>
      <c r="D842" s="55">
        <v>600000</v>
      </c>
      <c r="E842" s="31">
        <v>40000</v>
      </c>
      <c r="F842" s="12"/>
      <c r="G842" s="55"/>
      <c r="H842" s="56">
        <v>660000</v>
      </c>
    </row>
    <row r="843" spans="2:8">
      <c r="B843" s="59">
        <v>426</v>
      </c>
      <c r="C843" s="60" t="s">
        <v>41</v>
      </c>
      <c r="D843" s="55">
        <v>35000</v>
      </c>
      <c r="E843" s="31">
        <v>80000</v>
      </c>
      <c r="F843" s="12"/>
      <c r="G843" s="55"/>
      <c r="H843" s="56">
        <v>115000</v>
      </c>
    </row>
    <row r="844" spans="2:8" ht="30">
      <c r="B844" s="59">
        <v>465</v>
      </c>
      <c r="C844" s="60" t="s">
        <v>321</v>
      </c>
      <c r="D844" s="55">
        <v>2421000</v>
      </c>
      <c r="E844" s="31"/>
      <c r="F844" s="12"/>
      <c r="G844" s="55"/>
      <c r="H844" s="56">
        <v>2421000</v>
      </c>
    </row>
    <row r="845" spans="2:8">
      <c r="B845" s="59">
        <v>512</v>
      </c>
      <c r="C845" s="60" t="s">
        <v>82</v>
      </c>
      <c r="D845" s="55">
        <v>0</v>
      </c>
      <c r="E845" s="31">
        <v>280000</v>
      </c>
      <c r="F845" s="12"/>
      <c r="G845" s="55"/>
      <c r="H845" s="56">
        <v>280000</v>
      </c>
    </row>
    <row r="846" spans="2:8">
      <c r="B846" s="59">
        <v>515</v>
      </c>
      <c r="C846" s="60" t="s">
        <v>587</v>
      </c>
      <c r="D846" s="55">
        <v>300000</v>
      </c>
      <c r="E846" s="31">
        <v>100000</v>
      </c>
      <c r="F846" s="12"/>
      <c r="G846" s="55">
        <v>195000</v>
      </c>
      <c r="H846" s="56">
        <v>595000</v>
      </c>
    </row>
    <row r="847" spans="2:8" ht="30">
      <c r="B847" s="53"/>
      <c r="C847" s="52" t="s">
        <v>612</v>
      </c>
      <c r="D847" s="62">
        <v>29213000</v>
      </c>
      <c r="E847" s="13">
        <v>1325000</v>
      </c>
      <c r="F847" s="13"/>
      <c r="G847" s="62">
        <v>195000</v>
      </c>
      <c r="H847" s="63">
        <v>31133000</v>
      </c>
    </row>
    <row r="848" spans="2:8">
      <c r="B848" s="53"/>
      <c r="C848" s="64"/>
      <c r="D848" s="55"/>
      <c r="E848" s="12"/>
      <c r="F848" s="12"/>
      <c r="G848" s="55"/>
      <c r="H848" s="56"/>
    </row>
    <row r="849" spans="2:8">
      <c r="B849" s="53"/>
      <c r="C849" s="52" t="s">
        <v>403</v>
      </c>
      <c r="D849" s="62">
        <v>29213000</v>
      </c>
      <c r="E849" s="13">
        <v>1325000</v>
      </c>
      <c r="F849" s="13"/>
      <c r="G849" s="62">
        <v>195000</v>
      </c>
      <c r="H849" s="63">
        <v>31133000</v>
      </c>
    </row>
    <row r="850" spans="2:8">
      <c r="B850" s="53"/>
      <c r="C850" s="64"/>
      <c r="D850" s="55"/>
      <c r="E850" s="12"/>
      <c r="F850" s="12"/>
      <c r="G850" s="55"/>
      <c r="H850" s="56"/>
    </row>
    <row r="851" spans="2:8">
      <c r="B851" s="53"/>
      <c r="C851" s="52" t="s">
        <v>613</v>
      </c>
      <c r="D851" s="62">
        <v>29213000</v>
      </c>
      <c r="E851" s="13">
        <v>1325000</v>
      </c>
      <c r="F851" s="13"/>
      <c r="G851" s="62">
        <v>195000</v>
      </c>
      <c r="H851" s="63">
        <v>31133000</v>
      </c>
    </row>
    <row r="852" spans="2:8">
      <c r="B852" s="53"/>
      <c r="C852" s="64"/>
      <c r="D852" s="55"/>
      <c r="E852" s="12"/>
      <c r="F852" s="12"/>
      <c r="G852" s="55"/>
      <c r="H852" s="56"/>
    </row>
    <row r="853" spans="2:8" ht="30">
      <c r="B853" s="87"/>
      <c r="C853" s="54" t="s">
        <v>614</v>
      </c>
      <c r="D853" s="55"/>
      <c r="E853" s="66"/>
      <c r="F853" s="66"/>
      <c r="G853" s="55"/>
      <c r="H853" s="56"/>
    </row>
    <row r="854" spans="2:8" ht="30">
      <c r="B854" s="53"/>
      <c r="C854" s="54" t="s">
        <v>399</v>
      </c>
      <c r="D854" s="55"/>
      <c r="E854" s="12"/>
      <c r="F854" s="12"/>
      <c r="G854" s="55"/>
      <c r="H854" s="56"/>
    </row>
    <row r="855" spans="2:8" ht="75">
      <c r="B855" s="53"/>
      <c r="C855" s="54" t="s">
        <v>611</v>
      </c>
      <c r="D855" s="55"/>
      <c r="E855" s="12"/>
      <c r="F855" s="12"/>
      <c r="G855" s="55"/>
      <c r="H855" s="56"/>
    </row>
    <row r="856" spans="2:8" ht="30">
      <c r="B856" s="57"/>
      <c r="C856" s="58" t="s">
        <v>401</v>
      </c>
      <c r="D856" s="55"/>
      <c r="E856" s="12"/>
      <c r="F856" s="12"/>
      <c r="G856" s="55"/>
      <c r="H856" s="56"/>
    </row>
    <row r="857" spans="2:8" ht="45">
      <c r="B857" s="59">
        <v>411</v>
      </c>
      <c r="C857" s="60" t="s">
        <v>320</v>
      </c>
      <c r="D857" s="55">
        <v>16251000</v>
      </c>
      <c r="E857" s="12"/>
      <c r="F857" s="12"/>
      <c r="G857" s="55"/>
      <c r="H857" s="56">
        <v>16251000</v>
      </c>
    </row>
    <row r="858" spans="2:8" ht="30">
      <c r="B858" s="59">
        <v>412</v>
      </c>
      <c r="C858" s="60" t="s">
        <v>8</v>
      </c>
      <c r="D858" s="55">
        <v>2905000</v>
      </c>
      <c r="E858" s="12"/>
      <c r="F858" s="12"/>
      <c r="G858" s="55"/>
      <c r="H858" s="56">
        <v>2905000</v>
      </c>
    </row>
    <row r="859" spans="2:8">
      <c r="B859" s="59">
        <v>413</v>
      </c>
      <c r="C859" s="60" t="s">
        <v>67</v>
      </c>
      <c r="D859" s="55"/>
      <c r="E859" s="31">
        <v>31000</v>
      </c>
      <c r="F859" s="12"/>
      <c r="G859" s="55"/>
      <c r="H859" s="56">
        <v>31000</v>
      </c>
    </row>
    <row r="860" spans="2:8" ht="30">
      <c r="B860" s="59">
        <v>415</v>
      </c>
      <c r="C860" s="60" t="s">
        <v>417</v>
      </c>
      <c r="D860" s="55">
        <v>62000</v>
      </c>
      <c r="E860" s="31"/>
      <c r="F860" s="12"/>
      <c r="G860" s="55"/>
      <c r="H860" s="56">
        <v>62000</v>
      </c>
    </row>
    <row r="861" spans="2:8" ht="45">
      <c r="B861" s="59">
        <v>416</v>
      </c>
      <c r="C861" s="60" t="s">
        <v>418</v>
      </c>
      <c r="D861" s="55">
        <v>250000</v>
      </c>
      <c r="E861" s="31"/>
      <c r="F861" s="12"/>
      <c r="G861" s="55"/>
      <c r="H861" s="56">
        <v>250000</v>
      </c>
    </row>
    <row r="862" spans="2:8">
      <c r="B862" s="59">
        <v>421</v>
      </c>
      <c r="C862" s="60" t="s">
        <v>26</v>
      </c>
      <c r="D862" s="55">
        <v>4300000</v>
      </c>
      <c r="E862" s="31">
        <v>488500</v>
      </c>
      <c r="F862" s="12"/>
      <c r="G862" s="55">
        <v>37000</v>
      </c>
      <c r="H862" s="56">
        <v>4825500</v>
      </c>
    </row>
    <row r="863" spans="2:8">
      <c r="B863" s="59">
        <v>422</v>
      </c>
      <c r="C863" s="60" t="s">
        <v>35</v>
      </c>
      <c r="D863" s="55">
        <v>50000</v>
      </c>
      <c r="E863" s="31">
        <v>1175000</v>
      </c>
      <c r="F863" s="12"/>
      <c r="G863" s="55">
        <v>50000</v>
      </c>
      <c r="H863" s="56">
        <v>1275000</v>
      </c>
    </row>
    <row r="864" spans="2:8">
      <c r="B864" s="59">
        <v>423</v>
      </c>
      <c r="C864" s="60" t="s">
        <v>37</v>
      </c>
      <c r="D864" s="55"/>
      <c r="E864" s="31">
        <v>1333500</v>
      </c>
      <c r="F864" s="12"/>
      <c r="G864" s="55">
        <v>50000</v>
      </c>
      <c r="H864" s="56">
        <v>1383500</v>
      </c>
    </row>
    <row r="865" spans="2:8" ht="30">
      <c r="B865" s="59">
        <v>425</v>
      </c>
      <c r="C865" s="60" t="s">
        <v>107</v>
      </c>
      <c r="D865" s="55"/>
      <c r="E865" s="31">
        <v>313000</v>
      </c>
      <c r="F865" s="12"/>
      <c r="G865" s="55"/>
      <c r="H865" s="56">
        <v>313000</v>
      </c>
    </row>
    <row r="866" spans="2:8">
      <c r="B866" s="59">
        <v>426</v>
      </c>
      <c r="C866" s="60" t="s">
        <v>41</v>
      </c>
      <c r="D866" s="55"/>
      <c r="E866" s="31">
        <v>1171000</v>
      </c>
      <c r="F866" s="12"/>
      <c r="G866" s="55"/>
      <c r="H866" s="56">
        <v>1171000</v>
      </c>
    </row>
    <row r="867" spans="2:8" ht="30">
      <c r="B867" s="59">
        <v>465</v>
      </c>
      <c r="C867" s="60" t="s">
        <v>321</v>
      </c>
      <c r="D867" s="55">
        <v>1819000</v>
      </c>
      <c r="E867" s="31"/>
      <c r="F867" s="12"/>
      <c r="G867" s="55"/>
      <c r="H867" s="56">
        <v>1819000</v>
      </c>
    </row>
    <row r="868" spans="2:8" ht="30">
      <c r="B868" s="59">
        <v>482</v>
      </c>
      <c r="C868" s="60" t="s">
        <v>339</v>
      </c>
      <c r="D868" s="55"/>
      <c r="E868" s="31">
        <v>39000</v>
      </c>
      <c r="F868" s="12"/>
      <c r="G868" s="55"/>
      <c r="H868" s="56">
        <v>39000</v>
      </c>
    </row>
    <row r="869" spans="2:8" ht="30">
      <c r="B869" s="59">
        <v>483</v>
      </c>
      <c r="C869" s="60" t="s">
        <v>564</v>
      </c>
      <c r="D869" s="55">
        <v>1000</v>
      </c>
      <c r="E869" s="31"/>
      <c r="F869" s="12"/>
      <c r="G869" s="55"/>
      <c r="H869" s="56">
        <v>1000</v>
      </c>
    </row>
    <row r="870" spans="2:8">
      <c r="B870" s="59">
        <v>515</v>
      </c>
      <c r="C870" s="60" t="s">
        <v>587</v>
      </c>
      <c r="D870" s="55"/>
      <c r="E870" s="31">
        <v>3000</v>
      </c>
      <c r="F870" s="12"/>
      <c r="G870" s="55"/>
      <c r="H870" s="56">
        <v>3000</v>
      </c>
    </row>
    <row r="871" spans="2:8" ht="30">
      <c r="B871" s="53"/>
      <c r="C871" s="52" t="s">
        <v>612</v>
      </c>
      <c r="D871" s="62">
        <v>25638000</v>
      </c>
      <c r="E871" s="13">
        <v>4554000</v>
      </c>
      <c r="F871" s="13"/>
      <c r="G871" s="62">
        <v>137000</v>
      </c>
      <c r="H871" s="63">
        <v>30329000</v>
      </c>
    </row>
    <row r="872" spans="2:8">
      <c r="B872" s="53"/>
      <c r="C872" s="64"/>
      <c r="D872" s="55"/>
      <c r="E872" s="12"/>
      <c r="F872" s="12"/>
      <c r="G872" s="55"/>
      <c r="H872" s="56"/>
    </row>
    <row r="873" spans="2:8" ht="90">
      <c r="B873" s="53"/>
      <c r="C873" s="82" t="s">
        <v>400</v>
      </c>
      <c r="D873" s="55"/>
      <c r="E873" s="12"/>
      <c r="F873" s="12"/>
      <c r="G873" s="55"/>
      <c r="H873" s="56"/>
    </row>
    <row r="874" spans="2:8" ht="30">
      <c r="B874" s="53"/>
      <c r="C874" s="58" t="s">
        <v>401</v>
      </c>
      <c r="D874" s="55"/>
      <c r="E874" s="12"/>
      <c r="F874" s="12"/>
      <c r="G874" s="55"/>
      <c r="H874" s="56"/>
    </row>
    <row r="875" spans="2:8" ht="30">
      <c r="B875" s="53">
        <v>424</v>
      </c>
      <c r="C875" s="64" t="s">
        <v>72</v>
      </c>
      <c r="D875" s="55">
        <v>400000</v>
      </c>
      <c r="E875" s="12">
        <v>250000</v>
      </c>
      <c r="F875" s="12"/>
      <c r="G875" s="55"/>
      <c r="H875" s="56">
        <v>1650000</v>
      </c>
    </row>
    <row r="876" spans="2:8" ht="30">
      <c r="B876" s="53"/>
      <c r="C876" s="52" t="s">
        <v>615</v>
      </c>
      <c r="D876" s="62">
        <v>400000</v>
      </c>
      <c r="E876" s="13">
        <v>250000</v>
      </c>
      <c r="F876" s="13">
        <v>0</v>
      </c>
      <c r="G876" s="62">
        <v>0</v>
      </c>
      <c r="H876" s="63">
        <v>1650000</v>
      </c>
    </row>
    <row r="877" spans="2:8">
      <c r="B877" s="53"/>
      <c r="C877" s="64"/>
      <c r="D877" s="55"/>
      <c r="E877" s="12"/>
      <c r="F877" s="12"/>
      <c r="G877" s="55"/>
      <c r="H877" s="56"/>
    </row>
    <row r="878" spans="2:8" ht="30">
      <c r="B878" s="53"/>
      <c r="C878" s="52" t="s">
        <v>616</v>
      </c>
      <c r="D878" s="55"/>
      <c r="E878" s="12"/>
      <c r="F878" s="12"/>
      <c r="G878" s="55"/>
      <c r="H878" s="56"/>
    </row>
    <row r="879" spans="2:8" ht="30">
      <c r="B879" s="53"/>
      <c r="C879" s="64" t="s">
        <v>401</v>
      </c>
      <c r="D879" s="55"/>
      <c r="E879" s="12"/>
      <c r="F879" s="12"/>
      <c r="G879" s="55"/>
      <c r="H879" s="56"/>
    </row>
    <row r="880" spans="2:8" ht="30">
      <c r="B880" s="53">
        <v>424</v>
      </c>
      <c r="C880" s="64" t="s">
        <v>72</v>
      </c>
      <c r="D880" s="55">
        <v>0</v>
      </c>
      <c r="E880" s="12">
        <v>300000</v>
      </c>
      <c r="F880" s="12"/>
      <c r="G880" s="55"/>
      <c r="H880" s="56">
        <v>2300000</v>
      </c>
    </row>
    <row r="881" spans="2:8" ht="30">
      <c r="B881" s="53"/>
      <c r="C881" s="52" t="s">
        <v>617</v>
      </c>
      <c r="D881" s="62">
        <v>0</v>
      </c>
      <c r="E881" s="13">
        <v>300000</v>
      </c>
      <c r="F881" s="13">
        <v>0</v>
      </c>
      <c r="G881" s="62">
        <v>0</v>
      </c>
      <c r="H881" s="63">
        <v>2300000</v>
      </c>
    </row>
    <row r="882" spans="2:8">
      <c r="B882" s="53"/>
      <c r="C882" s="64"/>
      <c r="D882" s="55"/>
      <c r="E882" s="12"/>
      <c r="F882" s="12"/>
      <c r="G882" s="55"/>
      <c r="H882" s="56"/>
    </row>
    <row r="883" spans="2:8" ht="45">
      <c r="B883" s="53"/>
      <c r="C883" s="65" t="s">
        <v>618</v>
      </c>
      <c r="D883" s="55"/>
      <c r="E883" s="12"/>
      <c r="F883" s="12"/>
      <c r="G883" s="55"/>
      <c r="H883" s="56"/>
    </row>
    <row r="884" spans="2:8" ht="30">
      <c r="B884" s="57"/>
      <c r="C884" s="58" t="s">
        <v>401</v>
      </c>
      <c r="D884" s="55"/>
      <c r="E884" s="12"/>
      <c r="F884" s="12"/>
      <c r="G884" s="55"/>
      <c r="H884" s="56"/>
    </row>
    <row r="885" spans="2:8" ht="30">
      <c r="B885" s="59">
        <v>511</v>
      </c>
      <c r="C885" s="60" t="s">
        <v>81</v>
      </c>
      <c r="D885" s="55">
        <v>30000000</v>
      </c>
      <c r="E885" s="12"/>
      <c r="F885" s="12"/>
      <c r="G885" s="55">
        <v>32067000</v>
      </c>
      <c r="H885" s="56">
        <v>62067000</v>
      </c>
    </row>
    <row r="886" spans="2:8">
      <c r="B886" s="59">
        <v>512</v>
      </c>
      <c r="C886" s="60" t="s">
        <v>82</v>
      </c>
      <c r="D886" s="55"/>
      <c r="E886" s="12">
        <v>265000</v>
      </c>
      <c r="F886" s="12"/>
      <c r="G886" s="55"/>
      <c r="H886" s="56">
        <v>265000</v>
      </c>
    </row>
    <row r="887" spans="2:8" ht="30">
      <c r="B887" s="53"/>
      <c r="C887" s="52" t="s">
        <v>619</v>
      </c>
      <c r="D887" s="62">
        <v>30000000</v>
      </c>
      <c r="E887" s="13">
        <v>265000</v>
      </c>
      <c r="F887" s="13"/>
      <c r="G887" s="62">
        <v>32067000</v>
      </c>
      <c r="H887" s="63">
        <v>62332000</v>
      </c>
    </row>
    <row r="888" spans="2:8">
      <c r="B888" s="53"/>
      <c r="C888" s="64"/>
      <c r="D888" s="55"/>
      <c r="E888" s="12"/>
      <c r="F888" s="12"/>
      <c r="G888" s="55"/>
      <c r="H888" s="56"/>
    </row>
    <row r="889" spans="2:8">
      <c r="B889" s="53"/>
      <c r="C889" s="52" t="s">
        <v>403</v>
      </c>
      <c r="D889" s="62">
        <v>56038000</v>
      </c>
      <c r="E889" s="13">
        <v>5369000</v>
      </c>
      <c r="F889" s="13"/>
      <c r="G889" s="62">
        <v>32204000</v>
      </c>
      <c r="H889" s="63">
        <v>96611000</v>
      </c>
    </row>
    <row r="890" spans="2:8">
      <c r="B890" s="53"/>
      <c r="C890" s="64"/>
      <c r="D890" s="55"/>
      <c r="E890" s="12"/>
      <c r="F890" s="12"/>
      <c r="G890" s="55"/>
      <c r="H890" s="56"/>
    </row>
    <row r="891" spans="2:8">
      <c r="B891" s="53"/>
      <c r="C891" s="52" t="s">
        <v>620</v>
      </c>
      <c r="D891" s="62">
        <v>56038000</v>
      </c>
      <c r="E891" s="13">
        <v>5369000</v>
      </c>
      <c r="F891" s="13">
        <v>0</v>
      </c>
      <c r="G891" s="62">
        <v>32204000</v>
      </c>
      <c r="H891" s="63">
        <v>96611000</v>
      </c>
    </row>
    <row r="892" spans="2:8">
      <c r="B892" s="53"/>
      <c r="C892" s="64"/>
      <c r="D892" s="55"/>
      <c r="E892" s="12"/>
      <c r="F892" s="12"/>
      <c r="G892" s="55"/>
      <c r="H892" s="56"/>
    </row>
    <row r="893" spans="2:8">
      <c r="B893" s="53"/>
      <c r="C893" s="64"/>
      <c r="D893" s="55"/>
      <c r="E893" s="12"/>
      <c r="F893" s="12"/>
      <c r="G893" s="55"/>
      <c r="H893" s="56"/>
    </row>
    <row r="894" spans="2:8" ht="30">
      <c r="B894" s="87"/>
      <c r="C894" s="54" t="s">
        <v>621</v>
      </c>
      <c r="D894" s="55"/>
      <c r="E894" s="66"/>
      <c r="F894" s="66"/>
      <c r="G894" s="55"/>
      <c r="H894" s="56"/>
    </row>
    <row r="895" spans="2:8" ht="30">
      <c r="B895" s="53"/>
      <c r="C895" s="54" t="s">
        <v>399</v>
      </c>
      <c r="D895" s="55"/>
      <c r="E895" s="12"/>
      <c r="F895" s="12"/>
      <c r="G895" s="55"/>
      <c r="H895" s="56"/>
    </row>
    <row r="896" spans="2:8" ht="75">
      <c r="B896" s="53"/>
      <c r="C896" s="54" t="s">
        <v>611</v>
      </c>
      <c r="D896" s="55"/>
      <c r="E896" s="12"/>
      <c r="F896" s="12"/>
      <c r="G896" s="55"/>
      <c r="H896" s="56"/>
    </row>
    <row r="897" spans="2:8" ht="30">
      <c r="B897" s="57"/>
      <c r="C897" s="58" t="s">
        <v>401</v>
      </c>
      <c r="D897" s="55"/>
      <c r="E897" s="12"/>
      <c r="F897" s="12"/>
      <c r="G897" s="55"/>
      <c r="H897" s="56"/>
    </row>
    <row r="898" spans="2:8" ht="45">
      <c r="B898" s="59">
        <v>411</v>
      </c>
      <c r="C898" s="60" t="s">
        <v>320</v>
      </c>
      <c r="D898" s="55">
        <v>6670000</v>
      </c>
      <c r="E898" s="12"/>
      <c r="F898" s="12"/>
      <c r="G898" s="55"/>
      <c r="H898" s="56">
        <v>6670000</v>
      </c>
    </row>
    <row r="899" spans="2:8" ht="30">
      <c r="B899" s="59">
        <v>412</v>
      </c>
      <c r="C899" s="60" t="s">
        <v>8</v>
      </c>
      <c r="D899" s="55">
        <v>1215000</v>
      </c>
      <c r="E899" s="12"/>
      <c r="F899" s="12"/>
      <c r="G899" s="55"/>
      <c r="H899" s="56">
        <v>1215000</v>
      </c>
    </row>
    <row r="900" spans="2:8" ht="30">
      <c r="B900" s="59">
        <v>414</v>
      </c>
      <c r="C900" s="60" t="s">
        <v>105</v>
      </c>
      <c r="D900" s="55"/>
      <c r="E900" s="31">
        <v>50000</v>
      </c>
      <c r="F900" s="12"/>
      <c r="G900" s="55"/>
      <c r="H900" s="56">
        <v>50000</v>
      </c>
    </row>
    <row r="901" spans="2:8" ht="30">
      <c r="B901" s="59">
        <v>415</v>
      </c>
      <c r="C901" s="60" t="s">
        <v>417</v>
      </c>
      <c r="D901" s="55"/>
      <c r="E901" s="31">
        <v>50000</v>
      </c>
      <c r="F901" s="12"/>
      <c r="G901" s="55"/>
      <c r="H901" s="56">
        <v>50000</v>
      </c>
    </row>
    <row r="902" spans="2:8" ht="45">
      <c r="B902" s="59">
        <v>416</v>
      </c>
      <c r="C902" s="60" t="s">
        <v>418</v>
      </c>
      <c r="D902" s="55"/>
      <c r="E902" s="31">
        <v>35000</v>
      </c>
      <c r="F902" s="12"/>
      <c r="G902" s="55"/>
      <c r="H902" s="56">
        <v>35000</v>
      </c>
    </row>
    <row r="903" spans="2:8">
      <c r="B903" s="59">
        <v>421</v>
      </c>
      <c r="C903" s="60" t="s">
        <v>26</v>
      </c>
      <c r="D903" s="55">
        <v>140000</v>
      </c>
      <c r="E903" s="31">
        <v>882000</v>
      </c>
      <c r="F903" s="12"/>
      <c r="G903" s="55">
        <v>183000</v>
      </c>
      <c r="H903" s="56">
        <v>1205000</v>
      </c>
    </row>
    <row r="904" spans="2:8">
      <c r="B904" s="59">
        <v>422</v>
      </c>
      <c r="C904" s="60" t="s">
        <v>35</v>
      </c>
      <c r="D904" s="55"/>
      <c r="E904" s="31">
        <v>280000</v>
      </c>
      <c r="F904" s="12"/>
      <c r="G904" s="55"/>
      <c r="H904" s="56">
        <v>280000</v>
      </c>
    </row>
    <row r="905" spans="2:8">
      <c r="B905" s="59">
        <v>423</v>
      </c>
      <c r="C905" s="60" t="s">
        <v>37</v>
      </c>
      <c r="D905" s="55"/>
      <c r="E905" s="31">
        <v>1824000</v>
      </c>
      <c r="F905" s="12"/>
      <c r="G905" s="55">
        <v>300000</v>
      </c>
      <c r="H905" s="56">
        <v>2124000</v>
      </c>
    </row>
    <row r="906" spans="2:8" ht="30">
      <c r="B906" s="59">
        <v>424</v>
      </c>
      <c r="C906" s="60" t="s">
        <v>72</v>
      </c>
      <c r="D906" s="55"/>
      <c r="E906" s="31">
        <v>2080000</v>
      </c>
      <c r="F906" s="12"/>
      <c r="G906" s="55">
        <v>300000</v>
      </c>
      <c r="H906" s="56">
        <v>2380000</v>
      </c>
    </row>
    <row r="907" spans="2:8" ht="30">
      <c r="B907" s="59">
        <v>425</v>
      </c>
      <c r="C907" s="60" t="s">
        <v>107</v>
      </c>
      <c r="D907" s="55"/>
      <c r="E907" s="31">
        <v>462000</v>
      </c>
      <c r="F907" s="12"/>
      <c r="G907" s="55"/>
      <c r="H907" s="56">
        <v>462000</v>
      </c>
    </row>
    <row r="908" spans="2:8">
      <c r="B908" s="59">
        <v>426</v>
      </c>
      <c r="C908" s="60" t="s">
        <v>41</v>
      </c>
      <c r="D908" s="55"/>
      <c r="E908" s="31">
        <v>650000</v>
      </c>
      <c r="F908" s="12"/>
      <c r="G908" s="55"/>
      <c r="H908" s="56">
        <v>650000</v>
      </c>
    </row>
    <row r="909" spans="2:8" ht="30">
      <c r="B909" s="59">
        <v>431</v>
      </c>
      <c r="C909" s="60" t="s">
        <v>622</v>
      </c>
      <c r="D909" s="55"/>
      <c r="E909" s="31">
        <v>65000</v>
      </c>
      <c r="F909" s="12"/>
      <c r="G909" s="55"/>
      <c r="H909" s="56">
        <v>65000</v>
      </c>
    </row>
    <row r="910" spans="2:8" ht="30">
      <c r="B910" s="59">
        <v>465</v>
      </c>
      <c r="C910" s="60" t="s">
        <v>321</v>
      </c>
      <c r="D910" s="55">
        <v>785000</v>
      </c>
      <c r="E910" s="31"/>
      <c r="F910" s="12"/>
      <c r="G910" s="55"/>
      <c r="H910" s="56">
        <v>785000</v>
      </c>
    </row>
    <row r="911" spans="2:8" ht="30">
      <c r="B911" s="59">
        <v>482</v>
      </c>
      <c r="C911" s="60" t="s">
        <v>339</v>
      </c>
      <c r="D911" s="55"/>
      <c r="E911" s="31">
        <v>35000</v>
      </c>
      <c r="F911" s="12"/>
      <c r="G911" s="55"/>
      <c r="H911" s="56">
        <v>35000</v>
      </c>
    </row>
    <row r="912" spans="2:8" ht="30">
      <c r="B912" s="59">
        <v>511</v>
      </c>
      <c r="C912" s="60" t="s">
        <v>81</v>
      </c>
      <c r="D912" s="55"/>
      <c r="E912" s="31">
        <v>1490000</v>
      </c>
      <c r="F912" s="12"/>
      <c r="G912" s="55"/>
      <c r="H912" s="56">
        <v>1490000</v>
      </c>
    </row>
    <row r="913" spans="2:8">
      <c r="B913" s="59">
        <v>512</v>
      </c>
      <c r="C913" s="60" t="s">
        <v>82</v>
      </c>
      <c r="D913" s="55"/>
      <c r="E913" s="31">
        <v>595000</v>
      </c>
      <c r="F913" s="12"/>
      <c r="G913" s="55"/>
      <c r="H913" s="56">
        <v>595000</v>
      </c>
    </row>
    <row r="914" spans="2:8">
      <c r="B914" s="59">
        <v>515</v>
      </c>
      <c r="C914" s="60" t="s">
        <v>587</v>
      </c>
      <c r="D914" s="55"/>
      <c r="E914" s="31">
        <v>2000</v>
      </c>
      <c r="F914" s="12"/>
      <c r="G914" s="55"/>
      <c r="H914" s="56">
        <v>2000</v>
      </c>
    </row>
    <row r="915" spans="2:8" ht="30">
      <c r="B915" s="53"/>
      <c r="C915" s="52" t="s">
        <v>612</v>
      </c>
      <c r="D915" s="62">
        <v>8810000</v>
      </c>
      <c r="E915" s="13">
        <v>8500000</v>
      </c>
      <c r="F915" s="13"/>
      <c r="G915" s="62">
        <v>783000</v>
      </c>
      <c r="H915" s="63">
        <v>18093000</v>
      </c>
    </row>
    <row r="916" spans="2:8">
      <c r="B916" s="53"/>
      <c r="C916" s="64"/>
      <c r="D916" s="55"/>
      <c r="E916" s="12"/>
      <c r="F916" s="12"/>
      <c r="G916" s="55"/>
      <c r="H916" s="56"/>
    </row>
    <row r="917" spans="2:8" ht="90">
      <c r="B917" s="53"/>
      <c r="C917" s="82" t="s">
        <v>400</v>
      </c>
      <c r="D917" s="55"/>
      <c r="E917" s="12"/>
      <c r="F917" s="12"/>
      <c r="G917" s="55"/>
      <c r="H917" s="56"/>
    </row>
    <row r="918" spans="2:8" ht="30">
      <c r="B918" s="53"/>
      <c r="C918" s="58" t="s">
        <v>401</v>
      </c>
      <c r="D918" s="55"/>
      <c r="E918" s="12"/>
      <c r="F918" s="12"/>
      <c r="G918" s="55"/>
      <c r="H918" s="56"/>
    </row>
    <row r="919" spans="2:8">
      <c r="B919" s="53">
        <v>422</v>
      </c>
      <c r="C919" s="64" t="s">
        <v>35</v>
      </c>
      <c r="D919" s="55">
        <v>30000</v>
      </c>
      <c r="E919" s="31">
        <v>280000</v>
      </c>
      <c r="F919" s="12"/>
      <c r="G919" s="55"/>
      <c r="H919" s="56">
        <v>310000</v>
      </c>
    </row>
    <row r="920" spans="2:8">
      <c r="B920" s="53">
        <v>423</v>
      </c>
      <c r="C920" s="64" t="s">
        <v>37</v>
      </c>
      <c r="D920" s="55">
        <v>10000</v>
      </c>
      <c r="E920" s="31">
        <v>420000</v>
      </c>
      <c r="F920" s="12"/>
      <c r="G920" s="55"/>
      <c r="H920" s="56">
        <v>430000</v>
      </c>
    </row>
    <row r="921" spans="2:8" ht="30">
      <c r="B921" s="53">
        <v>424</v>
      </c>
      <c r="C921" s="64" t="s">
        <v>72</v>
      </c>
      <c r="D921" s="55">
        <v>28000</v>
      </c>
      <c r="E921" s="31">
        <v>470000</v>
      </c>
      <c r="F921" s="12"/>
      <c r="G921" s="55"/>
      <c r="H921" s="56">
        <v>498000</v>
      </c>
    </row>
    <row r="922" spans="2:8" ht="30">
      <c r="B922" s="53">
        <v>425</v>
      </c>
      <c r="C922" s="64" t="s">
        <v>107</v>
      </c>
      <c r="D922" s="55"/>
      <c r="E922" s="31">
        <v>95000</v>
      </c>
      <c r="F922" s="12"/>
      <c r="G922" s="55"/>
      <c r="H922" s="56">
        <v>95000</v>
      </c>
    </row>
    <row r="923" spans="2:8">
      <c r="B923" s="53">
        <v>426</v>
      </c>
      <c r="C923" s="64" t="s">
        <v>41</v>
      </c>
      <c r="D923" s="55">
        <v>60000</v>
      </c>
      <c r="E923" s="31">
        <v>242000</v>
      </c>
      <c r="F923" s="12"/>
      <c r="G923" s="55"/>
      <c r="H923" s="56">
        <v>302000</v>
      </c>
    </row>
    <row r="924" spans="2:8" ht="30">
      <c r="B924" s="53"/>
      <c r="C924" s="52" t="s">
        <v>615</v>
      </c>
      <c r="D924" s="62">
        <v>128000</v>
      </c>
      <c r="E924" s="13">
        <v>1507000</v>
      </c>
      <c r="F924" s="13"/>
      <c r="G924" s="62"/>
      <c r="H924" s="63">
        <v>1635000</v>
      </c>
    </row>
    <row r="925" spans="2:8">
      <c r="B925" s="53"/>
      <c r="C925" s="52"/>
      <c r="D925" s="62"/>
      <c r="E925" s="13"/>
      <c r="F925" s="13"/>
      <c r="G925" s="62"/>
      <c r="H925" s="63"/>
    </row>
    <row r="926" spans="2:8" ht="45">
      <c r="B926" s="53"/>
      <c r="C926" s="65" t="s">
        <v>623</v>
      </c>
      <c r="D926" s="55"/>
      <c r="E926" s="12"/>
      <c r="F926" s="12"/>
      <c r="G926" s="55"/>
      <c r="H926" s="56"/>
    </row>
    <row r="927" spans="2:8" ht="30">
      <c r="B927" s="57"/>
      <c r="C927" s="58" t="s">
        <v>401</v>
      </c>
      <c r="D927" s="55"/>
      <c r="E927" s="12"/>
      <c r="F927" s="12"/>
      <c r="G927" s="55"/>
      <c r="H927" s="56"/>
    </row>
    <row r="928" spans="2:8">
      <c r="B928" s="59">
        <v>422</v>
      </c>
      <c r="C928" s="60" t="s">
        <v>35</v>
      </c>
      <c r="D928" s="55">
        <v>20000</v>
      </c>
      <c r="E928" s="12"/>
      <c r="F928" s="12"/>
      <c r="G928" s="55"/>
      <c r="H928" s="56">
        <v>20000</v>
      </c>
    </row>
    <row r="929" spans="2:8">
      <c r="B929" s="59">
        <v>423</v>
      </c>
      <c r="C929" s="60" t="s">
        <v>624</v>
      </c>
      <c r="D929" s="55">
        <v>340000</v>
      </c>
      <c r="E929" s="12"/>
      <c r="F929" s="12"/>
      <c r="G929" s="55"/>
      <c r="H929" s="56">
        <v>340000</v>
      </c>
    </row>
    <row r="930" spans="2:8" ht="30">
      <c r="B930" s="59">
        <v>424</v>
      </c>
      <c r="C930" s="60" t="s">
        <v>625</v>
      </c>
      <c r="D930" s="55">
        <v>180000</v>
      </c>
      <c r="E930" s="12"/>
      <c r="F930" s="12"/>
      <c r="G930" s="55"/>
      <c r="H930" s="56">
        <v>180000</v>
      </c>
    </row>
    <row r="931" spans="2:8">
      <c r="B931" s="59">
        <v>426</v>
      </c>
      <c r="C931" s="60" t="s">
        <v>41</v>
      </c>
      <c r="D931" s="55">
        <v>10000</v>
      </c>
      <c r="E931" s="12"/>
      <c r="F931" s="12"/>
      <c r="G931" s="55"/>
      <c r="H931" s="56">
        <v>10000</v>
      </c>
    </row>
    <row r="932" spans="2:8" ht="30">
      <c r="B932" s="59">
        <v>472</v>
      </c>
      <c r="C932" s="60" t="s">
        <v>373</v>
      </c>
      <c r="D932" s="55">
        <v>100000</v>
      </c>
      <c r="E932" s="12"/>
      <c r="F932" s="12"/>
      <c r="G932" s="55"/>
      <c r="H932" s="56">
        <v>100000</v>
      </c>
    </row>
    <row r="933" spans="2:8" ht="30">
      <c r="B933" s="53"/>
      <c r="C933" s="52" t="s">
        <v>626</v>
      </c>
      <c r="D933" s="62">
        <v>650000</v>
      </c>
      <c r="E933" s="13"/>
      <c r="F933" s="13"/>
      <c r="G933" s="62"/>
      <c r="H933" s="63">
        <v>650000</v>
      </c>
    </row>
    <row r="934" spans="2:8">
      <c r="B934" s="53"/>
      <c r="C934" s="52"/>
      <c r="D934" s="62"/>
      <c r="E934" s="13"/>
      <c r="F934" s="13"/>
      <c r="G934" s="62"/>
      <c r="H934" s="63"/>
    </row>
    <row r="935" spans="2:8" ht="90">
      <c r="B935" s="53"/>
      <c r="C935" s="65" t="s">
        <v>627</v>
      </c>
      <c r="D935" s="55"/>
      <c r="E935" s="12"/>
      <c r="F935" s="12"/>
      <c r="G935" s="55"/>
      <c r="H935" s="56"/>
    </row>
    <row r="936" spans="2:8" ht="30">
      <c r="B936" s="57"/>
      <c r="C936" s="58" t="s">
        <v>401</v>
      </c>
      <c r="D936" s="55"/>
      <c r="E936" s="12"/>
      <c r="F936" s="12"/>
      <c r="G936" s="55"/>
      <c r="H936" s="56"/>
    </row>
    <row r="937" spans="2:8" ht="30">
      <c r="B937" s="59">
        <v>425</v>
      </c>
      <c r="C937" s="60" t="s">
        <v>107</v>
      </c>
      <c r="D937" s="55"/>
      <c r="E937" s="31">
        <v>300000</v>
      </c>
      <c r="F937" s="12">
        <v>1000000</v>
      </c>
      <c r="G937" s="55"/>
      <c r="H937" s="56">
        <v>1300000</v>
      </c>
    </row>
    <row r="938" spans="2:8" ht="30">
      <c r="B938" s="53"/>
      <c r="C938" s="52" t="s">
        <v>628</v>
      </c>
      <c r="D938" s="62">
        <v>0</v>
      </c>
      <c r="E938" s="13">
        <v>300000</v>
      </c>
      <c r="F938" s="13">
        <v>1000000</v>
      </c>
      <c r="G938" s="62">
        <v>0</v>
      </c>
      <c r="H938" s="63">
        <v>1300000</v>
      </c>
    </row>
    <row r="939" spans="2:8">
      <c r="B939" s="53"/>
      <c r="C939" s="64"/>
      <c r="D939" s="55"/>
      <c r="E939" s="12"/>
      <c r="F939" s="12"/>
      <c r="G939" s="55"/>
      <c r="H939" s="56"/>
    </row>
    <row r="940" spans="2:8" ht="45">
      <c r="B940" s="53"/>
      <c r="C940" s="65" t="s">
        <v>629</v>
      </c>
      <c r="D940" s="55"/>
      <c r="E940" s="12"/>
      <c r="F940" s="12"/>
      <c r="G940" s="55"/>
      <c r="H940" s="56"/>
    </row>
    <row r="941" spans="2:8" ht="30">
      <c r="B941" s="53"/>
      <c r="C941" s="58" t="s">
        <v>401</v>
      </c>
      <c r="D941" s="55"/>
      <c r="E941" s="12"/>
      <c r="F941" s="12"/>
      <c r="G941" s="55"/>
      <c r="H941" s="56"/>
    </row>
    <row r="942" spans="2:8">
      <c r="B942" s="59">
        <v>426</v>
      </c>
      <c r="C942" s="60" t="s">
        <v>41</v>
      </c>
      <c r="D942" s="55"/>
      <c r="E942" s="31">
        <v>300000</v>
      </c>
      <c r="F942" s="12"/>
      <c r="G942" s="55"/>
      <c r="H942" s="56">
        <v>300000</v>
      </c>
    </row>
    <row r="943" spans="2:8">
      <c r="B943" s="59">
        <v>512</v>
      </c>
      <c r="C943" s="60" t="s">
        <v>82</v>
      </c>
      <c r="D943" s="55"/>
      <c r="E943" s="12"/>
      <c r="F943" s="31">
        <v>400000</v>
      </c>
      <c r="G943" s="55"/>
      <c r="H943" s="56">
        <v>400000</v>
      </c>
    </row>
    <row r="944" spans="2:8" ht="30">
      <c r="B944" s="53"/>
      <c r="C944" s="52" t="s">
        <v>630</v>
      </c>
      <c r="D944" s="62">
        <v>0</v>
      </c>
      <c r="E944" s="13">
        <v>300000</v>
      </c>
      <c r="F944" s="13">
        <v>400000</v>
      </c>
      <c r="G944" s="62">
        <v>0</v>
      </c>
      <c r="H944" s="63">
        <v>700000</v>
      </c>
    </row>
    <row r="945" spans="2:8">
      <c r="B945" s="53"/>
      <c r="C945" s="52"/>
      <c r="D945" s="62"/>
      <c r="E945" s="13"/>
      <c r="F945" s="13"/>
      <c r="G945" s="62"/>
      <c r="H945" s="63"/>
    </row>
    <row r="946" spans="2:8">
      <c r="B946" s="53"/>
      <c r="C946" s="52" t="s">
        <v>403</v>
      </c>
      <c r="D946" s="62">
        <v>9588000</v>
      </c>
      <c r="E946" s="13">
        <v>10607000</v>
      </c>
      <c r="F946" s="13">
        <v>1400000</v>
      </c>
      <c r="G946" s="62">
        <v>783000</v>
      </c>
      <c r="H946" s="63">
        <v>22378000</v>
      </c>
    </row>
    <row r="947" spans="2:8">
      <c r="B947" s="53"/>
      <c r="C947" s="64"/>
      <c r="D947" s="55"/>
      <c r="E947" s="12"/>
      <c r="F947" s="12"/>
      <c r="G947" s="55"/>
      <c r="H947" s="56"/>
    </row>
    <row r="948" spans="2:8">
      <c r="B948" s="53"/>
      <c r="C948" s="52" t="s">
        <v>631</v>
      </c>
      <c r="D948" s="62">
        <v>9588000</v>
      </c>
      <c r="E948" s="13">
        <v>10607000</v>
      </c>
      <c r="F948" s="13">
        <v>1400000</v>
      </c>
      <c r="G948" s="62">
        <v>783000</v>
      </c>
      <c r="H948" s="63">
        <v>22378000</v>
      </c>
    </row>
    <row r="949" spans="2:8">
      <c r="B949" s="53"/>
      <c r="C949" s="64"/>
      <c r="D949" s="55"/>
      <c r="E949" s="12"/>
      <c r="F949" s="12"/>
      <c r="G949" s="55"/>
      <c r="H949" s="56"/>
    </row>
    <row r="950" spans="2:8" ht="30">
      <c r="B950" s="87"/>
      <c r="C950" s="54" t="s">
        <v>632</v>
      </c>
      <c r="D950" s="55"/>
      <c r="E950" s="66"/>
      <c r="F950" s="66"/>
      <c r="G950" s="55"/>
      <c r="H950" s="56"/>
    </row>
    <row r="951" spans="2:8" ht="30">
      <c r="B951" s="53"/>
      <c r="C951" s="54" t="s">
        <v>399</v>
      </c>
      <c r="D951" s="55"/>
      <c r="E951" s="12"/>
      <c r="F951" s="12"/>
      <c r="G951" s="55"/>
      <c r="H951" s="56"/>
    </row>
    <row r="952" spans="2:8" ht="75">
      <c r="B952" s="53"/>
      <c r="C952" s="54" t="s">
        <v>611</v>
      </c>
      <c r="D952" s="55"/>
      <c r="E952" s="12"/>
      <c r="F952" s="12"/>
      <c r="G952" s="55"/>
      <c r="H952" s="56"/>
    </row>
    <row r="953" spans="2:8" ht="30">
      <c r="B953" s="57"/>
      <c r="C953" s="58" t="s">
        <v>401</v>
      </c>
      <c r="D953" s="55"/>
      <c r="E953" s="12"/>
      <c r="F953" s="12"/>
      <c r="G953" s="55"/>
      <c r="H953" s="56"/>
    </row>
    <row r="954" spans="2:8" ht="45">
      <c r="B954" s="59">
        <v>411</v>
      </c>
      <c r="C954" s="60" t="s">
        <v>320</v>
      </c>
      <c r="D954" s="55">
        <v>15246000</v>
      </c>
      <c r="E954" s="12"/>
      <c r="F954" s="12"/>
      <c r="G954" s="55"/>
      <c r="H954" s="56">
        <v>15246000</v>
      </c>
    </row>
    <row r="955" spans="2:8" ht="30">
      <c r="B955" s="59">
        <v>412</v>
      </c>
      <c r="C955" s="60" t="s">
        <v>8</v>
      </c>
      <c r="D955" s="55">
        <v>2730000</v>
      </c>
      <c r="E955" s="12"/>
      <c r="F955" s="12"/>
      <c r="G955" s="55"/>
      <c r="H955" s="56">
        <v>2730000</v>
      </c>
    </row>
    <row r="956" spans="2:8">
      <c r="B956" s="59">
        <v>413</v>
      </c>
      <c r="C956" s="60" t="s">
        <v>67</v>
      </c>
      <c r="D956" s="55"/>
      <c r="E956" s="31">
        <v>40000</v>
      </c>
      <c r="F956" s="12"/>
      <c r="G956" s="55"/>
      <c r="H956" s="56">
        <v>40000</v>
      </c>
    </row>
    <row r="957" spans="2:8" ht="30">
      <c r="B957" s="59">
        <v>414</v>
      </c>
      <c r="C957" s="60" t="s">
        <v>105</v>
      </c>
      <c r="D957" s="55"/>
      <c r="E957" s="31">
        <v>30000</v>
      </c>
      <c r="F957" s="12"/>
      <c r="G957" s="55"/>
      <c r="H957" s="56">
        <v>30000</v>
      </c>
    </row>
    <row r="958" spans="2:8" ht="30">
      <c r="B958" s="59">
        <v>415</v>
      </c>
      <c r="C958" s="60" t="s">
        <v>417</v>
      </c>
      <c r="D958" s="55">
        <v>109000</v>
      </c>
      <c r="E958" s="31"/>
      <c r="F958" s="12"/>
      <c r="G958" s="55"/>
      <c r="H958" s="56">
        <v>109000</v>
      </c>
    </row>
    <row r="959" spans="2:8" ht="45">
      <c r="B959" s="59">
        <v>416</v>
      </c>
      <c r="C959" s="60" t="s">
        <v>418</v>
      </c>
      <c r="D959" s="55">
        <v>392000</v>
      </c>
      <c r="E959" s="31"/>
      <c r="F959" s="12"/>
      <c r="G959" s="55"/>
      <c r="H959" s="56">
        <v>392000</v>
      </c>
    </row>
    <row r="960" spans="2:8">
      <c r="B960" s="59">
        <v>421</v>
      </c>
      <c r="C960" s="60" t="s">
        <v>26</v>
      </c>
      <c r="D960" s="55">
        <v>690000</v>
      </c>
      <c r="E960" s="31">
        <v>60000</v>
      </c>
      <c r="F960" s="12"/>
      <c r="G960" s="55"/>
      <c r="H960" s="56">
        <v>750000</v>
      </c>
    </row>
    <row r="961" spans="2:8">
      <c r="B961" s="59">
        <v>422</v>
      </c>
      <c r="C961" s="60" t="s">
        <v>35</v>
      </c>
      <c r="D961" s="55">
        <v>10000</v>
      </c>
      <c r="E961" s="31">
        <v>205000</v>
      </c>
      <c r="F961" s="12"/>
      <c r="G961" s="55"/>
      <c r="H961" s="56">
        <v>215000</v>
      </c>
    </row>
    <row r="962" spans="2:8">
      <c r="B962" s="59">
        <v>423</v>
      </c>
      <c r="C962" s="60" t="s">
        <v>37</v>
      </c>
      <c r="D962" s="55">
        <v>50000</v>
      </c>
      <c r="E962" s="31">
        <v>1087000</v>
      </c>
      <c r="F962" s="12"/>
      <c r="G962" s="55">
        <v>33000</v>
      </c>
      <c r="H962" s="56">
        <v>1170000</v>
      </c>
    </row>
    <row r="963" spans="2:8" ht="30">
      <c r="B963" s="59">
        <v>424</v>
      </c>
      <c r="C963" s="60" t="s">
        <v>72</v>
      </c>
      <c r="D963" s="55">
        <v>36000</v>
      </c>
      <c r="E963" s="31">
        <v>30000</v>
      </c>
      <c r="F963" s="12"/>
      <c r="G963" s="55"/>
      <c r="H963" s="56">
        <v>66000</v>
      </c>
    </row>
    <row r="964" spans="2:8" ht="30">
      <c r="B964" s="59">
        <v>425</v>
      </c>
      <c r="C964" s="60" t="s">
        <v>107</v>
      </c>
      <c r="D964" s="55">
        <v>20000</v>
      </c>
      <c r="E964" s="31">
        <v>80000</v>
      </c>
      <c r="F964" s="12"/>
      <c r="G964" s="55"/>
      <c r="H964" s="56">
        <v>100000</v>
      </c>
    </row>
    <row r="965" spans="2:8">
      <c r="B965" s="59">
        <v>426</v>
      </c>
      <c r="C965" s="60" t="s">
        <v>41</v>
      </c>
      <c r="D965" s="55">
        <v>35000</v>
      </c>
      <c r="E965" s="31">
        <v>205000</v>
      </c>
      <c r="F965" s="12"/>
      <c r="G965" s="55"/>
      <c r="H965" s="56">
        <v>240000</v>
      </c>
    </row>
    <row r="966" spans="2:8" ht="30">
      <c r="B966" s="59">
        <v>465</v>
      </c>
      <c r="C966" s="60" t="s">
        <v>321</v>
      </c>
      <c r="D966" s="55">
        <v>1936000</v>
      </c>
      <c r="E966" s="31"/>
      <c r="F966" s="12"/>
      <c r="G966" s="55"/>
      <c r="H966" s="56">
        <v>1936000</v>
      </c>
    </row>
    <row r="967" spans="2:8" ht="30">
      <c r="B967" s="59">
        <v>511</v>
      </c>
      <c r="C967" s="60" t="s">
        <v>81</v>
      </c>
      <c r="D967" s="55"/>
      <c r="E967" s="31">
        <v>80000</v>
      </c>
      <c r="F967" s="12"/>
      <c r="G967" s="55"/>
      <c r="H967" s="56">
        <v>80000</v>
      </c>
    </row>
    <row r="968" spans="2:8">
      <c r="B968" s="59">
        <v>512</v>
      </c>
      <c r="C968" s="60" t="s">
        <v>82</v>
      </c>
      <c r="D968" s="55">
        <v>0</v>
      </c>
      <c r="E968" s="31">
        <v>130000</v>
      </c>
      <c r="F968" s="12"/>
      <c r="G968" s="55"/>
      <c r="H968" s="56">
        <v>915000</v>
      </c>
    </row>
    <row r="969" spans="2:8" ht="30">
      <c r="B969" s="53"/>
      <c r="C969" s="52" t="s">
        <v>612</v>
      </c>
      <c r="D969" s="62">
        <v>21254000</v>
      </c>
      <c r="E969" s="13">
        <v>1947000</v>
      </c>
      <c r="F969" s="13">
        <v>0</v>
      </c>
      <c r="G969" s="62">
        <v>33000</v>
      </c>
      <c r="H969" s="63">
        <v>24019000</v>
      </c>
    </row>
    <row r="970" spans="2:8">
      <c r="B970" s="53"/>
      <c r="C970" s="64"/>
      <c r="D970" s="55"/>
      <c r="E970" s="12"/>
      <c r="F970" s="12"/>
      <c r="G970" s="55"/>
      <c r="H970" s="56"/>
    </row>
    <row r="971" spans="2:8" ht="90">
      <c r="B971" s="53"/>
      <c r="C971" s="82" t="s">
        <v>400</v>
      </c>
      <c r="D971" s="55"/>
      <c r="E971" s="12"/>
      <c r="F971" s="12"/>
      <c r="G971" s="55"/>
      <c r="H971" s="56"/>
    </row>
    <row r="972" spans="2:8" ht="30">
      <c r="B972" s="57"/>
      <c r="C972" s="58" t="s">
        <v>401</v>
      </c>
      <c r="D972" s="55"/>
      <c r="E972" s="12"/>
      <c r="F972" s="12"/>
      <c r="G972" s="55"/>
      <c r="H972" s="56"/>
    </row>
    <row r="973" spans="2:8">
      <c r="B973" s="53">
        <v>423</v>
      </c>
      <c r="C973" s="64" t="s">
        <v>37</v>
      </c>
      <c r="D973" s="55">
        <v>50000</v>
      </c>
      <c r="E973" s="12">
        <v>100000</v>
      </c>
      <c r="F973" s="12"/>
      <c r="G973" s="55"/>
      <c r="H973" s="56">
        <v>150000</v>
      </c>
    </row>
    <row r="974" spans="2:8" ht="30">
      <c r="B974" s="53"/>
      <c r="C974" s="52" t="s">
        <v>612</v>
      </c>
      <c r="D974" s="62">
        <v>50000</v>
      </c>
      <c r="E974" s="13">
        <v>100000</v>
      </c>
      <c r="F974" s="13"/>
      <c r="G974" s="62"/>
      <c r="H974" s="63">
        <v>150000</v>
      </c>
    </row>
    <row r="975" spans="2:8">
      <c r="B975" s="53"/>
      <c r="C975" s="64"/>
      <c r="D975" s="55"/>
      <c r="E975" s="12"/>
      <c r="F975" s="12"/>
      <c r="G975" s="55"/>
      <c r="H975" s="56"/>
    </row>
    <row r="976" spans="2:8" ht="30">
      <c r="B976" s="53"/>
      <c r="C976" s="65" t="s">
        <v>633</v>
      </c>
      <c r="D976" s="55"/>
      <c r="E976" s="12"/>
      <c r="F976" s="12"/>
      <c r="G976" s="55"/>
      <c r="H976" s="56"/>
    </row>
    <row r="977" spans="2:8" ht="30">
      <c r="B977" s="57"/>
      <c r="C977" s="58" t="s">
        <v>401</v>
      </c>
      <c r="D977" s="55"/>
      <c r="E977" s="12"/>
      <c r="F977" s="12"/>
      <c r="G977" s="55"/>
      <c r="H977" s="56"/>
    </row>
    <row r="978" spans="2:8">
      <c r="B978" s="59">
        <v>512</v>
      </c>
      <c r="C978" s="60" t="s">
        <v>82</v>
      </c>
      <c r="D978" s="55">
        <v>200000</v>
      </c>
      <c r="E978" s="12"/>
      <c r="F978" s="12"/>
      <c r="G978" s="55"/>
      <c r="H978" s="56">
        <v>200000</v>
      </c>
    </row>
    <row r="979" spans="2:8" ht="30">
      <c r="B979" s="53"/>
      <c r="C979" s="52" t="s">
        <v>634</v>
      </c>
      <c r="D979" s="62">
        <v>200000</v>
      </c>
      <c r="E979" s="13"/>
      <c r="F979" s="13"/>
      <c r="G979" s="62"/>
      <c r="H979" s="63">
        <v>200000</v>
      </c>
    </row>
    <row r="980" spans="2:8">
      <c r="B980" s="53"/>
      <c r="C980" s="64"/>
      <c r="D980" s="55"/>
      <c r="E980" s="12"/>
      <c r="F980" s="12"/>
      <c r="G980" s="55"/>
      <c r="H980" s="56"/>
    </row>
    <row r="981" spans="2:8">
      <c r="B981" s="53"/>
      <c r="C981" s="64"/>
      <c r="D981" s="55"/>
      <c r="E981" s="12"/>
      <c r="F981" s="12"/>
      <c r="G981" s="55"/>
      <c r="H981" s="56"/>
    </row>
    <row r="982" spans="2:8">
      <c r="B982" s="53"/>
      <c r="C982" s="52" t="s">
        <v>403</v>
      </c>
      <c r="D982" s="62">
        <v>21504000</v>
      </c>
      <c r="E982" s="13">
        <v>2047000</v>
      </c>
      <c r="F982" s="13">
        <v>0</v>
      </c>
      <c r="G982" s="62">
        <v>33000</v>
      </c>
      <c r="H982" s="63">
        <v>24369000</v>
      </c>
    </row>
    <row r="983" spans="2:8">
      <c r="B983" s="53"/>
      <c r="C983" s="64"/>
      <c r="D983" s="55"/>
      <c r="E983" s="12"/>
      <c r="F983" s="12"/>
      <c r="G983" s="55"/>
      <c r="H983" s="56"/>
    </row>
    <row r="984" spans="2:8">
      <c r="B984" s="53"/>
      <c r="C984" s="52" t="s">
        <v>635</v>
      </c>
      <c r="D984" s="62">
        <v>21504000</v>
      </c>
      <c r="E984" s="13">
        <v>2047000</v>
      </c>
      <c r="F984" s="13"/>
      <c r="G984" s="62">
        <v>33000</v>
      </c>
      <c r="H984" s="63">
        <v>24369000</v>
      </c>
    </row>
    <row r="985" spans="2:8">
      <c r="B985" s="53"/>
      <c r="C985" s="64"/>
      <c r="D985" s="55"/>
      <c r="E985" s="12"/>
      <c r="F985" s="12"/>
      <c r="G985" s="55"/>
      <c r="H985" s="56"/>
    </row>
    <row r="986" spans="2:8">
      <c r="B986" s="87"/>
      <c r="C986" s="54" t="s">
        <v>636</v>
      </c>
      <c r="D986" s="55"/>
      <c r="E986" s="66"/>
      <c r="F986" s="66"/>
      <c r="G986" s="55"/>
      <c r="H986" s="56"/>
    </row>
    <row r="987" spans="2:8" ht="30">
      <c r="B987" s="53"/>
      <c r="C987" s="54" t="s">
        <v>399</v>
      </c>
      <c r="D987" s="55"/>
      <c r="E987" s="12"/>
      <c r="F987" s="12"/>
      <c r="G987" s="55"/>
      <c r="H987" s="56"/>
    </row>
    <row r="988" spans="2:8" ht="75">
      <c r="B988" s="53"/>
      <c r="C988" s="54" t="s">
        <v>611</v>
      </c>
      <c r="D988" s="55"/>
      <c r="E988" s="12"/>
      <c r="F988" s="12"/>
      <c r="G988" s="55"/>
      <c r="H988" s="56"/>
    </row>
    <row r="989" spans="2:8" ht="30">
      <c r="B989" s="57"/>
      <c r="C989" s="58" t="s">
        <v>401</v>
      </c>
      <c r="D989" s="55"/>
      <c r="E989" s="12"/>
      <c r="F989" s="12"/>
      <c r="G989" s="55"/>
      <c r="H989" s="56"/>
    </row>
    <row r="990" spans="2:8" ht="45">
      <c r="B990" s="59">
        <v>411</v>
      </c>
      <c r="C990" s="60" t="s">
        <v>320</v>
      </c>
      <c r="D990" s="55">
        <v>10092000</v>
      </c>
      <c r="E990" s="12"/>
      <c r="F990" s="12"/>
      <c r="G990" s="55"/>
      <c r="H990" s="56">
        <v>10092000</v>
      </c>
    </row>
    <row r="991" spans="2:8" ht="30">
      <c r="B991" s="59">
        <v>412</v>
      </c>
      <c r="C991" s="60" t="s">
        <v>8</v>
      </c>
      <c r="D991" s="55">
        <v>1806000</v>
      </c>
      <c r="E991" s="12"/>
      <c r="F991" s="12"/>
      <c r="G991" s="55"/>
      <c r="H991" s="56">
        <v>1806000</v>
      </c>
    </row>
    <row r="992" spans="2:8" ht="45">
      <c r="B992" s="59">
        <v>416</v>
      </c>
      <c r="C992" s="60" t="s">
        <v>418</v>
      </c>
      <c r="D992" s="55">
        <v>410000</v>
      </c>
      <c r="E992" s="12"/>
      <c r="F992" s="12"/>
      <c r="G992" s="55"/>
      <c r="H992" s="56">
        <v>410000</v>
      </c>
    </row>
    <row r="993" spans="2:8">
      <c r="B993" s="59">
        <v>421</v>
      </c>
      <c r="C993" s="60" t="s">
        <v>26</v>
      </c>
      <c r="D993" s="55">
        <v>850000</v>
      </c>
      <c r="E993" s="31">
        <v>10000</v>
      </c>
      <c r="F993" s="12"/>
      <c r="G993" s="55"/>
      <c r="H993" s="56">
        <v>860000</v>
      </c>
    </row>
    <row r="994" spans="2:8">
      <c r="B994" s="59">
        <v>422</v>
      </c>
      <c r="C994" s="60" t="s">
        <v>35</v>
      </c>
      <c r="D994" s="55">
        <v>120000</v>
      </c>
      <c r="E994" s="31">
        <v>10000</v>
      </c>
      <c r="F994" s="12"/>
      <c r="G994" s="55">
        <v>10000</v>
      </c>
      <c r="H994" s="56">
        <v>140000</v>
      </c>
    </row>
    <row r="995" spans="2:8">
      <c r="B995" s="59">
        <v>423</v>
      </c>
      <c r="C995" s="60" t="s">
        <v>37</v>
      </c>
      <c r="D995" s="55">
        <v>200000</v>
      </c>
      <c r="E995" s="31">
        <v>60000</v>
      </c>
      <c r="F995" s="12"/>
      <c r="G995" s="55">
        <v>50000</v>
      </c>
      <c r="H995" s="56">
        <v>310000</v>
      </c>
    </row>
    <row r="996" spans="2:8" ht="30">
      <c r="B996" s="59">
        <v>424</v>
      </c>
      <c r="C996" s="60" t="s">
        <v>72</v>
      </c>
      <c r="D996" s="55">
        <v>200000</v>
      </c>
      <c r="E996" s="31">
        <v>25000</v>
      </c>
      <c r="F996" s="12"/>
      <c r="G996" s="55"/>
      <c r="H996" s="56">
        <v>225000</v>
      </c>
    </row>
    <row r="997" spans="2:8" ht="30">
      <c r="B997" s="59">
        <v>425</v>
      </c>
      <c r="C997" s="60" t="s">
        <v>107</v>
      </c>
      <c r="D997" s="55">
        <v>200000</v>
      </c>
      <c r="E997" s="31">
        <v>30000</v>
      </c>
      <c r="F997" s="12"/>
      <c r="G997" s="55">
        <v>10000</v>
      </c>
      <c r="H997" s="56">
        <v>240000</v>
      </c>
    </row>
    <row r="998" spans="2:8">
      <c r="B998" s="59">
        <v>426</v>
      </c>
      <c r="C998" s="60" t="s">
        <v>41</v>
      </c>
      <c r="D998" s="55">
        <v>95000</v>
      </c>
      <c r="E998" s="31">
        <v>38000</v>
      </c>
      <c r="F998" s="12"/>
      <c r="G998" s="55"/>
      <c r="H998" s="56">
        <v>133000</v>
      </c>
    </row>
    <row r="999" spans="2:8" ht="30">
      <c r="B999" s="59">
        <v>431</v>
      </c>
      <c r="C999" s="60" t="s">
        <v>622</v>
      </c>
      <c r="D999" s="55"/>
      <c r="E999" s="31">
        <v>2000</v>
      </c>
      <c r="F999" s="12"/>
      <c r="G999" s="55"/>
      <c r="H999" s="56">
        <v>2000</v>
      </c>
    </row>
    <row r="1000" spans="2:8" ht="30">
      <c r="B1000" s="59">
        <v>465</v>
      </c>
      <c r="C1000" s="60" t="s">
        <v>321</v>
      </c>
      <c r="D1000" s="55">
        <v>1239000</v>
      </c>
      <c r="E1000" s="31"/>
      <c r="F1000" s="12"/>
      <c r="G1000" s="55"/>
      <c r="H1000" s="56">
        <v>1239000</v>
      </c>
    </row>
    <row r="1001" spans="2:8" ht="30">
      <c r="B1001" s="59">
        <v>482</v>
      </c>
      <c r="C1001" s="60" t="s">
        <v>339</v>
      </c>
      <c r="D1001" s="55"/>
      <c r="E1001" s="31">
        <v>1000</v>
      </c>
      <c r="F1001" s="12"/>
      <c r="G1001" s="55"/>
      <c r="H1001" s="56">
        <v>1000</v>
      </c>
    </row>
    <row r="1002" spans="2:8" ht="30">
      <c r="B1002" s="59">
        <v>483</v>
      </c>
      <c r="C1002" s="60" t="s">
        <v>564</v>
      </c>
      <c r="D1002" s="55">
        <v>1000</v>
      </c>
      <c r="E1002" s="31"/>
      <c r="F1002" s="12"/>
      <c r="G1002" s="55"/>
      <c r="H1002" s="56">
        <v>1000</v>
      </c>
    </row>
    <row r="1003" spans="2:8" ht="30">
      <c r="B1003" s="59">
        <v>511</v>
      </c>
      <c r="C1003" s="60" t="s">
        <v>81</v>
      </c>
      <c r="D1003" s="55">
        <v>1450000</v>
      </c>
      <c r="E1003" s="31"/>
      <c r="F1003" s="12"/>
      <c r="G1003" s="55"/>
      <c r="H1003" s="56">
        <v>1450000</v>
      </c>
    </row>
    <row r="1004" spans="2:8">
      <c r="B1004" s="59">
        <v>512</v>
      </c>
      <c r="C1004" s="60" t="s">
        <v>82</v>
      </c>
      <c r="D1004" s="55">
        <v>33000</v>
      </c>
      <c r="E1004" s="31">
        <v>53000</v>
      </c>
      <c r="F1004" s="12"/>
      <c r="G1004" s="55">
        <v>27000</v>
      </c>
      <c r="H1004" s="56">
        <v>113000</v>
      </c>
    </row>
    <row r="1005" spans="2:8">
      <c r="B1005" s="59">
        <v>515</v>
      </c>
      <c r="C1005" s="60" t="s">
        <v>587</v>
      </c>
      <c r="D1005" s="55">
        <v>205000</v>
      </c>
      <c r="E1005" s="31">
        <v>10000</v>
      </c>
      <c r="F1005" s="12"/>
      <c r="G1005" s="55"/>
      <c r="H1005" s="56">
        <v>215000</v>
      </c>
    </row>
    <row r="1006" spans="2:8" ht="30">
      <c r="B1006" s="53"/>
      <c r="C1006" s="52" t="s">
        <v>612</v>
      </c>
      <c r="D1006" s="62">
        <v>16901000</v>
      </c>
      <c r="E1006" s="13">
        <v>239000</v>
      </c>
      <c r="F1006" s="13"/>
      <c r="G1006" s="62">
        <v>97000</v>
      </c>
      <c r="H1006" s="63">
        <v>17237000</v>
      </c>
    </row>
    <row r="1007" spans="2:8">
      <c r="B1007" s="53"/>
      <c r="C1007" s="52"/>
      <c r="D1007" s="62"/>
      <c r="E1007" s="13"/>
      <c r="F1007" s="13"/>
      <c r="G1007" s="62"/>
      <c r="H1007" s="63"/>
    </row>
    <row r="1008" spans="2:8">
      <c r="B1008" s="53"/>
      <c r="C1008" s="52" t="s">
        <v>403</v>
      </c>
      <c r="D1008" s="62">
        <v>16901000</v>
      </c>
      <c r="E1008" s="13">
        <v>239000</v>
      </c>
      <c r="F1008" s="13"/>
      <c r="G1008" s="62">
        <v>97000</v>
      </c>
      <c r="H1008" s="63">
        <v>17237000</v>
      </c>
    </row>
    <row r="1009" spans="2:8">
      <c r="B1009" s="53"/>
      <c r="C1009" s="64"/>
      <c r="D1009" s="55"/>
      <c r="E1009" s="12"/>
      <c r="F1009" s="12"/>
      <c r="G1009" s="55"/>
      <c r="H1009" s="56"/>
    </row>
    <row r="1010" spans="2:8">
      <c r="B1010" s="53"/>
      <c r="C1010" s="52" t="s">
        <v>637</v>
      </c>
      <c r="D1010" s="62">
        <v>16901000</v>
      </c>
      <c r="E1010" s="13">
        <v>239000</v>
      </c>
      <c r="F1010" s="13"/>
      <c r="G1010" s="62">
        <v>97000</v>
      </c>
      <c r="H1010" s="63">
        <v>17237000</v>
      </c>
    </row>
    <row r="1011" spans="2:8">
      <c r="B1011" s="53"/>
      <c r="C1011" s="64"/>
      <c r="D1011" s="55"/>
      <c r="E1011" s="12"/>
      <c r="F1011" s="12"/>
      <c r="G1011" s="55"/>
      <c r="H1011" s="56"/>
    </row>
    <row r="1012" spans="2:8">
      <c r="B1012" s="53"/>
      <c r="C1012" s="64"/>
      <c r="D1012" s="55"/>
      <c r="E1012" s="12"/>
      <c r="F1012" s="12"/>
      <c r="G1012" s="55"/>
      <c r="H1012" s="56"/>
    </row>
    <row r="1013" spans="2:8" ht="45">
      <c r="B1013" s="87"/>
      <c r="C1013" s="54" t="s">
        <v>638</v>
      </c>
      <c r="D1013" s="55"/>
      <c r="E1013" s="66"/>
      <c r="F1013" s="66"/>
      <c r="G1013" s="55"/>
      <c r="H1013" s="56"/>
    </row>
    <row r="1014" spans="2:8" ht="30">
      <c r="B1014" s="53"/>
      <c r="C1014" s="54" t="s">
        <v>399</v>
      </c>
      <c r="D1014" s="55"/>
      <c r="E1014" s="12"/>
      <c r="F1014" s="12"/>
      <c r="G1014" s="55"/>
      <c r="H1014" s="56"/>
    </row>
    <row r="1015" spans="2:8" ht="75">
      <c r="B1015" s="53"/>
      <c r="C1015" s="54" t="s">
        <v>611</v>
      </c>
      <c r="D1015" s="55"/>
      <c r="E1015" s="12"/>
      <c r="F1015" s="12"/>
      <c r="G1015" s="55"/>
      <c r="H1015" s="56"/>
    </row>
    <row r="1016" spans="2:8" ht="30">
      <c r="B1016" s="57"/>
      <c r="C1016" s="58" t="s">
        <v>401</v>
      </c>
      <c r="D1016" s="55"/>
      <c r="E1016" s="12"/>
      <c r="F1016" s="12"/>
      <c r="G1016" s="55"/>
      <c r="H1016" s="56"/>
    </row>
    <row r="1017" spans="2:8" ht="45">
      <c r="B1017" s="59">
        <v>411</v>
      </c>
      <c r="C1017" s="60" t="s">
        <v>320</v>
      </c>
      <c r="D1017" s="55">
        <v>3987000</v>
      </c>
      <c r="E1017" s="12"/>
      <c r="F1017" s="12"/>
      <c r="G1017" s="55"/>
      <c r="H1017" s="56">
        <v>3987000</v>
      </c>
    </row>
    <row r="1018" spans="2:8" ht="30">
      <c r="B1018" s="59">
        <v>412</v>
      </c>
      <c r="C1018" s="60" t="s">
        <v>8</v>
      </c>
      <c r="D1018" s="55">
        <v>714000</v>
      </c>
      <c r="E1018" s="12"/>
      <c r="F1018" s="12"/>
      <c r="G1018" s="55"/>
      <c r="H1018" s="56">
        <v>714000</v>
      </c>
    </row>
    <row r="1019" spans="2:8">
      <c r="B1019" s="59">
        <v>421</v>
      </c>
      <c r="C1019" s="60" t="s">
        <v>26</v>
      </c>
      <c r="D1019" s="55">
        <v>110000</v>
      </c>
      <c r="E1019" s="12"/>
      <c r="F1019" s="12"/>
      <c r="G1019" s="55"/>
      <c r="H1019" s="56">
        <v>110000</v>
      </c>
    </row>
    <row r="1020" spans="2:8">
      <c r="B1020" s="59">
        <v>422</v>
      </c>
      <c r="C1020" s="60" t="s">
        <v>35</v>
      </c>
      <c r="D1020" s="55">
        <v>100000</v>
      </c>
      <c r="E1020" s="12"/>
      <c r="F1020" s="12"/>
      <c r="G1020" s="55"/>
      <c r="H1020" s="56">
        <v>100000</v>
      </c>
    </row>
    <row r="1021" spans="2:8">
      <c r="B1021" s="59">
        <v>423</v>
      </c>
      <c r="C1021" s="60" t="s">
        <v>37</v>
      </c>
      <c r="D1021" s="55">
        <v>23000</v>
      </c>
      <c r="E1021" s="12"/>
      <c r="F1021" s="12"/>
      <c r="G1021" s="55">
        <v>17000</v>
      </c>
      <c r="H1021" s="56">
        <v>40000</v>
      </c>
    </row>
    <row r="1022" spans="2:8">
      <c r="B1022" s="59">
        <v>426</v>
      </c>
      <c r="C1022" s="60" t="s">
        <v>41</v>
      </c>
      <c r="D1022" s="55">
        <v>32000</v>
      </c>
      <c r="E1022" s="12"/>
      <c r="F1022" s="12"/>
      <c r="G1022" s="55"/>
      <c r="H1022" s="56">
        <v>32000</v>
      </c>
    </row>
    <row r="1023" spans="2:8" ht="30">
      <c r="B1023" s="59">
        <v>465</v>
      </c>
      <c r="C1023" s="60" t="s">
        <v>321</v>
      </c>
      <c r="D1023" s="55">
        <v>537000</v>
      </c>
      <c r="E1023" s="12"/>
      <c r="F1023" s="12"/>
      <c r="G1023" s="55"/>
      <c r="H1023" s="56">
        <v>537000</v>
      </c>
    </row>
    <row r="1024" spans="2:8" ht="30">
      <c r="B1024" s="53"/>
      <c r="C1024" s="52" t="s">
        <v>612</v>
      </c>
      <c r="D1024" s="62">
        <v>5503000</v>
      </c>
      <c r="E1024" s="13"/>
      <c r="F1024" s="13"/>
      <c r="G1024" s="62">
        <v>17000</v>
      </c>
      <c r="H1024" s="63">
        <v>5520000</v>
      </c>
    </row>
    <row r="1025" spans="2:8">
      <c r="B1025" s="53"/>
      <c r="C1025" s="64"/>
      <c r="D1025" s="55"/>
      <c r="E1025" s="12"/>
      <c r="F1025" s="12"/>
      <c r="G1025" s="55"/>
      <c r="H1025" s="56"/>
    </row>
    <row r="1026" spans="2:8" ht="30">
      <c r="B1026" s="53"/>
      <c r="C1026" s="65" t="s">
        <v>639</v>
      </c>
      <c r="D1026" s="55"/>
      <c r="E1026" s="12"/>
      <c r="F1026" s="12"/>
      <c r="G1026" s="55"/>
      <c r="H1026" s="56"/>
    </row>
    <row r="1027" spans="2:8" ht="30">
      <c r="B1027" s="57"/>
      <c r="C1027" s="58" t="s">
        <v>401</v>
      </c>
      <c r="D1027" s="55"/>
      <c r="E1027" s="12"/>
      <c r="F1027" s="12"/>
      <c r="G1027" s="55"/>
      <c r="H1027" s="56"/>
    </row>
    <row r="1028" spans="2:8">
      <c r="B1028" s="59">
        <v>422</v>
      </c>
      <c r="C1028" s="60" t="s">
        <v>35</v>
      </c>
      <c r="D1028" s="55"/>
      <c r="E1028" s="31">
        <v>10000</v>
      </c>
      <c r="F1028" s="12"/>
      <c r="G1028" s="55"/>
      <c r="H1028" s="56">
        <v>50000</v>
      </c>
    </row>
    <row r="1029" spans="2:8">
      <c r="B1029" s="59">
        <v>423</v>
      </c>
      <c r="C1029" s="60" t="s">
        <v>37</v>
      </c>
      <c r="D1029" s="55">
        <v>290000</v>
      </c>
      <c r="E1029" s="31"/>
      <c r="F1029" s="12"/>
      <c r="G1029" s="55"/>
      <c r="H1029" s="56">
        <v>350000</v>
      </c>
    </row>
    <row r="1030" spans="2:8" ht="30">
      <c r="B1030" s="59">
        <v>424</v>
      </c>
      <c r="C1030" s="60" t="s">
        <v>72</v>
      </c>
      <c r="D1030" s="55"/>
      <c r="E1030" s="31"/>
      <c r="F1030" s="12"/>
      <c r="G1030" s="55"/>
      <c r="H1030" s="56">
        <v>400000</v>
      </c>
    </row>
    <row r="1031" spans="2:8" ht="30">
      <c r="B1031" s="59">
        <v>425</v>
      </c>
      <c r="C1031" s="60" t="s">
        <v>107</v>
      </c>
      <c r="D1031" s="55"/>
      <c r="E1031" s="31">
        <v>25000</v>
      </c>
      <c r="F1031" s="12"/>
      <c r="G1031" s="55"/>
      <c r="H1031" s="56">
        <v>25000</v>
      </c>
    </row>
    <row r="1032" spans="2:8" ht="30">
      <c r="B1032" s="53"/>
      <c r="C1032" s="52" t="s">
        <v>640</v>
      </c>
      <c r="D1032" s="62">
        <v>290000</v>
      </c>
      <c r="E1032" s="13">
        <v>35000</v>
      </c>
      <c r="F1032" s="13">
        <v>0</v>
      </c>
      <c r="G1032" s="62">
        <v>0</v>
      </c>
      <c r="H1032" s="63">
        <v>825000</v>
      </c>
    </row>
    <row r="1033" spans="2:8">
      <c r="B1033" s="53"/>
      <c r="C1033" s="64"/>
      <c r="D1033" s="55"/>
      <c r="E1033" s="12"/>
      <c r="F1033" s="12"/>
      <c r="G1033" s="55"/>
      <c r="H1033" s="56"/>
    </row>
    <row r="1034" spans="2:8">
      <c r="B1034" s="53"/>
      <c r="C1034" s="52" t="s">
        <v>403</v>
      </c>
      <c r="D1034" s="62">
        <v>5793000</v>
      </c>
      <c r="E1034" s="13">
        <v>35000</v>
      </c>
      <c r="F1034" s="13"/>
      <c r="G1034" s="62">
        <v>17000</v>
      </c>
      <c r="H1034" s="63">
        <v>6345000</v>
      </c>
    </row>
    <row r="1035" spans="2:8">
      <c r="B1035" s="53"/>
      <c r="C1035" s="64"/>
      <c r="D1035" s="55"/>
      <c r="E1035" s="12"/>
      <c r="F1035" s="12"/>
      <c r="G1035" s="55"/>
      <c r="H1035" s="56"/>
    </row>
    <row r="1036" spans="2:8">
      <c r="B1036" s="53"/>
      <c r="C1036" s="52" t="s">
        <v>641</v>
      </c>
      <c r="D1036" s="62">
        <v>5793000</v>
      </c>
      <c r="E1036" s="13">
        <v>35000</v>
      </c>
      <c r="F1036" s="13"/>
      <c r="G1036" s="62">
        <v>17000</v>
      </c>
      <c r="H1036" s="63">
        <v>6345000</v>
      </c>
    </row>
    <row r="1037" spans="2:8">
      <c r="B1037" s="53"/>
      <c r="C1037" s="64"/>
      <c r="D1037" s="55"/>
      <c r="E1037" s="12"/>
      <c r="F1037" s="12"/>
      <c r="G1037" s="55"/>
      <c r="H1037" s="56"/>
    </row>
    <row r="1038" spans="2:8">
      <c r="B1038" s="53"/>
      <c r="C1038" s="64"/>
      <c r="D1038" s="55"/>
      <c r="E1038" s="12"/>
      <c r="F1038" s="12"/>
      <c r="G1038" s="55"/>
      <c r="H1038" s="56"/>
    </row>
    <row r="1039" spans="2:8" ht="45">
      <c r="B1039" s="53"/>
      <c r="C1039" s="65" t="s">
        <v>642</v>
      </c>
      <c r="D1039" s="55"/>
      <c r="E1039" s="66"/>
      <c r="F1039" s="66"/>
      <c r="G1039" s="55"/>
      <c r="H1039" s="56"/>
    </row>
    <row r="1040" spans="2:8" ht="45">
      <c r="B1040" s="53"/>
      <c r="C1040" s="54" t="s">
        <v>643</v>
      </c>
      <c r="D1040" s="55"/>
      <c r="E1040" s="12"/>
      <c r="F1040" s="12"/>
      <c r="G1040" s="55"/>
      <c r="H1040" s="56"/>
    </row>
    <row r="1041" spans="2:8" ht="75">
      <c r="B1041" s="53"/>
      <c r="C1041" s="54" t="s">
        <v>644</v>
      </c>
      <c r="D1041" s="55"/>
      <c r="E1041" s="12"/>
      <c r="F1041" s="12"/>
      <c r="G1041" s="55"/>
      <c r="H1041" s="56"/>
    </row>
    <row r="1042" spans="2:8" ht="30">
      <c r="B1042" s="57"/>
      <c r="C1042" s="58" t="s">
        <v>645</v>
      </c>
      <c r="D1042" s="55"/>
      <c r="E1042" s="12"/>
      <c r="F1042" s="12"/>
      <c r="G1042" s="55"/>
      <c r="H1042" s="56"/>
    </row>
    <row r="1043" spans="2:8" ht="45">
      <c r="B1043" s="59">
        <v>411</v>
      </c>
      <c r="C1043" s="60" t="s">
        <v>320</v>
      </c>
      <c r="D1043" s="55">
        <v>151500000</v>
      </c>
      <c r="E1043" s="31">
        <v>22000000</v>
      </c>
      <c r="F1043" s="12"/>
      <c r="G1043" s="55"/>
      <c r="H1043" s="56">
        <v>173500000</v>
      </c>
    </row>
    <row r="1044" spans="2:8" ht="30">
      <c r="B1044" s="59">
        <v>412</v>
      </c>
      <c r="C1044" s="60" t="s">
        <v>8</v>
      </c>
      <c r="D1044" s="55">
        <v>27200000</v>
      </c>
      <c r="E1044" s="31">
        <v>3938000</v>
      </c>
      <c r="F1044" s="12"/>
      <c r="G1044" s="55"/>
      <c r="H1044" s="56">
        <v>31138000</v>
      </c>
    </row>
    <row r="1045" spans="2:8" ht="30">
      <c r="B1045" s="59">
        <v>414</v>
      </c>
      <c r="C1045" s="60" t="s">
        <v>105</v>
      </c>
      <c r="D1045" s="55">
        <v>3000000</v>
      </c>
      <c r="E1045" s="31">
        <v>11500000</v>
      </c>
      <c r="F1045" s="12"/>
      <c r="G1045" s="55">
        <v>500000</v>
      </c>
      <c r="H1045" s="56">
        <v>15000000</v>
      </c>
    </row>
    <row r="1046" spans="2:8" ht="45">
      <c r="B1046" s="59">
        <v>416</v>
      </c>
      <c r="C1046" s="60" t="s">
        <v>418</v>
      </c>
      <c r="D1046" s="55"/>
      <c r="E1046" s="31">
        <v>3500000</v>
      </c>
      <c r="F1046" s="12"/>
      <c r="G1046" s="55"/>
      <c r="H1046" s="56">
        <v>3500000</v>
      </c>
    </row>
    <row r="1047" spans="2:8">
      <c r="B1047" s="59">
        <v>421</v>
      </c>
      <c r="C1047" s="60" t="s">
        <v>26</v>
      </c>
      <c r="D1047" s="55">
        <v>23000000</v>
      </c>
      <c r="E1047" s="31">
        <v>12000000</v>
      </c>
      <c r="F1047" s="12"/>
      <c r="G1047" s="55"/>
      <c r="H1047" s="56">
        <v>35000000</v>
      </c>
    </row>
    <row r="1048" spans="2:8">
      <c r="B1048" s="59">
        <v>422</v>
      </c>
      <c r="C1048" s="60" t="s">
        <v>35</v>
      </c>
      <c r="D1048" s="55">
        <v>190000</v>
      </c>
      <c r="E1048" s="31">
        <v>1220000</v>
      </c>
      <c r="F1048" s="12"/>
      <c r="G1048" s="55"/>
      <c r="H1048" s="56">
        <v>1410000</v>
      </c>
    </row>
    <row r="1049" spans="2:8">
      <c r="B1049" s="59">
        <v>423</v>
      </c>
      <c r="C1049" s="60" t="s">
        <v>37</v>
      </c>
      <c r="D1049" s="55"/>
      <c r="E1049" s="31">
        <v>3500000</v>
      </c>
      <c r="F1049" s="12"/>
      <c r="G1049" s="55"/>
      <c r="H1049" s="56">
        <v>3500000</v>
      </c>
    </row>
    <row r="1050" spans="2:8" ht="30">
      <c r="B1050" s="59">
        <v>424</v>
      </c>
      <c r="C1050" s="60" t="s">
        <v>72</v>
      </c>
      <c r="D1050" s="55"/>
      <c r="E1050" s="31">
        <v>2000000</v>
      </c>
      <c r="F1050" s="12"/>
      <c r="G1050" s="55"/>
      <c r="H1050" s="56">
        <v>2000000</v>
      </c>
    </row>
    <row r="1051" spans="2:8" ht="30">
      <c r="B1051" s="59">
        <v>425</v>
      </c>
      <c r="C1051" s="60" t="s">
        <v>107</v>
      </c>
      <c r="D1051" s="55">
        <v>0</v>
      </c>
      <c r="E1051" s="31">
        <v>2000000</v>
      </c>
      <c r="F1051" s="12"/>
      <c r="G1051" s="55"/>
      <c r="H1051" s="56">
        <v>2000000</v>
      </c>
    </row>
    <row r="1052" spans="2:8">
      <c r="B1052" s="59">
        <v>426</v>
      </c>
      <c r="C1052" s="60" t="s">
        <v>41</v>
      </c>
      <c r="D1052" s="55"/>
      <c r="E1052" s="31">
        <v>32000000</v>
      </c>
      <c r="F1052" s="12"/>
      <c r="G1052" s="55"/>
      <c r="H1052" s="56">
        <v>32000000</v>
      </c>
    </row>
    <row r="1053" spans="2:8" ht="30">
      <c r="B1053" s="59">
        <v>465</v>
      </c>
      <c r="C1053" s="60" t="s">
        <v>321</v>
      </c>
      <c r="D1053" s="55">
        <v>17500000</v>
      </c>
      <c r="E1053" s="31">
        <v>2500000</v>
      </c>
      <c r="F1053" s="12"/>
      <c r="G1053" s="55"/>
      <c r="H1053" s="56">
        <v>20000000</v>
      </c>
    </row>
    <row r="1054" spans="2:8" ht="30">
      <c r="B1054" s="59">
        <v>482</v>
      </c>
      <c r="C1054" s="60" t="s">
        <v>339</v>
      </c>
      <c r="D1054" s="55"/>
      <c r="E1054" s="31">
        <v>300000</v>
      </c>
      <c r="F1054" s="12"/>
      <c r="G1054" s="55"/>
      <c r="H1054" s="56">
        <v>300000</v>
      </c>
    </row>
    <row r="1055" spans="2:8">
      <c r="B1055" s="59">
        <v>512</v>
      </c>
      <c r="C1055" s="60" t="s">
        <v>82</v>
      </c>
      <c r="D1055" s="55"/>
      <c r="E1055" s="31">
        <v>2000000</v>
      </c>
      <c r="F1055" s="12"/>
      <c r="G1055" s="55">
        <v>677000</v>
      </c>
      <c r="H1055" s="56">
        <v>2677000</v>
      </c>
    </row>
    <row r="1056" spans="2:8" ht="30">
      <c r="B1056" s="53"/>
      <c r="C1056" s="52" t="s">
        <v>646</v>
      </c>
      <c r="D1056" s="62">
        <v>222390000</v>
      </c>
      <c r="E1056" s="13">
        <v>98458000</v>
      </c>
      <c r="F1056" s="13"/>
      <c r="G1056" s="62">
        <v>1177000</v>
      </c>
      <c r="H1056" s="63">
        <v>322025000</v>
      </c>
    </row>
    <row r="1057" spans="2:8">
      <c r="B1057" s="53"/>
      <c r="C1057" s="65"/>
      <c r="D1057" s="55"/>
      <c r="E1057" s="12"/>
      <c r="F1057" s="12"/>
      <c r="G1057" s="55"/>
      <c r="H1057" s="56"/>
    </row>
    <row r="1058" spans="2:8" ht="45">
      <c r="B1058" s="53"/>
      <c r="C1058" s="65" t="s">
        <v>647</v>
      </c>
      <c r="D1058" s="55"/>
      <c r="E1058" s="12"/>
      <c r="F1058" s="12"/>
      <c r="G1058" s="55"/>
      <c r="H1058" s="56"/>
    </row>
    <row r="1059" spans="2:8" ht="30">
      <c r="B1059" s="57"/>
      <c r="C1059" s="58" t="s">
        <v>648</v>
      </c>
      <c r="D1059" s="55"/>
      <c r="E1059" s="12"/>
      <c r="F1059" s="12"/>
      <c r="G1059" s="55"/>
      <c r="H1059" s="56"/>
    </row>
    <row r="1060" spans="2:8" ht="30">
      <c r="B1060" s="59">
        <v>511</v>
      </c>
      <c r="C1060" s="60" t="s">
        <v>81</v>
      </c>
      <c r="D1060" s="55"/>
      <c r="E1060" s="12">
        <v>400000</v>
      </c>
      <c r="F1060" s="12"/>
      <c r="G1060" s="55"/>
      <c r="H1060" s="56">
        <v>400000</v>
      </c>
    </row>
    <row r="1061" spans="2:8" ht="30">
      <c r="B1061" s="53"/>
      <c r="C1061" s="52" t="s">
        <v>649</v>
      </c>
      <c r="D1061" s="62">
        <v>0</v>
      </c>
      <c r="E1061" s="13">
        <v>400000</v>
      </c>
      <c r="F1061" s="13"/>
      <c r="G1061" s="62"/>
      <c r="H1061" s="63">
        <v>400000</v>
      </c>
    </row>
    <row r="1062" spans="2:8">
      <c r="B1062" s="53"/>
      <c r="C1062" s="65"/>
      <c r="D1062" s="55"/>
      <c r="E1062" s="12"/>
      <c r="F1062" s="12"/>
      <c r="G1062" s="55"/>
      <c r="H1062" s="56"/>
    </row>
    <row r="1063" spans="2:8">
      <c r="B1063" s="53"/>
      <c r="C1063" s="52" t="s">
        <v>403</v>
      </c>
      <c r="D1063" s="62">
        <v>222390000</v>
      </c>
      <c r="E1063" s="13">
        <v>98858000</v>
      </c>
      <c r="F1063" s="13"/>
      <c r="G1063" s="62">
        <v>1177000</v>
      </c>
      <c r="H1063" s="63">
        <v>322425000</v>
      </c>
    </row>
    <row r="1064" spans="2:8">
      <c r="B1064" s="53"/>
      <c r="C1064" s="64"/>
      <c r="D1064" s="55"/>
      <c r="E1064" s="12"/>
      <c r="F1064" s="12"/>
      <c r="G1064" s="55"/>
      <c r="H1064" s="56"/>
    </row>
    <row r="1065" spans="2:8">
      <c r="B1065" s="53"/>
      <c r="C1065" s="52" t="s">
        <v>650</v>
      </c>
      <c r="D1065" s="62">
        <v>222390000</v>
      </c>
      <c r="E1065" s="13">
        <v>98858000</v>
      </c>
      <c r="F1065" s="13"/>
      <c r="G1065" s="62">
        <v>1177000</v>
      </c>
      <c r="H1065" s="63">
        <v>322425000</v>
      </c>
    </row>
    <row r="1066" spans="2:8">
      <c r="B1066" s="53"/>
      <c r="C1066" s="65"/>
      <c r="D1066" s="55"/>
      <c r="E1066" s="12"/>
      <c r="F1066" s="12"/>
      <c r="G1066" s="55"/>
      <c r="H1066" s="56"/>
    </row>
    <row r="1067" spans="2:8">
      <c r="B1067" s="53"/>
      <c r="C1067" s="65"/>
      <c r="D1067" s="55"/>
      <c r="E1067" s="12"/>
      <c r="F1067" s="12"/>
      <c r="G1067" s="55"/>
      <c r="H1067" s="56"/>
    </row>
    <row r="1068" spans="2:8">
      <c r="B1068" s="87"/>
      <c r="C1068" s="54" t="s">
        <v>651</v>
      </c>
      <c r="D1068" s="55"/>
      <c r="E1068" s="66"/>
      <c r="F1068" s="66"/>
      <c r="G1068" s="55"/>
      <c r="H1068" s="56"/>
    </row>
    <row r="1069" spans="2:8" ht="45">
      <c r="B1069" s="53"/>
      <c r="C1069" s="54" t="s">
        <v>652</v>
      </c>
      <c r="D1069" s="55"/>
      <c r="E1069" s="12"/>
      <c r="F1069" s="12"/>
      <c r="G1069" s="55"/>
      <c r="H1069" s="56"/>
    </row>
    <row r="1070" spans="2:8" ht="60">
      <c r="B1070" s="53"/>
      <c r="C1070" s="54" t="s">
        <v>653</v>
      </c>
      <c r="D1070" s="55"/>
      <c r="E1070" s="12"/>
      <c r="F1070" s="12"/>
      <c r="G1070" s="55"/>
      <c r="H1070" s="56"/>
    </row>
    <row r="1071" spans="2:8" ht="30">
      <c r="B1071" s="57"/>
      <c r="C1071" s="58" t="s">
        <v>654</v>
      </c>
      <c r="D1071" s="55"/>
      <c r="E1071" s="12"/>
      <c r="F1071" s="12"/>
      <c r="G1071" s="55"/>
      <c r="H1071" s="56"/>
    </row>
    <row r="1072" spans="2:8" ht="30">
      <c r="B1072" s="59">
        <v>4631</v>
      </c>
      <c r="C1072" s="60" t="s">
        <v>655</v>
      </c>
      <c r="D1072" s="55">
        <v>730000</v>
      </c>
      <c r="E1072" s="12"/>
      <c r="F1072" s="12"/>
      <c r="G1072" s="55"/>
      <c r="H1072" s="56">
        <v>730000</v>
      </c>
    </row>
    <row r="1073" spans="2:8" ht="45">
      <c r="B1073" s="59">
        <v>4631</v>
      </c>
      <c r="C1073" s="60" t="s">
        <v>656</v>
      </c>
      <c r="D1073" s="55">
        <v>6500000</v>
      </c>
      <c r="E1073" s="12"/>
      <c r="F1073" s="12"/>
      <c r="G1073" s="55"/>
      <c r="H1073" s="56">
        <v>6500000</v>
      </c>
    </row>
    <row r="1074" spans="2:8">
      <c r="B1074" s="59">
        <v>4631</v>
      </c>
      <c r="C1074" s="60" t="s">
        <v>657</v>
      </c>
      <c r="D1074" s="55">
        <v>45000000</v>
      </c>
      <c r="E1074" s="12"/>
      <c r="F1074" s="12"/>
      <c r="G1074" s="55"/>
      <c r="H1074" s="56">
        <v>45000000</v>
      </c>
    </row>
    <row r="1075" spans="2:8" ht="30">
      <c r="B1075" s="59">
        <v>4631</v>
      </c>
      <c r="C1075" s="60" t="s">
        <v>658</v>
      </c>
      <c r="D1075" s="55">
        <v>21968000</v>
      </c>
      <c r="E1075" s="12"/>
      <c r="F1075" s="12"/>
      <c r="G1075" s="55"/>
      <c r="H1075" s="56">
        <v>21968000</v>
      </c>
    </row>
    <row r="1076" spans="2:8">
      <c r="B1076" s="59">
        <v>4631</v>
      </c>
      <c r="C1076" s="60" t="s">
        <v>659</v>
      </c>
      <c r="D1076" s="55">
        <v>1900000</v>
      </c>
      <c r="E1076" s="12"/>
      <c r="F1076" s="12"/>
      <c r="G1076" s="55"/>
      <c r="H1076" s="56">
        <v>1900000</v>
      </c>
    </row>
    <row r="1077" spans="2:8" ht="30">
      <c r="B1077" s="59">
        <v>4631</v>
      </c>
      <c r="C1077" s="60" t="s">
        <v>660</v>
      </c>
      <c r="D1077" s="55">
        <v>506000</v>
      </c>
      <c r="E1077" s="12"/>
      <c r="F1077" s="12"/>
      <c r="G1077" s="55"/>
      <c r="H1077" s="56">
        <v>506000</v>
      </c>
    </row>
    <row r="1078" spans="2:8" ht="30">
      <c r="B1078" s="59">
        <v>4631</v>
      </c>
      <c r="C1078" s="60" t="s">
        <v>661</v>
      </c>
      <c r="D1078" s="55">
        <v>2000000</v>
      </c>
      <c r="E1078" s="12"/>
      <c r="F1078" s="12"/>
      <c r="G1078" s="55"/>
      <c r="H1078" s="56">
        <v>2000000</v>
      </c>
    </row>
    <row r="1079" spans="2:8">
      <c r="B1079" s="59">
        <v>4631</v>
      </c>
      <c r="C1079" s="60" t="s">
        <v>662</v>
      </c>
      <c r="D1079" s="55">
        <v>3400000</v>
      </c>
      <c r="E1079" s="12"/>
      <c r="F1079" s="12"/>
      <c r="G1079" s="55"/>
      <c r="H1079" s="56">
        <v>3400000</v>
      </c>
    </row>
    <row r="1080" spans="2:8" ht="30">
      <c r="B1080" s="59">
        <v>4631</v>
      </c>
      <c r="C1080" s="60" t="s">
        <v>663</v>
      </c>
      <c r="D1080" s="55">
        <v>21000</v>
      </c>
      <c r="E1080" s="12"/>
      <c r="F1080" s="12"/>
      <c r="G1080" s="55"/>
      <c r="H1080" s="56">
        <v>21000</v>
      </c>
    </row>
    <row r="1081" spans="2:8" ht="45">
      <c r="B1081" s="59">
        <v>4631</v>
      </c>
      <c r="C1081" s="60" t="s">
        <v>664</v>
      </c>
      <c r="D1081" s="55">
        <v>477000</v>
      </c>
      <c r="E1081" s="12"/>
      <c r="F1081" s="12"/>
      <c r="G1081" s="55"/>
      <c r="H1081" s="56">
        <v>477000</v>
      </c>
    </row>
    <row r="1082" spans="2:8">
      <c r="B1082" s="59">
        <v>4632</v>
      </c>
      <c r="C1082" s="60" t="s">
        <v>665</v>
      </c>
      <c r="D1082" s="55">
        <v>520000</v>
      </c>
      <c r="E1082" s="12"/>
      <c r="F1082" s="12"/>
      <c r="G1082" s="55"/>
      <c r="H1082" s="56">
        <v>520000</v>
      </c>
    </row>
    <row r="1083" spans="2:8" ht="30">
      <c r="B1083" s="53"/>
      <c r="C1083" s="52" t="s">
        <v>666</v>
      </c>
      <c r="D1083" s="62">
        <v>83022000</v>
      </c>
      <c r="E1083" s="13"/>
      <c r="F1083" s="13"/>
      <c r="G1083" s="62"/>
      <c r="H1083" s="63">
        <v>83022000</v>
      </c>
    </row>
    <row r="1084" spans="2:8">
      <c r="B1084" s="53"/>
      <c r="C1084" s="64"/>
      <c r="D1084" s="55"/>
      <c r="E1084" s="12"/>
      <c r="F1084" s="12"/>
      <c r="G1084" s="55"/>
      <c r="H1084" s="56"/>
    </row>
    <row r="1085" spans="2:8" ht="60">
      <c r="B1085" s="53"/>
      <c r="C1085" s="65" t="s">
        <v>667</v>
      </c>
      <c r="D1085" s="55"/>
      <c r="E1085" s="12"/>
      <c r="F1085" s="12"/>
      <c r="G1085" s="55"/>
      <c r="H1085" s="56"/>
    </row>
    <row r="1086" spans="2:8" ht="30">
      <c r="B1086" s="57"/>
      <c r="C1086" s="58" t="s">
        <v>654</v>
      </c>
      <c r="D1086" s="55"/>
      <c r="E1086" s="12"/>
      <c r="F1086" s="12"/>
      <c r="G1086" s="55"/>
      <c r="H1086" s="56"/>
    </row>
    <row r="1087" spans="2:8" ht="30">
      <c r="B1087" s="59">
        <v>4632</v>
      </c>
      <c r="C1087" s="60" t="s">
        <v>81</v>
      </c>
      <c r="D1087" s="55">
        <v>400000</v>
      </c>
      <c r="E1087" s="12"/>
      <c r="F1087" s="12"/>
      <c r="G1087" s="55"/>
      <c r="H1087" s="56">
        <v>400000</v>
      </c>
    </row>
    <row r="1088" spans="2:8" ht="30">
      <c r="B1088" s="53"/>
      <c r="C1088" s="52" t="s">
        <v>668</v>
      </c>
      <c r="D1088" s="62">
        <v>400000</v>
      </c>
      <c r="E1088" s="13"/>
      <c r="F1088" s="13"/>
      <c r="G1088" s="62"/>
      <c r="H1088" s="63">
        <v>400000</v>
      </c>
    </row>
    <row r="1089" spans="2:8">
      <c r="B1089" s="53"/>
      <c r="C1089" s="52"/>
      <c r="D1089" s="62"/>
      <c r="E1089" s="13"/>
      <c r="F1089" s="13"/>
      <c r="G1089" s="62"/>
      <c r="H1089" s="63"/>
    </row>
    <row r="1090" spans="2:8" ht="45">
      <c r="B1090" s="53"/>
      <c r="C1090" s="65" t="s">
        <v>669</v>
      </c>
      <c r="D1090" s="55"/>
      <c r="E1090" s="12"/>
      <c r="F1090" s="12"/>
      <c r="G1090" s="55"/>
      <c r="H1090" s="56"/>
    </row>
    <row r="1091" spans="2:8" ht="30">
      <c r="B1091" s="57"/>
      <c r="C1091" s="58" t="s">
        <v>654</v>
      </c>
      <c r="D1091" s="55"/>
      <c r="E1091" s="12"/>
      <c r="F1091" s="12"/>
      <c r="G1091" s="55"/>
      <c r="H1091" s="56"/>
    </row>
    <row r="1092" spans="2:8">
      <c r="B1092" s="59">
        <v>4631</v>
      </c>
      <c r="C1092" s="60" t="s">
        <v>26</v>
      </c>
      <c r="D1092" s="55"/>
      <c r="E1092" s="12"/>
      <c r="F1092" s="12">
        <v>23000</v>
      </c>
      <c r="G1092" s="55"/>
      <c r="H1092" s="56">
        <v>23000</v>
      </c>
    </row>
    <row r="1093" spans="2:8">
      <c r="B1093" s="59">
        <v>4631</v>
      </c>
      <c r="C1093" s="60" t="s">
        <v>37</v>
      </c>
      <c r="D1093" s="55"/>
      <c r="E1093" s="12"/>
      <c r="F1093" s="12">
        <v>133000</v>
      </c>
      <c r="G1093" s="55"/>
      <c r="H1093" s="56">
        <v>133000</v>
      </c>
    </row>
    <row r="1094" spans="2:8" ht="30">
      <c r="B1094" s="59">
        <v>4631</v>
      </c>
      <c r="C1094" s="60" t="s">
        <v>107</v>
      </c>
      <c r="D1094" s="55"/>
      <c r="E1094" s="12"/>
      <c r="F1094" s="12">
        <v>541000</v>
      </c>
      <c r="G1094" s="55"/>
      <c r="H1094" s="56">
        <v>541000</v>
      </c>
    </row>
    <row r="1095" spans="2:8">
      <c r="B1095" s="59">
        <v>4631</v>
      </c>
      <c r="C1095" s="60" t="s">
        <v>41</v>
      </c>
      <c r="D1095" s="55"/>
      <c r="E1095" s="12"/>
      <c r="F1095" s="12">
        <v>88000</v>
      </c>
      <c r="G1095" s="55"/>
      <c r="H1095" s="56">
        <v>88000</v>
      </c>
    </row>
    <row r="1096" spans="2:8">
      <c r="B1096" s="59">
        <v>4632</v>
      </c>
      <c r="C1096" s="60" t="s">
        <v>82</v>
      </c>
      <c r="D1096" s="55"/>
      <c r="E1096" s="12"/>
      <c r="F1096" s="12">
        <v>345000</v>
      </c>
      <c r="G1096" s="55"/>
      <c r="H1096" s="56">
        <v>345000</v>
      </c>
    </row>
    <row r="1097" spans="2:8" ht="30">
      <c r="B1097" s="53"/>
      <c r="C1097" s="52" t="s">
        <v>670</v>
      </c>
      <c r="D1097" s="62">
        <v>0</v>
      </c>
      <c r="E1097" s="13">
        <v>0</v>
      </c>
      <c r="F1097" s="13">
        <v>1130000</v>
      </c>
      <c r="G1097" s="62"/>
      <c r="H1097" s="63">
        <v>1130000</v>
      </c>
    </row>
    <row r="1098" spans="2:8">
      <c r="B1098" s="53"/>
      <c r="C1098" s="52"/>
      <c r="D1098" s="62"/>
      <c r="E1098" s="13"/>
      <c r="F1098" s="13"/>
      <c r="G1098" s="62"/>
      <c r="H1098" s="63"/>
    </row>
    <row r="1099" spans="2:8" ht="105">
      <c r="B1099" s="53"/>
      <c r="C1099" s="65" t="s">
        <v>671</v>
      </c>
      <c r="D1099" s="65"/>
      <c r="E1099" s="65"/>
      <c r="F1099" s="65"/>
      <c r="G1099" s="65"/>
      <c r="H1099" s="56"/>
    </row>
    <row r="1100" spans="2:8" ht="30">
      <c r="B1100" s="57"/>
      <c r="C1100" s="58" t="s">
        <v>654</v>
      </c>
      <c r="D1100" s="55"/>
      <c r="E1100" s="12"/>
      <c r="F1100" s="12"/>
      <c r="G1100" s="55"/>
      <c r="H1100" s="56"/>
    </row>
    <row r="1101" spans="2:8">
      <c r="B1101" s="59">
        <v>4632</v>
      </c>
      <c r="C1101" s="60" t="s">
        <v>82</v>
      </c>
      <c r="D1101" s="55">
        <v>800000</v>
      </c>
      <c r="E1101" s="12"/>
      <c r="F1101" s="12"/>
      <c r="G1101" s="55"/>
      <c r="H1101" s="56">
        <v>800000</v>
      </c>
    </row>
    <row r="1102" spans="2:8" ht="30">
      <c r="B1102" s="53"/>
      <c r="C1102" s="52" t="s">
        <v>672</v>
      </c>
      <c r="D1102" s="62">
        <v>800000</v>
      </c>
      <c r="E1102" s="13"/>
      <c r="F1102" s="13"/>
      <c r="G1102" s="62"/>
      <c r="H1102" s="63">
        <v>800000</v>
      </c>
    </row>
    <row r="1103" spans="2:8">
      <c r="B1103" s="53"/>
      <c r="C1103" s="52"/>
      <c r="D1103" s="62"/>
      <c r="E1103" s="13"/>
      <c r="F1103" s="13"/>
      <c r="G1103" s="62"/>
      <c r="H1103" s="63"/>
    </row>
    <row r="1104" spans="2:8">
      <c r="B1104" s="53"/>
      <c r="C1104" s="52" t="s">
        <v>673</v>
      </c>
      <c r="D1104" s="62">
        <v>84222000</v>
      </c>
      <c r="E1104" s="13"/>
      <c r="F1104" s="13">
        <v>1130000</v>
      </c>
      <c r="G1104" s="62"/>
      <c r="H1104" s="63">
        <v>85352000</v>
      </c>
    </row>
    <row r="1105" spans="2:8">
      <c r="B1105" s="53"/>
      <c r="C1105" s="64"/>
      <c r="D1105" s="55"/>
      <c r="E1105" s="12"/>
      <c r="F1105" s="12"/>
      <c r="G1105" s="55"/>
      <c r="H1105" s="56"/>
    </row>
    <row r="1106" spans="2:8">
      <c r="B1106" s="53"/>
      <c r="C1106" s="52" t="s">
        <v>609</v>
      </c>
      <c r="D1106" s="62">
        <v>84222000</v>
      </c>
      <c r="E1106" s="13"/>
      <c r="F1106" s="13">
        <v>1130000</v>
      </c>
      <c r="G1106" s="62"/>
      <c r="H1106" s="63">
        <v>85352000</v>
      </c>
    </row>
    <row r="1107" spans="2:8">
      <c r="B1107" s="53"/>
      <c r="C1107" s="52"/>
      <c r="D1107" s="62"/>
      <c r="E1107" s="13"/>
      <c r="F1107" s="13"/>
      <c r="G1107" s="62"/>
      <c r="H1107" s="63"/>
    </row>
    <row r="1108" spans="2:8">
      <c r="B1108" s="53"/>
      <c r="C1108" s="64"/>
      <c r="D1108" s="55"/>
      <c r="E1108" s="12"/>
      <c r="F1108" s="12"/>
      <c r="G1108" s="55"/>
      <c r="H1108" s="56"/>
    </row>
    <row r="1109" spans="2:8">
      <c r="B1109" s="87"/>
      <c r="C1109" s="54" t="s">
        <v>674</v>
      </c>
      <c r="D1109" s="55"/>
      <c r="E1109" s="66"/>
      <c r="F1109" s="66"/>
      <c r="G1109" s="55"/>
      <c r="H1109" s="56"/>
    </row>
    <row r="1110" spans="2:8" ht="45">
      <c r="B1110" s="53"/>
      <c r="C1110" s="54" t="s">
        <v>675</v>
      </c>
      <c r="D1110" s="55"/>
      <c r="E1110" s="12"/>
      <c r="F1110" s="12"/>
      <c r="G1110" s="55"/>
      <c r="H1110" s="56"/>
    </row>
    <row r="1111" spans="2:8" ht="60">
      <c r="B1111" s="53"/>
      <c r="C1111" s="54" t="s">
        <v>676</v>
      </c>
      <c r="D1111" s="55"/>
      <c r="E1111" s="12"/>
      <c r="F1111" s="12"/>
      <c r="G1111" s="55"/>
      <c r="H1111" s="56"/>
    </row>
    <row r="1112" spans="2:8" ht="30">
      <c r="B1112" s="57"/>
      <c r="C1112" s="58" t="s">
        <v>677</v>
      </c>
      <c r="D1112" s="55"/>
      <c r="E1112" s="12"/>
      <c r="F1112" s="12"/>
      <c r="G1112" s="55"/>
      <c r="H1112" s="56"/>
    </row>
    <row r="1113" spans="2:8" ht="30">
      <c r="B1113" s="57">
        <v>4631</v>
      </c>
      <c r="C1113" s="60" t="s">
        <v>655</v>
      </c>
      <c r="D1113" s="55">
        <v>120000</v>
      </c>
      <c r="E1113" s="12"/>
      <c r="F1113" s="12"/>
      <c r="G1113" s="55"/>
      <c r="H1113" s="56">
        <v>120000</v>
      </c>
    </row>
    <row r="1114" spans="2:8" ht="45">
      <c r="B1114" s="59">
        <v>4631</v>
      </c>
      <c r="C1114" s="60" t="s">
        <v>656</v>
      </c>
      <c r="D1114" s="55">
        <v>2619000</v>
      </c>
      <c r="E1114" s="12"/>
      <c r="F1114" s="12"/>
      <c r="G1114" s="55"/>
      <c r="H1114" s="56">
        <v>2619000</v>
      </c>
    </row>
    <row r="1115" spans="2:8">
      <c r="B1115" s="59">
        <v>4631</v>
      </c>
      <c r="C1115" s="60" t="s">
        <v>657</v>
      </c>
      <c r="D1115" s="55">
        <v>37000000</v>
      </c>
      <c r="E1115" s="12"/>
      <c r="F1115" s="12"/>
      <c r="G1115" s="55"/>
      <c r="H1115" s="56">
        <v>37000000</v>
      </c>
    </row>
    <row r="1116" spans="2:8" ht="30">
      <c r="B1116" s="59">
        <v>4631</v>
      </c>
      <c r="C1116" s="60" t="s">
        <v>658</v>
      </c>
      <c r="D1116" s="55">
        <v>6500000</v>
      </c>
      <c r="E1116" s="12"/>
      <c r="F1116" s="12"/>
      <c r="G1116" s="55"/>
      <c r="H1116" s="56">
        <v>6500000</v>
      </c>
    </row>
    <row r="1117" spans="2:8">
      <c r="B1117" s="59">
        <v>4631</v>
      </c>
      <c r="C1117" s="60" t="s">
        <v>659</v>
      </c>
      <c r="D1117" s="55">
        <v>1000000</v>
      </c>
      <c r="E1117" s="12"/>
      <c r="F1117" s="12"/>
      <c r="G1117" s="55"/>
      <c r="H1117" s="56">
        <v>1000000</v>
      </c>
    </row>
    <row r="1118" spans="2:8" ht="30">
      <c r="B1118" s="59">
        <v>4631</v>
      </c>
      <c r="C1118" s="60" t="s">
        <v>660</v>
      </c>
      <c r="D1118" s="55">
        <v>200000</v>
      </c>
      <c r="E1118" s="12"/>
      <c r="F1118" s="12"/>
      <c r="G1118" s="55"/>
      <c r="H1118" s="56">
        <v>200000</v>
      </c>
    </row>
    <row r="1119" spans="2:8" ht="30">
      <c r="B1119" s="59">
        <v>4631</v>
      </c>
      <c r="C1119" s="60" t="s">
        <v>661</v>
      </c>
      <c r="D1119" s="55">
        <v>900000</v>
      </c>
      <c r="E1119" s="12"/>
      <c r="F1119" s="12"/>
      <c r="G1119" s="55"/>
      <c r="H1119" s="56">
        <v>900000</v>
      </c>
    </row>
    <row r="1120" spans="2:8">
      <c r="B1120" s="59">
        <v>4631</v>
      </c>
      <c r="C1120" s="60" t="s">
        <v>662</v>
      </c>
      <c r="D1120" s="55">
        <v>2000000</v>
      </c>
      <c r="E1120" s="12"/>
      <c r="F1120" s="12"/>
      <c r="G1120" s="55"/>
      <c r="H1120" s="56">
        <v>2000000</v>
      </c>
    </row>
    <row r="1121" spans="2:8" ht="45">
      <c r="B1121" s="59">
        <v>4631</v>
      </c>
      <c r="C1121" s="60" t="s">
        <v>664</v>
      </c>
      <c r="D1121" s="55">
        <v>200000</v>
      </c>
      <c r="E1121" s="12"/>
      <c r="F1121" s="12"/>
      <c r="G1121" s="55"/>
      <c r="H1121" s="56">
        <v>200000</v>
      </c>
    </row>
    <row r="1122" spans="2:8" ht="30">
      <c r="B1122" s="53"/>
      <c r="C1122" s="52" t="s">
        <v>678</v>
      </c>
      <c r="D1122" s="62">
        <v>50539000</v>
      </c>
      <c r="E1122" s="13"/>
      <c r="F1122" s="13"/>
      <c r="G1122" s="62"/>
      <c r="H1122" s="63">
        <v>50539000</v>
      </c>
    </row>
    <row r="1123" spans="2:8">
      <c r="B1123" s="53"/>
      <c r="C1123" s="64"/>
      <c r="D1123" s="55"/>
      <c r="E1123" s="12"/>
      <c r="F1123" s="12"/>
      <c r="G1123" s="55"/>
      <c r="H1123" s="56"/>
    </row>
    <row r="1124" spans="2:8" ht="45">
      <c r="B1124" s="53"/>
      <c r="C1124" s="65" t="s">
        <v>679</v>
      </c>
      <c r="D1124" s="55"/>
      <c r="E1124" s="12"/>
      <c r="F1124" s="12"/>
      <c r="G1124" s="55"/>
      <c r="H1124" s="56"/>
    </row>
    <row r="1125" spans="2:8" ht="30">
      <c r="B1125" s="57"/>
      <c r="C1125" s="58" t="s">
        <v>677</v>
      </c>
      <c r="D1125" s="55"/>
      <c r="E1125" s="12"/>
      <c r="F1125" s="12"/>
      <c r="G1125" s="55"/>
      <c r="H1125" s="56"/>
    </row>
    <row r="1126" spans="2:8" ht="30">
      <c r="B1126" s="59">
        <v>4632</v>
      </c>
      <c r="C1126" s="60" t="s">
        <v>680</v>
      </c>
      <c r="D1126" s="55">
        <v>500000</v>
      </c>
      <c r="E1126" s="12"/>
      <c r="F1126" s="12"/>
      <c r="G1126" s="55"/>
      <c r="H1126" s="56">
        <v>500000</v>
      </c>
    </row>
    <row r="1127" spans="2:8" ht="30">
      <c r="B1127" s="53"/>
      <c r="C1127" s="52" t="s">
        <v>681</v>
      </c>
      <c r="D1127" s="62">
        <v>500000</v>
      </c>
      <c r="E1127" s="13"/>
      <c r="F1127" s="13"/>
      <c r="G1127" s="62"/>
      <c r="H1127" s="63">
        <v>500000</v>
      </c>
    </row>
    <row r="1128" spans="2:8">
      <c r="B1128" s="53"/>
      <c r="C1128" s="64"/>
      <c r="D1128" s="55"/>
      <c r="E1128" s="12"/>
      <c r="F1128" s="12"/>
      <c r="G1128" s="55"/>
      <c r="H1128" s="56"/>
    </row>
    <row r="1129" spans="2:8">
      <c r="B1129" s="53"/>
      <c r="C1129" s="65"/>
      <c r="D1129" s="55"/>
      <c r="E1129" s="12"/>
      <c r="F1129" s="12"/>
      <c r="G1129" s="55"/>
      <c r="H1129" s="56"/>
    </row>
    <row r="1130" spans="2:8" ht="120">
      <c r="B1130" s="53"/>
      <c r="C1130" s="65" t="s">
        <v>682</v>
      </c>
      <c r="D1130" s="55"/>
      <c r="E1130" s="12"/>
      <c r="F1130" s="12"/>
      <c r="G1130" s="55"/>
      <c r="H1130" s="56"/>
    </row>
    <row r="1131" spans="2:8" ht="30">
      <c r="B1131" s="57"/>
      <c r="C1131" s="58" t="s">
        <v>677</v>
      </c>
      <c r="D1131" s="55"/>
      <c r="E1131" s="12"/>
      <c r="F1131" s="12"/>
      <c r="G1131" s="55"/>
      <c r="H1131" s="56"/>
    </row>
    <row r="1132" spans="2:8">
      <c r="B1132" s="59">
        <v>4632</v>
      </c>
      <c r="C1132" s="60" t="s">
        <v>665</v>
      </c>
      <c r="D1132" s="55">
        <v>1738000</v>
      </c>
      <c r="E1132" s="12"/>
      <c r="F1132" s="12"/>
      <c r="G1132" s="55"/>
      <c r="H1132" s="56">
        <v>1738000</v>
      </c>
    </row>
    <row r="1133" spans="2:8" ht="30">
      <c r="B1133" s="53"/>
      <c r="C1133" s="52" t="s">
        <v>683</v>
      </c>
      <c r="D1133" s="62">
        <v>1738000</v>
      </c>
      <c r="E1133" s="13"/>
      <c r="F1133" s="13"/>
      <c r="G1133" s="62"/>
      <c r="H1133" s="63">
        <v>1738000</v>
      </c>
    </row>
    <row r="1134" spans="2:8">
      <c r="B1134" s="53"/>
      <c r="C1134" s="64"/>
      <c r="D1134" s="55"/>
      <c r="E1134" s="12"/>
      <c r="F1134" s="12"/>
      <c r="G1134" s="55"/>
      <c r="H1134" s="56"/>
    </row>
    <row r="1135" spans="2:8">
      <c r="B1135" s="53"/>
      <c r="C1135" s="52" t="s">
        <v>684</v>
      </c>
      <c r="D1135" s="62">
        <v>52777000</v>
      </c>
      <c r="E1135" s="13"/>
      <c r="F1135" s="13"/>
      <c r="G1135" s="62"/>
      <c r="H1135" s="63">
        <v>52777000</v>
      </c>
    </row>
    <row r="1136" spans="2:8">
      <c r="B1136" s="53"/>
      <c r="C1136" s="64"/>
      <c r="D1136" s="55"/>
      <c r="E1136" s="12"/>
      <c r="F1136" s="12"/>
      <c r="G1136" s="55"/>
      <c r="H1136" s="56"/>
    </row>
    <row r="1137" spans="2:8">
      <c r="B1137" s="53"/>
      <c r="C1137" s="52" t="s">
        <v>685</v>
      </c>
      <c r="D1137" s="62">
        <v>52777000</v>
      </c>
      <c r="E1137" s="13"/>
      <c r="F1137" s="13"/>
      <c r="G1137" s="62"/>
      <c r="H1137" s="63">
        <v>52777000</v>
      </c>
    </row>
    <row r="1138" spans="2:8">
      <c r="B1138" s="53"/>
      <c r="C1138" s="64"/>
      <c r="D1138" s="55"/>
      <c r="E1138" s="12"/>
      <c r="F1138" s="12"/>
      <c r="G1138" s="55"/>
      <c r="H1138" s="56"/>
    </row>
    <row r="1139" spans="2:8" ht="45">
      <c r="B1139" s="87"/>
      <c r="C1139" s="54" t="s">
        <v>686</v>
      </c>
      <c r="D1139" s="55"/>
      <c r="E1139" s="66"/>
      <c r="F1139" s="66"/>
      <c r="G1139" s="55"/>
      <c r="H1139" s="56"/>
    </row>
    <row r="1140" spans="2:8" ht="45">
      <c r="B1140" s="53"/>
      <c r="C1140" s="54" t="s">
        <v>529</v>
      </c>
      <c r="D1140" s="55"/>
      <c r="E1140" s="12"/>
      <c r="F1140" s="12"/>
      <c r="G1140" s="55"/>
      <c r="H1140" s="56"/>
    </row>
    <row r="1141" spans="2:8" ht="75">
      <c r="B1141" s="53"/>
      <c r="C1141" s="54" t="s">
        <v>687</v>
      </c>
      <c r="D1141" s="55"/>
      <c r="E1141" s="12"/>
      <c r="F1141" s="12"/>
      <c r="G1141" s="55"/>
      <c r="H1141" s="56"/>
    </row>
    <row r="1142" spans="2:8" ht="30">
      <c r="B1142" s="53"/>
      <c r="C1142" s="67" t="s">
        <v>688</v>
      </c>
      <c r="D1142" s="55"/>
      <c r="E1142" s="12"/>
      <c r="F1142" s="12"/>
      <c r="G1142" s="55"/>
      <c r="H1142" s="56"/>
    </row>
    <row r="1143" spans="2:8" ht="45">
      <c r="B1143" s="53">
        <v>4631</v>
      </c>
      <c r="C1143" s="64" t="s">
        <v>689</v>
      </c>
      <c r="D1143" s="55">
        <v>2735000</v>
      </c>
      <c r="E1143" s="12"/>
      <c r="F1143" s="12"/>
      <c r="G1143" s="55"/>
      <c r="H1143" s="56">
        <v>2735000</v>
      </c>
    </row>
    <row r="1144" spans="2:8" ht="45">
      <c r="B1144" s="53">
        <v>4631</v>
      </c>
      <c r="C1144" s="60" t="s">
        <v>690</v>
      </c>
      <c r="D1144" s="55">
        <v>490000</v>
      </c>
      <c r="E1144" s="12"/>
      <c r="F1144" s="12"/>
      <c r="G1144" s="55"/>
      <c r="H1144" s="56">
        <v>490000</v>
      </c>
    </row>
    <row r="1145" spans="2:8">
      <c r="B1145" s="53">
        <v>4631</v>
      </c>
      <c r="C1145" s="60" t="s">
        <v>657</v>
      </c>
      <c r="D1145" s="55">
        <v>44000</v>
      </c>
      <c r="E1145" s="12"/>
      <c r="F1145" s="12"/>
      <c r="G1145" s="55"/>
      <c r="H1145" s="56">
        <v>44000</v>
      </c>
    </row>
    <row r="1146" spans="2:8" ht="30">
      <c r="B1146" s="53">
        <v>4631</v>
      </c>
      <c r="C1146" s="60" t="s">
        <v>658</v>
      </c>
      <c r="D1146" s="55">
        <v>30000</v>
      </c>
      <c r="E1146" s="12"/>
      <c r="F1146" s="12"/>
      <c r="G1146" s="55"/>
      <c r="H1146" s="56">
        <v>30000</v>
      </c>
    </row>
    <row r="1147" spans="2:8">
      <c r="B1147" s="53">
        <v>4631</v>
      </c>
      <c r="C1147" s="60" t="s">
        <v>659</v>
      </c>
      <c r="D1147" s="55">
        <v>100000</v>
      </c>
      <c r="E1147" s="12"/>
      <c r="F1147" s="12"/>
      <c r="G1147" s="55"/>
      <c r="H1147" s="56">
        <v>100000</v>
      </c>
    </row>
    <row r="1148" spans="2:8" ht="30">
      <c r="B1148" s="53">
        <v>4631</v>
      </c>
      <c r="C1148" s="60" t="s">
        <v>661</v>
      </c>
      <c r="D1148" s="55">
        <v>10000</v>
      </c>
      <c r="E1148" s="12"/>
      <c r="F1148" s="12"/>
      <c r="G1148" s="55"/>
      <c r="H1148" s="56">
        <v>10000</v>
      </c>
    </row>
    <row r="1149" spans="2:8">
      <c r="B1149" s="53">
        <v>4631</v>
      </c>
      <c r="C1149" s="60" t="s">
        <v>662</v>
      </c>
      <c r="D1149" s="55">
        <v>20000</v>
      </c>
      <c r="E1149" s="12"/>
      <c r="F1149" s="12"/>
      <c r="G1149" s="55"/>
      <c r="H1149" s="56">
        <v>20000</v>
      </c>
    </row>
    <row r="1150" spans="2:8" ht="30">
      <c r="B1150" s="53">
        <v>4631</v>
      </c>
      <c r="C1150" s="60" t="s">
        <v>691</v>
      </c>
      <c r="D1150" s="55">
        <v>347000</v>
      </c>
      <c r="E1150" s="12"/>
      <c r="F1150" s="12"/>
      <c r="G1150" s="55"/>
      <c r="H1150" s="56">
        <v>347000</v>
      </c>
    </row>
    <row r="1151" spans="2:8" ht="45">
      <c r="B1151" s="53">
        <v>4631</v>
      </c>
      <c r="C1151" s="60" t="s">
        <v>664</v>
      </c>
      <c r="D1151" s="55">
        <v>26000</v>
      </c>
      <c r="E1151" s="12"/>
      <c r="F1151" s="12"/>
      <c r="G1151" s="55"/>
      <c r="H1151" s="56">
        <v>26000</v>
      </c>
    </row>
    <row r="1152" spans="2:8">
      <c r="B1152" s="53">
        <v>4632</v>
      </c>
      <c r="C1152" s="60" t="s">
        <v>665</v>
      </c>
      <c r="D1152" s="55">
        <v>10000</v>
      </c>
      <c r="E1152" s="12"/>
      <c r="F1152" s="12"/>
      <c r="G1152" s="55"/>
      <c r="H1152" s="56">
        <v>10000</v>
      </c>
    </row>
    <row r="1153" spans="2:8" ht="30">
      <c r="B1153" s="53"/>
      <c r="C1153" s="52" t="s">
        <v>692</v>
      </c>
      <c r="D1153" s="62">
        <v>3812000</v>
      </c>
      <c r="E1153" s="13"/>
      <c r="F1153" s="13"/>
      <c r="G1153" s="62"/>
      <c r="H1153" s="63">
        <v>3812000</v>
      </c>
    </row>
    <row r="1154" spans="2:8">
      <c r="B1154" s="53"/>
      <c r="C1154" s="60"/>
      <c r="D1154" s="55"/>
      <c r="E1154" s="12"/>
      <c r="F1154" s="12"/>
      <c r="G1154" s="55"/>
      <c r="H1154" s="56"/>
    </row>
    <row r="1155" spans="2:8">
      <c r="B1155" s="53"/>
      <c r="C1155" s="60"/>
      <c r="D1155" s="55"/>
      <c r="E1155" s="12"/>
      <c r="F1155" s="12"/>
      <c r="G1155" s="55"/>
      <c r="H1155" s="56"/>
    </row>
    <row r="1156" spans="2:8" ht="60">
      <c r="B1156" s="53"/>
      <c r="C1156" s="65" t="s">
        <v>693</v>
      </c>
      <c r="D1156" s="55"/>
      <c r="E1156" s="12"/>
      <c r="F1156" s="12"/>
      <c r="G1156" s="55"/>
      <c r="H1156" s="56"/>
    </row>
    <row r="1157" spans="2:8" ht="30">
      <c r="B1157" s="57"/>
      <c r="C1157" s="58" t="s">
        <v>688</v>
      </c>
      <c r="D1157" s="55"/>
      <c r="E1157" s="12"/>
      <c r="F1157" s="12"/>
      <c r="G1157" s="55"/>
      <c r="H1157" s="56"/>
    </row>
    <row r="1158" spans="2:8" ht="30">
      <c r="B1158" s="59">
        <v>4631</v>
      </c>
      <c r="C1158" s="60" t="s">
        <v>694</v>
      </c>
      <c r="D1158" s="55">
        <v>50000</v>
      </c>
      <c r="E1158" s="12"/>
      <c r="F1158" s="12"/>
      <c r="G1158" s="55"/>
      <c r="H1158" s="56">
        <v>50000</v>
      </c>
    </row>
    <row r="1159" spans="2:8">
      <c r="B1159" s="59">
        <v>4631</v>
      </c>
      <c r="C1159" s="60" t="s">
        <v>659</v>
      </c>
      <c r="D1159" s="55">
        <v>9000</v>
      </c>
      <c r="E1159" s="12"/>
      <c r="F1159" s="12"/>
      <c r="G1159" s="55"/>
      <c r="H1159" s="56">
        <v>9000</v>
      </c>
    </row>
    <row r="1160" spans="2:8">
      <c r="B1160" s="59">
        <v>4632</v>
      </c>
      <c r="C1160" s="60" t="s">
        <v>662</v>
      </c>
      <c r="D1160" s="55">
        <v>3000</v>
      </c>
      <c r="E1160" s="12"/>
      <c r="F1160" s="12"/>
      <c r="G1160" s="55"/>
      <c r="H1160" s="56">
        <v>3000</v>
      </c>
    </row>
    <row r="1161" spans="2:8" ht="30">
      <c r="B1161" s="53"/>
      <c r="C1161" s="52" t="s">
        <v>695</v>
      </c>
      <c r="D1161" s="62">
        <v>62000</v>
      </c>
      <c r="E1161" s="13"/>
      <c r="F1161" s="13"/>
      <c r="G1161" s="62"/>
      <c r="H1161" s="63">
        <v>62000</v>
      </c>
    </row>
    <row r="1162" spans="2:8">
      <c r="B1162" s="53"/>
      <c r="C1162" s="60"/>
      <c r="D1162" s="55"/>
      <c r="E1162" s="12"/>
      <c r="F1162" s="12"/>
      <c r="G1162" s="55"/>
      <c r="H1162" s="56"/>
    </row>
    <row r="1163" spans="2:8" ht="60">
      <c r="B1163" s="53"/>
      <c r="C1163" s="65" t="s">
        <v>696</v>
      </c>
      <c r="D1163" s="55"/>
      <c r="E1163" s="12"/>
      <c r="F1163" s="12"/>
      <c r="G1163" s="55"/>
      <c r="H1163" s="56"/>
    </row>
    <row r="1164" spans="2:8" ht="30">
      <c r="B1164" s="57"/>
      <c r="C1164" s="58" t="s">
        <v>688</v>
      </c>
      <c r="D1164" s="55"/>
      <c r="E1164" s="12"/>
      <c r="F1164" s="12"/>
      <c r="G1164" s="55"/>
      <c r="H1164" s="56"/>
    </row>
    <row r="1165" spans="2:8">
      <c r="B1165" s="59">
        <v>4631</v>
      </c>
      <c r="C1165" s="60" t="s">
        <v>659</v>
      </c>
      <c r="D1165" s="55">
        <v>40000</v>
      </c>
      <c r="E1165" s="12"/>
      <c r="F1165" s="12"/>
      <c r="G1165" s="55"/>
      <c r="H1165" s="56">
        <v>40000</v>
      </c>
    </row>
    <row r="1166" spans="2:8">
      <c r="B1166" s="59">
        <v>4631</v>
      </c>
      <c r="C1166" s="60" t="s">
        <v>662</v>
      </c>
      <c r="D1166" s="55">
        <v>5000</v>
      </c>
      <c r="E1166" s="12"/>
      <c r="F1166" s="12"/>
      <c r="G1166" s="55"/>
      <c r="H1166" s="56">
        <v>5000</v>
      </c>
    </row>
    <row r="1167" spans="2:8" ht="30">
      <c r="B1167" s="53"/>
      <c r="C1167" s="52" t="s">
        <v>697</v>
      </c>
      <c r="D1167" s="62">
        <v>45000</v>
      </c>
      <c r="E1167" s="13"/>
      <c r="F1167" s="13"/>
      <c r="G1167" s="62"/>
      <c r="H1167" s="63">
        <v>45000</v>
      </c>
    </row>
    <row r="1168" spans="2:8">
      <c r="B1168" s="53"/>
      <c r="C1168" s="60"/>
      <c r="D1168" s="55"/>
      <c r="E1168" s="12"/>
      <c r="F1168" s="12"/>
      <c r="G1168" s="55"/>
      <c r="H1168" s="56"/>
    </row>
    <row r="1169" spans="2:8">
      <c r="B1169" s="53"/>
      <c r="C1169" s="52" t="s">
        <v>326</v>
      </c>
      <c r="D1169" s="62">
        <v>3919000</v>
      </c>
      <c r="E1169" s="13"/>
      <c r="F1169" s="13"/>
      <c r="G1169" s="62"/>
      <c r="H1169" s="63">
        <v>3919000</v>
      </c>
    </row>
    <row r="1170" spans="2:8">
      <c r="B1170" s="53"/>
      <c r="C1170" s="64"/>
      <c r="D1170" s="55"/>
      <c r="E1170" s="12"/>
      <c r="F1170" s="12"/>
      <c r="G1170" s="55"/>
      <c r="H1170" s="56"/>
    </row>
    <row r="1171" spans="2:8">
      <c r="B1171" s="53"/>
      <c r="C1171" s="52" t="s">
        <v>698</v>
      </c>
      <c r="D1171" s="62">
        <v>3919000</v>
      </c>
      <c r="E1171" s="13"/>
      <c r="F1171" s="13"/>
      <c r="G1171" s="62"/>
      <c r="H1171" s="63">
        <v>3919000</v>
      </c>
    </row>
    <row r="1172" spans="2:8">
      <c r="B1172" s="53"/>
      <c r="C1172" s="60"/>
      <c r="D1172" s="55"/>
      <c r="E1172" s="12"/>
      <c r="F1172" s="12"/>
      <c r="G1172" s="55"/>
      <c r="H1172" s="56"/>
    </row>
    <row r="1173" spans="2:8" ht="30">
      <c r="B1173" s="107"/>
      <c r="C1173" s="65" t="s">
        <v>699</v>
      </c>
      <c r="D1173" s="108"/>
      <c r="E1173" s="109"/>
      <c r="F1173" s="109"/>
      <c r="G1173" s="108"/>
      <c r="H1173" s="76"/>
    </row>
    <row r="1174" spans="2:8" ht="45">
      <c r="B1174" s="53"/>
      <c r="C1174" s="52" t="s">
        <v>370</v>
      </c>
      <c r="D1174" s="75"/>
      <c r="E1174" s="47"/>
      <c r="F1174" s="47"/>
      <c r="G1174" s="75"/>
      <c r="H1174" s="76"/>
    </row>
    <row r="1175" spans="2:8" ht="45">
      <c r="B1175" s="53"/>
      <c r="C1175" s="54" t="s">
        <v>371</v>
      </c>
      <c r="D1175" s="55"/>
      <c r="E1175" s="12"/>
      <c r="F1175" s="12"/>
      <c r="G1175" s="55"/>
      <c r="H1175" s="56"/>
    </row>
    <row r="1176" spans="2:8" ht="45">
      <c r="B1176" s="57"/>
      <c r="C1176" s="77" t="s">
        <v>376</v>
      </c>
      <c r="D1176" s="75"/>
      <c r="E1176" s="47"/>
      <c r="F1176" s="47"/>
      <c r="G1176" s="75"/>
      <c r="H1176" s="76"/>
    </row>
    <row r="1177" spans="2:8" ht="45">
      <c r="B1177" s="59">
        <v>4631</v>
      </c>
      <c r="C1177" s="60" t="s">
        <v>689</v>
      </c>
      <c r="D1177" s="55">
        <v>11300000</v>
      </c>
      <c r="E1177" s="12"/>
      <c r="F1177" s="12"/>
      <c r="G1177" s="55"/>
      <c r="H1177" s="56">
        <v>11300000</v>
      </c>
    </row>
    <row r="1178" spans="2:8" ht="45">
      <c r="B1178" s="59">
        <v>4631</v>
      </c>
      <c r="C1178" s="60" t="s">
        <v>690</v>
      </c>
      <c r="D1178" s="55">
        <v>1900000</v>
      </c>
      <c r="E1178" s="12"/>
      <c r="F1178" s="12"/>
      <c r="G1178" s="55"/>
      <c r="H1178" s="56">
        <v>1900000</v>
      </c>
    </row>
    <row r="1179" spans="2:8" ht="30">
      <c r="B1179" s="59">
        <v>4631</v>
      </c>
      <c r="C1179" s="60" t="s">
        <v>700</v>
      </c>
      <c r="D1179" s="55">
        <v>100000</v>
      </c>
      <c r="E1179" s="12"/>
      <c r="F1179" s="12"/>
      <c r="G1179" s="55"/>
      <c r="H1179" s="56">
        <v>100000</v>
      </c>
    </row>
    <row r="1180" spans="2:8" ht="45">
      <c r="B1180" s="59">
        <v>4631</v>
      </c>
      <c r="C1180" s="60" t="s">
        <v>656</v>
      </c>
      <c r="D1180" s="55">
        <v>55000</v>
      </c>
      <c r="E1180" s="12"/>
      <c r="F1180" s="12"/>
      <c r="G1180" s="55"/>
      <c r="H1180" s="56">
        <v>55000</v>
      </c>
    </row>
    <row r="1181" spans="2:8">
      <c r="B1181" s="59">
        <v>4631</v>
      </c>
      <c r="C1181" s="60" t="s">
        <v>657</v>
      </c>
      <c r="D1181" s="55">
        <v>400000</v>
      </c>
      <c r="E1181" s="12"/>
      <c r="F1181" s="12"/>
      <c r="G1181" s="55"/>
      <c r="H1181" s="56">
        <v>400000</v>
      </c>
    </row>
    <row r="1182" spans="2:8">
      <c r="B1182" s="59">
        <v>4631</v>
      </c>
      <c r="C1182" s="60" t="s">
        <v>659</v>
      </c>
      <c r="D1182" s="55">
        <v>130000</v>
      </c>
      <c r="E1182" s="12"/>
      <c r="F1182" s="12"/>
      <c r="G1182" s="55"/>
      <c r="H1182" s="56">
        <v>130000</v>
      </c>
    </row>
    <row r="1183" spans="2:8" ht="30">
      <c r="B1183" s="59">
        <v>4631</v>
      </c>
      <c r="C1183" s="60" t="s">
        <v>661</v>
      </c>
      <c r="D1183" s="55">
        <v>70000</v>
      </c>
      <c r="E1183" s="12"/>
      <c r="F1183" s="12"/>
      <c r="G1183" s="55"/>
      <c r="H1183" s="56">
        <v>70000</v>
      </c>
    </row>
    <row r="1184" spans="2:8">
      <c r="B1184" s="59">
        <v>4631</v>
      </c>
      <c r="C1184" s="60" t="s">
        <v>662</v>
      </c>
      <c r="D1184" s="55">
        <v>50000</v>
      </c>
      <c r="E1184" s="12"/>
      <c r="F1184" s="12"/>
      <c r="G1184" s="55"/>
      <c r="H1184" s="56">
        <v>50000</v>
      </c>
    </row>
    <row r="1185" spans="2:8" ht="30">
      <c r="B1185" s="59">
        <v>4631</v>
      </c>
      <c r="C1185" s="60" t="s">
        <v>701</v>
      </c>
      <c r="D1185" s="55">
        <v>1553000</v>
      </c>
      <c r="E1185" s="12"/>
      <c r="F1185" s="12"/>
      <c r="G1185" s="55"/>
      <c r="H1185" s="56">
        <v>1553000</v>
      </c>
    </row>
    <row r="1186" spans="2:8" ht="45">
      <c r="B1186" s="59">
        <v>4631</v>
      </c>
      <c r="C1186" s="60" t="s">
        <v>702</v>
      </c>
      <c r="D1186" s="55">
        <v>10800000</v>
      </c>
      <c r="E1186" s="12"/>
      <c r="F1186" s="12"/>
      <c r="G1186" s="55"/>
      <c r="H1186" s="56">
        <v>10800000</v>
      </c>
    </row>
    <row r="1187" spans="2:8" ht="30">
      <c r="B1187" s="59">
        <v>4631</v>
      </c>
      <c r="C1187" s="60" t="s">
        <v>663</v>
      </c>
      <c r="D1187" s="55">
        <v>15000</v>
      </c>
      <c r="E1187" s="12"/>
      <c r="F1187" s="12"/>
      <c r="G1187" s="55"/>
      <c r="H1187" s="56">
        <v>15000</v>
      </c>
    </row>
    <row r="1188" spans="2:8" ht="45">
      <c r="B1188" s="59">
        <v>4631</v>
      </c>
      <c r="C1188" s="60" t="s">
        <v>664</v>
      </c>
      <c r="D1188" s="55">
        <v>100000</v>
      </c>
      <c r="E1188" s="12"/>
      <c r="F1188" s="12"/>
      <c r="G1188" s="55"/>
      <c r="H1188" s="56">
        <v>100000</v>
      </c>
    </row>
    <row r="1189" spans="2:8" ht="30">
      <c r="B1189" s="53"/>
      <c r="C1189" s="52" t="s">
        <v>377</v>
      </c>
      <c r="D1189" s="62">
        <v>26473000</v>
      </c>
      <c r="E1189" s="13"/>
      <c r="F1189" s="13"/>
      <c r="G1189" s="62"/>
      <c r="H1189" s="63">
        <v>26473000</v>
      </c>
    </row>
    <row r="1190" spans="2:8">
      <c r="B1190" s="53"/>
      <c r="C1190" s="52"/>
      <c r="D1190" s="62"/>
      <c r="E1190" s="13"/>
      <c r="F1190" s="13"/>
      <c r="G1190" s="62"/>
      <c r="H1190" s="63"/>
    </row>
    <row r="1191" spans="2:8" ht="75">
      <c r="B1191" s="53"/>
      <c r="C1191" s="110" t="s">
        <v>703</v>
      </c>
      <c r="D1191" s="62"/>
      <c r="E1191" s="13"/>
      <c r="F1191" s="13"/>
      <c r="G1191" s="62"/>
      <c r="H1191" s="63"/>
    </row>
    <row r="1192" spans="2:8" ht="45">
      <c r="B1192" s="57"/>
      <c r="C1192" s="77" t="s">
        <v>376</v>
      </c>
      <c r="D1192" s="62"/>
      <c r="E1192" s="13"/>
      <c r="F1192" s="13"/>
      <c r="G1192" s="62"/>
      <c r="H1192" s="63"/>
    </row>
    <row r="1193" spans="2:8">
      <c r="B1193" s="53">
        <v>4631</v>
      </c>
      <c r="C1193" s="64" t="s">
        <v>704</v>
      </c>
      <c r="D1193" s="55">
        <v>1000000</v>
      </c>
      <c r="E1193" s="13"/>
      <c r="F1193" s="13"/>
      <c r="G1193" s="62"/>
      <c r="H1193" s="56">
        <v>1000000</v>
      </c>
    </row>
    <row r="1194" spans="2:8">
      <c r="B1194" s="53">
        <v>4631</v>
      </c>
      <c r="C1194" s="64" t="s">
        <v>705</v>
      </c>
      <c r="D1194" s="55">
        <v>350000</v>
      </c>
      <c r="E1194" s="13"/>
      <c r="F1194" s="13"/>
      <c r="G1194" s="62"/>
      <c r="H1194" s="56">
        <v>350000</v>
      </c>
    </row>
    <row r="1195" spans="2:8" ht="30">
      <c r="B1195" s="53"/>
      <c r="C1195" s="52" t="s">
        <v>706</v>
      </c>
      <c r="D1195" s="62">
        <v>1350000</v>
      </c>
      <c r="E1195" s="13">
        <v>0</v>
      </c>
      <c r="F1195" s="13">
        <v>0</v>
      </c>
      <c r="G1195" s="62">
        <v>0</v>
      </c>
      <c r="H1195" s="62">
        <v>1350000</v>
      </c>
    </row>
    <row r="1196" spans="2:8">
      <c r="B1196" s="53"/>
      <c r="C1196" s="52"/>
      <c r="D1196" s="62"/>
      <c r="E1196" s="13"/>
      <c r="F1196" s="13"/>
      <c r="G1196" s="62"/>
      <c r="H1196" s="63"/>
    </row>
    <row r="1197" spans="2:8">
      <c r="B1197" s="10"/>
      <c r="C1197" s="64"/>
      <c r="D1197" s="75"/>
      <c r="E1197" s="47"/>
      <c r="F1197" s="47"/>
      <c r="G1197" s="75"/>
      <c r="H1197" s="76"/>
    </row>
    <row r="1198" spans="2:8">
      <c r="B1198" s="53"/>
      <c r="C1198" s="52" t="s">
        <v>390</v>
      </c>
      <c r="D1198" s="62">
        <v>27823000</v>
      </c>
      <c r="E1198" s="13"/>
      <c r="F1198" s="13"/>
      <c r="G1198" s="62"/>
      <c r="H1198" s="63">
        <v>27823000</v>
      </c>
    </row>
    <row r="1199" spans="2:8">
      <c r="B1199" s="53"/>
      <c r="C1199" s="64"/>
      <c r="D1199" s="55"/>
      <c r="E1199" s="12"/>
      <c r="F1199" s="12"/>
      <c r="G1199" s="55"/>
      <c r="H1199" s="56"/>
    </row>
    <row r="1200" spans="2:8">
      <c r="B1200" s="53"/>
      <c r="C1200" s="52" t="s">
        <v>707</v>
      </c>
      <c r="D1200" s="62">
        <v>27823000</v>
      </c>
      <c r="E1200" s="13"/>
      <c r="F1200" s="13"/>
      <c r="G1200" s="62"/>
      <c r="H1200" s="63">
        <v>27823000</v>
      </c>
    </row>
    <row r="1201" spans="2:8">
      <c r="B1201" s="53"/>
      <c r="C1201" s="52"/>
      <c r="D1201" s="62"/>
      <c r="E1201" s="13"/>
      <c r="F1201" s="13"/>
      <c r="G1201" s="62"/>
      <c r="H1201" s="63"/>
    </row>
    <row r="1202" spans="2:8">
      <c r="B1202" s="53"/>
      <c r="C1202" s="64"/>
      <c r="D1202" s="55"/>
      <c r="E1202" s="12"/>
      <c r="F1202" s="12"/>
      <c r="G1202" s="55"/>
      <c r="H1202" s="56"/>
    </row>
    <row r="1203" spans="2:8" ht="75">
      <c r="B1203" s="34"/>
      <c r="C1203" s="111" t="s">
        <v>708</v>
      </c>
      <c r="D1203" s="72"/>
      <c r="E1203" s="112"/>
      <c r="F1203" s="112"/>
      <c r="G1203" s="72"/>
      <c r="H1203" s="76"/>
    </row>
    <row r="1204" spans="2:8" ht="45">
      <c r="B1204" s="53"/>
      <c r="C1204" s="52" t="s">
        <v>370</v>
      </c>
      <c r="D1204" s="75"/>
      <c r="E1204" s="47"/>
      <c r="F1204" s="47"/>
      <c r="G1204" s="75"/>
      <c r="H1204" s="76"/>
    </row>
    <row r="1205" spans="2:8" ht="75">
      <c r="B1205" s="53"/>
      <c r="C1205" s="54" t="s">
        <v>703</v>
      </c>
      <c r="D1205" s="55"/>
      <c r="E1205" s="12"/>
      <c r="F1205" s="12"/>
      <c r="G1205" s="55"/>
      <c r="H1205" s="56"/>
    </row>
    <row r="1206" spans="2:8" ht="45">
      <c r="B1206" s="57"/>
      <c r="C1206" s="77" t="s">
        <v>376</v>
      </c>
      <c r="D1206" s="75"/>
      <c r="E1206" s="47"/>
      <c r="F1206" s="47"/>
      <c r="G1206" s="75"/>
      <c r="H1206" s="76"/>
    </row>
    <row r="1207" spans="2:8" ht="45">
      <c r="B1207" s="59">
        <v>411</v>
      </c>
      <c r="C1207" s="60" t="s">
        <v>320</v>
      </c>
      <c r="D1207" s="55">
        <v>18759000</v>
      </c>
      <c r="E1207" s="12"/>
      <c r="F1207" s="12"/>
      <c r="G1207" s="55"/>
      <c r="H1207" s="56">
        <v>18759000</v>
      </c>
    </row>
    <row r="1208" spans="2:8" ht="30">
      <c r="B1208" s="59">
        <v>412</v>
      </c>
      <c r="C1208" s="60" t="s">
        <v>8</v>
      </c>
      <c r="D1208" s="55">
        <v>3358000</v>
      </c>
      <c r="E1208" s="12"/>
      <c r="F1208" s="12"/>
      <c r="G1208" s="55"/>
      <c r="H1208" s="56">
        <v>3358000</v>
      </c>
    </row>
    <row r="1209" spans="2:8" ht="30">
      <c r="B1209" s="59">
        <v>414</v>
      </c>
      <c r="C1209" s="60" t="s">
        <v>105</v>
      </c>
      <c r="D1209" s="55">
        <v>124000</v>
      </c>
      <c r="E1209" s="31">
        <v>10000</v>
      </c>
      <c r="F1209" s="12"/>
      <c r="G1209" s="55"/>
      <c r="H1209" s="56">
        <v>134000</v>
      </c>
    </row>
    <row r="1210" spans="2:8" ht="30">
      <c r="B1210" s="59">
        <v>415</v>
      </c>
      <c r="C1210" s="60" t="s">
        <v>417</v>
      </c>
      <c r="D1210" s="55">
        <v>337000</v>
      </c>
      <c r="E1210" s="31">
        <v>68000</v>
      </c>
      <c r="F1210" s="12"/>
      <c r="G1210" s="55"/>
      <c r="H1210" s="56">
        <v>405000</v>
      </c>
    </row>
    <row r="1211" spans="2:8" ht="45">
      <c r="B1211" s="59">
        <v>416</v>
      </c>
      <c r="C1211" s="60" t="s">
        <v>418</v>
      </c>
      <c r="D1211" s="55">
        <v>261000</v>
      </c>
      <c r="E1211" s="31">
        <v>100000</v>
      </c>
      <c r="F1211" s="12"/>
      <c r="G1211" s="55"/>
      <c r="H1211" s="56">
        <v>361000</v>
      </c>
    </row>
    <row r="1212" spans="2:8">
      <c r="B1212" s="59">
        <v>421</v>
      </c>
      <c r="C1212" s="60" t="s">
        <v>26</v>
      </c>
      <c r="D1212" s="55">
        <v>2665000</v>
      </c>
      <c r="E1212" s="31">
        <v>300000</v>
      </c>
      <c r="F1212" s="12"/>
      <c r="G1212" s="55"/>
      <c r="H1212" s="56">
        <v>2965000</v>
      </c>
    </row>
    <row r="1213" spans="2:8">
      <c r="B1213" s="59">
        <v>422</v>
      </c>
      <c r="C1213" s="60" t="s">
        <v>35</v>
      </c>
      <c r="D1213" s="55">
        <v>10000</v>
      </c>
      <c r="E1213" s="31">
        <v>40000</v>
      </c>
      <c r="F1213" s="12"/>
      <c r="G1213" s="55"/>
      <c r="H1213" s="56">
        <v>50000</v>
      </c>
    </row>
    <row r="1214" spans="2:8">
      <c r="B1214" s="59">
        <v>423</v>
      </c>
      <c r="C1214" s="60" t="s">
        <v>37</v>
      </c>
      <c r="D1214" s="55">
        <v>2285000</v>
      </c>
      <c r="E1214" s="31">
        <v>210000</v>
      </c>
      <c r="F1214" s="12"/>
      <c r="G1214" s="55"/>
      <c r="H1214" s="56">
        <v>2495000</v>
      </c>
    </row>
    <row r="1215" spans="2:8" ht="30">
      <c r="B1215" s="59">
        <v>424</v>
      </c>
      <c r="C1215" s="60" t="s">
        <v>72</v>
      </c>
      <c r="D1215" s="55">
        <v>80000</v>
      </c>
      <c r="E1215" s="31">
        <v>260000</v>
      </c>
      <c r="F1215" s="12"/>
      <c r="G1215" s="55"/>
      <c r="H1215" s="56">
        <v>340000</v>
      </c>
    </row>
    <row r="1216" spans="2:8" ht="30">
      <c r="B1216" s="59">
        <v>425</v>
      </c>
      <c r="C1216" s="60" t="s">
        <v>107</v>
      </c>
      <c r="D1216" s="55">
        <v>85000</v>
      </c>
      <c r="E1216" s="31">
        <v>250000</v>
      </c>
      <c r="F1216" s="12"/>
      <c r="G1216" s="55"/>
      <c r="H1216" s="56">
        <v>335000</v>
      </c>
    </row>
    <row r="1217" spans="2:8">
      <c r="B1217" s="59">
        <v>426</v>
      </c>
      <c r="C1217" s="60" t="s">
        <v>41</v>
      </c>
      <c r="D1217" s="55">
        <v>504000</v>
      </c>
      <c r="E1217" s="31">
        <v>530000</v>
      </c>
      <c r="F1217" s="12"/>
      <c r="G1217" s="55"/>
      <c r="H1217" s="56">
        <v>1034000</v>
      </c>
    </row>
    <row r="1218" spans="2:8" ht="30">
      <c r="B1218" s="59">
        <v>465</v>
      </c>
      <c r="C1218" s="60" t="s">
        <v>321</v>
      </c>
      <c r="D1218" s="55">
        <v>2020000</v>
      </c>
      <c r="E1218" s="31"/>
      <c r="F1218" s="12"/>
      <c r="G1218" s="55"/>
      <c r="H1218" s="56">
        <v>2020000</v>
      </c>
    </row>
    <row r="1219" spans="2:8" ht="30">
      <c r="B1219" s="59">
        <v>472</v>
      </c>
      <c r="C1219" s="60" t="s">
        <v>373</v>
      </c>
      <c r="D1219" s="55">
        <v>2400000</v>
      </c>
      <c r="E1219" s="31">
        <v>509000</v>
      </c>
      <c r="F1219" s="12"/>
      <c r="G1219" s="55">
        <v>41000</v>
      </c>
      <c r="H1219" s="56">
        <v>2950000</v>
      </c>
    </row>
    <row r="1220" spans="2:8" ht="30">
      <c r="B1220" s="59">
        <v>482</v>
      </c>
      <c r="C1220" s="60" t="s">
        <v>339</v>
      </c>
      <c r="D1220" s="55">
        <v>42000</v>
      </c>
      <c r="E1220" s="31">
        <v>20000</v>
      </c>
      <c r="F1220" s="12"/>
      <c r="G1220" s="55"/>
      <c r="H1220" s="56">
        <v>62000</v>
      </c>
    </row>
    <row r="1221" spans="2:8">
      <c r="B1221" s="59">
        <v>512</v>
      </c>
      <c r="C1221" s="60" t="s">
        <v>82</v>
      </c>
      <c r="D1221" s="55">
        <v>10000</v>
      </c>
      <c r="E1221" s="31">
        <v>30000</v>
      </c>
      <c r="F1221" s="12"/>
      <c r="G1221" s="55"/>
      <c r="H1221" s="56">
        <v>40000</v>
      </c>
    </row>
    <row r="1222" spans="2:8" ht="30">
      <c r="B1222" s="53"/>
      <c r="C1222" s="52" t="s">
        <v>706</v>
      </c>
      <c r="D1222" s="62">
        <v>32940000</v>
      </c>
      <c r="E1222" s="13">
        <v>2327000</v>
      </c>
      <c r="F1222" s="13"/>
      <c r="G1222" s="62">
        <v>41000</v>
      </c>
      <c r="H1222" s="63">
        <v>35308000</v>
      </c>
    </row>
    <row r="1223" spans="2:8">
      <c r="B1223" s="53"/>
      <c r="C1223" s="64"/>
      <c r="D1223" s="55"/>
      <c r="E1223" s="12"/>
      <c r="F1223" s="12"/>
      <c r="G1223" s="55"/>
      <c r="H1223" s="56"/>
    </row>
    <row r="1224" spans="2:8">
      <c r="B1224" s="53"/>
      <c r="C1224" s="52" t="s">
        <v>390</v>
      </c>
      <c r="D1224" s="62">
        <v>32940000</v>
      </c>
      <c r="E1224" s="13">
        <v>2327000</v>
      </c>
      <c r="F1224" s="13"/>
      <c r="G1224" s="62">
        <v>41000</v>
      </c>
      <c r="H1224" s="63">
        <v>35308000</v>
      </c>
    </row>
    <row r="1225" spans="2:8">
      <c r="B1225" s="53"/>
      <c r="C1225" s="64"/>
      <c r="D1225" s="55"/>
      <c r="E1225" s="12"/>
      <c r="F1225" s="12"/>
      <c r="G1225" s="55"/>
      <c r="H1225" s="56"/>
    </row>
    <row r="1226" spans="2:8">
      <c r="B1226" s="53"/>
      <c r="C1226" s="52" t="s">
        <v>709</v>
      </c>
      <c r="D1226" s="62">
        <v>32940000</v>
      </c>
      <c r="E1226" s="13">
        <v>2327000</v>
      </c>
      <c r="F1226" s="13"/>
      <c r="G1226" s="62">
        <v>41000</v>
      </c>
      <c r="H1226" s="63">
        <v>35308000</v>
      </c>
    </row>
    <row r="1227" spans="2:8">
      <c r="B1227" s="53"/>
      <c r="C1227" s="52"/>
      <c r="D1227" s="62"/>
      <c r="E1227" s="13"/>
      <c r="F1227" s="13"/>
      <c r="G1227" s="62"/>
      <c r="H1227" s="63"/>
    </row>
    <row r="1228" spans="2:8">
      <c r="B1228" s="53"/>
      <c r="C1228" s="52" t="s">
        <v>710</v>
      </c>
      <c r="D1228" s="62">
        <v>2061959000</v>
      </c>
      <c r="E1228" s="13">
        <v>121715000</v>
      </c>
      <c r="F1228" s="13">
        <v>2530000</v>
      </c>
      <c r="G1228" s="62">
        <v>76143000</v>
      </c>
      <c r="H1228" s="63">
        <v>2628871000</v>
      </c>
    </row>
    <row r="1229" spans="2:8">
      <c r="B1229" s="53"/>
      <c r="C1229" s="52"/>
      <c r="D1229" s="62"/>
      <c r="E1229" s="13"/>
      <c r="F1229" s="13"/>
      <c r="G1229" s="62"/>
      <c r="H1229" s="63"/>
    </row>
    <row r="1230" spans="2:8" ht="30">
      <c r="B1230" s="34"/>
      <c r="C1230" s="65" t="s">
        <v>711</v>
      </c>
      <c r="D1230" s="72"/>
      <c r="E1230" s="112"/>
      <c r="F1230" s="112"/>
      <c r="G1230" s="72"/>
      <c r="H1230" s="76"/>
    </row>
    <row r="1231" spans="2:8" ht="45">
      <c r="B1231" s="53"/>
      <c r="C1231" s="54" t="s">
        <v>317</v>
      </c>
      <c r="D1231" s="55"/>
      <c r="E1231" s="12"/>
      <c r="F1231" s="12"/>
      <c r="G1231" s="55"/>
      <c r="H1231" s="56"/>
    </row>
    <row r="1232" spans="2:8" ht="45">
      <c r="B1232" s="53"/>
      <c r="C1232" s="80" t="s">
        <v>712</v>
      </c>
      <c r="D1232" s="55"/>
      <c r="E1232" s="12"/>
      <c r="F1232" s="12"/>
      <c r="G1232" s="55"/>
      <c r="H1232" s="56"/>
    </row>
    <row r="1233" spans="2:8">
      <c r="B1233" s="57"/>
      <c r="C1233" s="58" t="s">
        <v>338</v>
      </c>
      <c r="D1233" s="55"/>
      <c r="E1233" s="12"/>
      <c r="F1233" s="12"/>
      <c r="G1233" s="55"/>
      <c r="H1233" s="56"/>
    </row>
    <row r="1234" spans="2:8" ht="45">
      <c r="B1234" s="59">
        <v>411</v>
      </c>
      <c r="C1234" s="60" t="s">
        <v>320</v>
      </c>
      <c r="D1234" s="55">
        <v>1200000</v>
      </c>
      <c r="E1234" s="12"/>
      <c r="F1234" s="12"/>
      <c r="G1234" s="55"/>
      <c r="H1234" s="56">
        <v>1200000</v>
      </c>
    </row>
    <row r="1235" spans="2:8" ht="30">
      <c r="B1235" s="59">
        <v>412</v>
      </c>
      <c r="C1235" s="60" t="s">
        <v>8</v>
      </c>
      <c r="D1235" s="55">
        <v>213000</v>
      </c>
      <c r="E1235" s="12"/>
      <c r="F1235" s="12"/>
      <c r="G1235" s="55"/>
      <c r="H1235" s="56">
        <v>213000</v>
      </c>
    </row>
    <row r="1236" spans="2:8">
      <c r="B1236" s="59">
        <v>422</v>
      </c>
      <c r="C1236" s="60" t="s">
        <v>35</v>
      </c>
      <c r="D1236" s="55">
        <v>20000</v>
      </c>
      <c r="E1236" s="12"/>
      <c r="F1236" s="12"/>
      <c r="G1236" s="55"/>
      <c r="H1236" s="56">
        <v>20000</v>
      </c>
    </row>
    <row r="1237" spans="2:8">
      <c r="B1237" s="59">
        <v>423</v>
      </c>
      <c r="C1237" s="60" t="s">
        <v>37</v>
      </c>
      <c r="D1237" s="55">
        <v>20000</v>
      </c>
      <c r="E1237" s="12"/>
      <c r="F1237" s="12"/>
      <c r="G1237" s="55"/>
      <c r="H1237" s="56">
        <v>20000</v>
      </c>
    </row>
    <row r="1238" spans="2:8" ht="30">
      <c r="B1238" s="59">
        <v>424</v>
      </c>
      <c r="C1238" s="60" t="s">
        <v>72</v>
      </c>
      <c r="D1238" s="55">
        <v>10000</v>
      </c>
      <c r="E1238" s="12"/>
      <c r="F1238" s="12"/>
      <c r="G1238" s="55"/>
      <c r="H1238" s="56">
        <v>10000</v>
      </c>
    </row>
    <row r="1239" spans="2:8">
      <c r="B1239" s="59">
        <v>426</v>
      </c>
      <c r="C1239" s="60" t="s">
        <v>41</v>
      </c>
      <c r="D1239" s="55">
        <v>20000</v>
      </c>
      <c r="E1239" s="12"/>
      <c r="F1239" s="12"/>
      <c r="G1239" s="55"/>
      <c r="H1239" s="56">
        <v>20000</v>
      </c>
    </row>
    <row r="1240" spans="2:8" ht="30">
      <c r="B1240" s="59">
        <v>465</v>
      </c>
      <c r="C1240" s="60" t="s">
        <v>321</v>
      </c>
      <c r="D1240" s="55">
        <v>160000</v>
      </c>
      <c r="E1240" s="12"/>
      <c r="F1240" s="12"/>
      <c r="G1240" s="55"/>
      <c r="H1240" s="56">
        <v>160000</v>
      </c>
    </row>
    <row r="1241" spans="2:8" ht="30">
      <c r="B1241" s="53"/>
      <c r="C1241" s="52" t="s">
        <v>713</v>
      </c>
      <c r="D1241" s="62">
        <v>1643000</v>
      </c>
      <c r="E1241" s="13"/>
      <c r="F1241" s="13"/>
      <c r="G1241" s="62"/>
      <c r="H1241" s="63">
        <v>1643000</v>
      </c>
    </row>
    <row r="1242" spans="2:8">
      <c r="B1242" s="53"/>
      <c r="C1242" s="60"/>
      <c r="D1242" s="55"/>
      <c r="E1242" s="12"/>
      <c r="F1242" s="12"/>
      <c r="G1242" s="55"/>
      <c r="H1242" s="56"/>
    </row>
    <row r="1243" spans="2:8">
      <c r="B1243" s="53"/>
      <c r="C1243" s="52" t="s">
        <v>326</v>
      </c>
      <c r="D1243" s="62">
        <v>1643000</v>
      </c>
      <c r="E1243" s="13"/>
      <c r="F1243" s="13"/>
      <c r="G1243" s="62"/>
      <c r="H1243" s="63">
        <v>1643000</v>
      </c>
    </row>
    <row r="1244" spans="2:8">
      <c r="B1244" s="53"/>
      <c r="C1244" s="64"/>
      <c r="D1244" s="55"/>
      <c r="E1244" s="12"/>
      <c r="F1244" s="12"/>
      <c r="G1244" s="55"/>
      <c r="H1244" s="56"/>
    </row>
    <row r="1245" spans="2:8">
      <c r="B1245" s="53"/>
      <c r="C1245" s="52" t="s">
        <v>334</v>
      </c>
      <c r="D1245" s="62">
        <v>1643000</v>
      </c>
      <c r="E1245" s="13"/>
      <c r="F1245" s="13"/>
      <c r="G1245" s="62"/>
      <c r="H1245" s="63">
        <v>1643000</v>
      </c>
    </row>
    <row r="1246" spans="2:8">
      <c r="B1246" s="53"/>
      <c r="C1246" s="64"/>
      <c r="D1246" s="55"/>
      <c r="E1246" s="12"/>
      <c r="F1246" s="12"/>
      <c r="G1246" s="55"/>
      <c r="H1246" s="56"/>
    </row>
    <row r="1247" spans="2:8">
      <c r="B1247" s="53"/>
      <c r="C1247" s="52" t="s">
        <v>714</v>
      </c>
      <c r="D1247" s="62">
        <v>1643000</v>
      </c>
      <c r="E1247" s="13"/>
      <c r="F1247" s="13"/>
      <c r="G1247" s="62"/>
      <c r="H1247" s="63">
        <v>1643000</v>
      </c>
    </row>
    <row r="1248" spans="2:8">
      <c r="B1248" s="53"/>
      <c r="C1248" s="64"/>
      <c r="D1248" s="55"/>
      <c r="E1248" s="12"/>
      <c r="F1248" s="12"/>
      <c r="G1248" s="55"/>
      <c r="H1248" s="56"/>
    </row>
    <row r="1249" spans="2:8" ht="30">
      <c r="B1249" s="53"/>
      <c r="C1249" s="52" t="s">
        <v>715</v>
      </c>
      <c r="D1249" s="62">
        <v>2142380000</v>
      </c>
      <c r="E1249" s="13">
        <v>121715000</v>
      </c>
      <c r="F1249" s="13">
        <v>2530000</v>
      </c>
      <c r="G1249" s="62">
        <v>76143000</v>
      </c>
      <c r="H1249" s="63">
        <v>2709292000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1"/>
  <sheetViews>
    <sheetView topLeftCell="A79" workbookViewId="0">
      <selection activeCell="D134" sqref="D134"/>
    </sheetView>
  </sheetViews>
  <sheetFormatPr baseColWidth="10" defaultRowHeight="15" x14ac:dyDescent="0"/>
  <cols>
    <col min="3" max="4" width="21.5" customWidth="1"/>
    <col min="8" max="8" width="21.332031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>
      <c r="B2" s="10">
        <v>411</v>
      </c>
      <c r="C2" s="10" t="s">
        <v>716</v>
      </c>
      <c r="D2" s="8">
        <v>1520000</v>
      </c>
      <c r="E2" s="10"/>
      <c r="F2" s="10"/>
      <c r="G2" s="10"/>
      <c r="H2" s="8">
        <v>1520000</v>
      </c>
    </row>
    <row r="3" spans="2:8">
      <c r="B3" s="10">
        <v>412</v>
      </c>
      <c r="C3" s="10" t="s">
        <v>8</v>
      </c>
      <c r="D3" s="10">
        <v>0</v>
      </c>
      <c r="E3" s="10"/>
      <c r="F3" s="10"/>
      <c r="G3" s="10"/>
      <c r="H3" s="10">
        <v>0</v>
      </c>
    </row>
    <row r="4" spans="2:8">
      <c r="B4" s="10">
        <v>413</v>
      </c>
      <c r="C4" s="10" t="s">
        <v>717</v>
      </c>
      <c r="D4" s="10">
        <v>0</v>
      </c>
      <c r="E4" s="10"/>
      <c r="F4" s="10"/>
      <c r="G4" s="10"/>
      <c r="H4" s="10">
        <v>0</v>
      </c>
    </row>
    <row r="5" spans="2:8">
      <c r="B5" s="10">
        <v>414</v>
      </c>
      <c r="C5" s="10" t="s">
        <v>718</v>
      </c>
      <c r="D5" s="10">
        <v>0</v>
      </c>
      <c r="E5" s="10"/>
      <c r="F5" s="10"/>
      <c r="G5" s="10"/>
      <c r="H5" s="10">
        <v>0</v>
      </c>
    </row>
    <row r="6" spans="2:8">
      <c r="B6" s="10">
        <v>415</v>
      </c>
      <c r="C6" s="10" t="s">
        <v>719</v>
      </c>
      <c r="D6" s="10">
        <v>0</v>
      </c>
      <c r="E6" s="10"/>
      <c r="F6" s="10"/>
      <c r="G6" s="10"/>
      <c r="H6" s="10">
        <v>0</v>
      </c>
    </row>
    <row r="7" spans="2:8">
      <c r="B7" s="10">
        <v>416</v>
      </c>
      <c r="C7" s="10" t="s">
        <v>720</v>
      </c>
      <c r="D7" s="10">
        <v>0</v>
      </c>
      <c r="E7" s="10"/>
      <c r="F7" s="10"/>
      <c r="G7" s="10"/>
      <c r="H7" s="10">
        <v>0</v>
      </c>
    </row>
    <row r="8" spans="2:8">
      <c r="B8" s="10">
        <v>421</v>
      </c>
      <c r="C8" s="10" t="s">
        <v>26</v>
      </c>
      <c r="D8" s="8">
        <v>550000</v>
      </c>
      <c r="E8" s="10"/>
      <c r="F8" s="10"/>
      <c r="G8" s="10"/>
      <c r="H8" s="8">
        <v>550000</v>
      </c>
    </row>
    <row r="9" spans="2:8">
      <c r="B9" s="10">
        <v>422</v>
      </c>
      <c r="C9" s="10" t="s">
        <v>35</v>
      </c>
      <c r="D9" s="10">
        <v>0</v>
      </c>
      <c r="E9" s="10"/>
      <c r="F9" s="10"/>
      <c r="G9" s="10"/>
      <c r="H9" s="10">
        <v>0</v>
      </c>
    </row>
    <row r="10" spans="2:8">
      <c r="B10" s="10">
        <v>423</v>
      </c>
      <c r="C10" s="10" t="s">
        <v>37</v>
      </c>
      <c r="D10" s="8">
        <v>653200</v>
      </c>
      <c r="E10" s="10"/>
      <c r="F10" s="10"/>
      <c r="G10" s="10"/>
      <c r="H10" s="8">
        <v>653200</v>
      </c>
    </row>
    <row r="11" spans="2:8">
      <c r="B11" s="10">
        <v>424</v>
      </c>
      <c r="C11" s="10" t="s">
        <v>721</v>
      </c>
      <c r="D11" s="10">
        <v>0</v>
      </c>
      <c r="E11" s="10"/>
      <c r="F11" s="10"/>
      <c r="G11" s="10"/>
      <c r="H11" s="10">
        <v>0</v>
      </c>
    </row>
    <row r="12" spans="2:8">
      <c r="B12" s="10">
        <v>425</v>
      </c>
      <c r="C12" s="10" t="s">
        <v>722</v>
      </c>
      <c r="D12" s="8">
        <v>184000</v>
      </c>
      <c r="E12" s="10"/>
      <c r="F12" s="10"/>
      <c r="G12" s="10"/>
      <c r="H12" s="8">
        <v>184000</v>
      </c>
    </row>
    <row r="13" spans="2:8">
      <c r="B13" s="10">
        <v>426</v>
      </c>
      <c r="C13" s="10" t="s">
        <v>41</v>
      </c>
      <c r="D13" s="8">
        <v>30000</v>
      </c>
      <c r="E13" s="10"/>
      <c r="F13" s="10"/>
      <c r="G13" s="10"/>
      <c r="H13" s="8">
        <v>30000</v>
      </c>
    </row>
    <row r="14" spans="2:8">
      <c r="B14" s="10">
        <v>472</v>
      </c>
      <c r="C14" s="10" t="s">
        <v>373</v>
      </c>
      <c r="D14" s="8">
        <v>7230000</v>
      </c>
      <c r="E14" s="10"/>
      <c r="F14" s="10"/>
      <c r="G14" s="10"/>
      <c r="H14" s="8">
        <v>7230000</v>
      </c>
    </row>
    <row r="15" spans="2:8">
      <c r="B15" s="10">
        <v>482</v>
      </c>
      <c r="C15" s="10" t="s">
        <v>723</v>
      </c>
      <c r="D15" s="10">
        <v>0</v>
      </c>
      <c r="E15" s="10"/>
      <c r="F15" s="10"/>
      <c r="G15" s="10"/>
      <c r="H15" s="10">
        <v>0</v>
      </c>
    </row>
    <row r="16" spans="2:8">
      <c r="B16" s="10">
        <v>483</v>
      </c>
      <c r="C16" s="10" t="s">
        <v>724</v>
      </c>
      <c r="D16" s="10">
        <v>0</v>
      </c>
      <c r="E16" s="10"/>
      <c r="F16" s="10"/>
      <c r="G16" s="10"/>
      <c r="H16" s="10">
        <v>0</v>
      </c>
    </row>
    <row r="17" spans="2:8">
      <c r="B17" s="10">
        <v>511</v>
      </c>
      <c r="C17" s="10" t="s">
        <v>725</v>
      </c>
      <c r="D17" s="8">
        <v>650000</v>
      </c>
      <c r="E17" s="10"/>
      <c r="F17" s="10"/>
      <c r="G17" s="10"/>
      <c r="H17" s="8">
        <v>650000</v>
      </c>
    </row>
    <row r="18" spans="2:8">
      <c r="B18" s="10">
        <v>512</v>
      </c>
      <c r="C18" s="10" t="s">
        <v>82</v>
      </c>
      <c r="D18" s="8">
        <v>300000</v>
      </c>
      <c r="E18" s="10"/>
      <c r="F18" s="10"/>
      <c r="G18" s="10"/>
      <c r="H18" s="8">
        <v>300000</v>
      </c>
    </row>
    <row r="19" spans="2:8">
      <c r="B19" s="10">
        <v>541</v>
      </c>
      <c r="C19" s="10" t="s">
        <v>185</v>
      </c>
      <c r="D19" s="10">
        <v>0</v>
      </c>
      <c r="E19" s="10"/>
      <c r="F19" s="10"/>
      <c r="G19" s="10"/>
      <c r="H19" s="10">
        <v>0</v>
      </c>
    </row>
    <row r="20" spans="2:8">
      <c r="B20" s="10"/>
      <c r="C20" s="5" t="s">
        <v>726</v>
      </c>
      <c r="D20" s="10"/>
      <c r="E20" s="10"/>
      <c r="F20" s="10"/>
      <c r="G20" s="10"/>
      <c r="H20" s="10"/>
    </row>
    <row r="21" spans="2:8">
      <c r="B21" s="10">
        <v>1</v>
      </c>
      <c r="C21" s="10" t="s">
        <v>727</v>
      </c>
      <c r="D21" s="8">
        <v>10817200</v>
      </c>
      <c r="E21" s="10"/>
      <c r="F21" s="10"/>
      <c r="G21" s="10"/>
      <c r="H21" s="17">
        <v>10817200</v>
      </c>
    </row>
    <row r="22" spans="2:8">
      <c r="B22" s="10">
        <v>2</v>
      </c>
      <c r="C22" s="10" t="s">
        <v>728</v>
      </c>
      <c r="D22" s="10">
        <v>0</v>
      </c>
      <c r="E22" s="10"/>
      <c r="F22" s="10"/>
      <c r="G22" s="10"/>
      <c r="H22" s="5">
        <v>0</v>
      </c>
    </row>
    <row r="23" spans="2:8">
      <c r="B23" s="10">
        <v>3</v>
      </c>
      <c r="C23" s="10" t="s">
        <v>729</v>
      </c>
      <c r="D23" s="10">
        <v>0</v>
      </c>
      <c r="E23" s="10"/>
      <c r="F23" s="10"/>
      <c r="G23" s="10"/>
      <c r="H23" s="5">
        <v>0</v>
      </c>
    </row>
    <row r="24" spans="2:8">
      <c r="B24" s="10">
        <v>4</v>
      </c>
      <c r="C24" s="10" t="s">
        <v>730</v>
      </c>
      <c r="D24" s="10">
        <v>0</v>
      </c>
      <c r="E24" s="10"/>
      <c r="F24" s="10"/>
      <c r="G24" s="10"/>
      <c r="H24" s="5">
        <v>0</v>
      </c>
    </row>
    <row r="25" spans="2:8">
      <c r="B25" s="10">
        <v>5</v>
      </c>
      <c r="C25" s="10" t="s">
        <v>731</v>
      </c>
      <c r="D25" s="10">
        <v>0</v>
      </c>
      <c r="E25" s="10"/>
      <c r="F25" s="10"/>
      <c r="G25" s="10"/>
      <c r="H25" s="5">
        <v>0</v>
      </c>
    </row>
    <row r="26" spans="2:8">
      <c r="B26" s="10">
        <v>6</v>
      </c>
      <c r="C26" s="10" t="s">
        <v>732</v>
      </c>
      <c r="D26" s="10">
        <v>0</v>
      </c>
      <c r="E26" s="10"/>
      <c r="F26" s="10"/>
      <c r="G26" s="10"/>
      <c r="H26" s="5">
        <v>0</v>
      </c>
    </row>
    <row r="27" spans="2:8">
      <c r="B27" s="10">
        <v>7</v>
      </c>
      <c r="C27" s="10" t="s">
        <v>733</v>
      </c>
      <c r="D27" s="10">
        <v>0</v>
      </c>
      <c r="E27" s="10"/>
      <c r="F27" s="10"/>
      <c r="G27" s="10"/>
      <c r="H27" s="5">
        <v>0</v>
      </c>
    </row>
    <row r="28" spans="2:8">
      <c r="B28" s="10">
        <v>8</v>
      </c>
      <c r="C28" s="10" t="s">
        <v>734</v>
      </c>
      <c r="D28" s="10">
        <v>0</v>
      </c>
      <c r="E28" s="10"/>
      <c r="F28" s="10"/>
      <c r="G28" s="10"/>
      <c r="H28" s="5">
        <v>0</v>
      </c>
    </row>
    <row r="29" spans="2:8">
      <c r="B29" s="10">
        <v>9</v>
      </c>
      <c r="C29" s="10" t="s">
        <v>735</v>
      </c>
      <c r="D29" s="10">
        <v>0</v>
      </c>
      <c r="E29" s="10"/>
      <c r="F29" s="10"/>
      <c r="G29" s="10"/>
      <c r="H29" s="5">
        <v>0</v>
      </c>
    </row>
    <row r="30" spans="2:8">
      <c r="B30" s="10">
        <v>10</v>
      </c>
      <c r="C30" s="10" t="s">
        <v>736</v>
      </c>
      <c r="D30" s="10">
        <v>0</v>
      </c>
      <c r="E30" s="10"/>
      <c r="F30" s="10"/>
      <c r="G30" s="10"/>
      <c r="H30" s="5">
        <v>0</v>
      </c>
    </row>
    <row r="31" spans="2:8">
      <c r="B31" s="10">
        <v>11</v>
      </c>
      <c r="C31" s="10" t="s">
        <v>737</v>
      </c>
      <c r="D31" s="10">
        <v>0</v>
      </c>
      <c r="E31" s="10"/>
      <c r="F31" s="10"/>
      <c r="G31" s="10"/>
      <c r="H31" s="5">
        <v>0</v>
      </c>
    </row>
    <row r="32" spans="2:8">
      <c r="B32" s="10">
        <v>12</v>
      </c>
      <c r="C32" s="10" t="s">
        <v>738</v>
      </c>
      <c r="D32" s="10">
        <v>0</v>
      </c>
      <c r="E32" s="10"/>
      <c r="F32" s="10"/>
      <c r="G32" s="10"/>
      <c r="H32" s="5">
        <v>0</v>
      </c>
    </row>
    <row r="33" spans="2:8">
      <c r="B33" s="10">
        <v>13</v>
      </c>
      <c r="C33" s="10" t="s">
        <v>739</v>
      </c>
      <c r="D33" s="8">
        <v>300000</v>
      </c>
      <c r="E33" s="10"/>
      <c r="F33" s="10"/>
      <c r="G33" s="10"/>
      <c r="H33" s="17">
        <v>300000</v>
      </c>
    </row>
    <row r="34" spans="2:8">
      <c r="B34" s="10">
        <v>14</v>
      </c>
      <c r="C34" s="10" t="s">
        <v>740</v>
      </c>
      <c r="D34" s="10">
        <v>0</v>
      </c>
      <c r="E34" s="10"/>
      <c r="F34" s="10"/>
      <c r="G34" s="10"/>
      <c r="H34" s="5">
        <v>0</v>
      </c>
    </row>
    <row r="35" spans="2:8">
      <c r="B35" s="10">
        <v>15</v>
      </c>
      <c r="C35" s="10" t="s">
        <v>741</v>
      </c>
      <c r="D35" s="10">
        <v>0</v>
      </c>
      <c r="E35" s="10"/>
      <c r="F35" s="10"/>
      <c r="G35" s="10"/>
      <c r="H35" s="5">
        <v>0</v>
      </c>
    </row>
    <row r="36" spans="2:8">
      <c r="B36" s="10">
        <v>16</v>
      </c>
      <c r="C36" s="10" t="s">
        <v>742</v>
      </c>
      <c r="D36" s="10">
        <v>0</v>
      </c>
      <c r="E36" s="10"/>
      <c r="F36" s="10"/>
      <c r="G36" s="10"/>
      <c r="H36" s="5">
        <v>0</v>
      </c>
    </row>
    <row r="37" spans="2:8">
      <c r="B37" s="10"/>
      <c r="C37" s="5" t="s">
        <v>743</v>
      </c>
      <c r="D37" s="17">
        <v>11117200</v>
      </c>
      <c r="E37" s="10"/>
      <c r="F37" s="10"/>
      <c r="G37" s="10"/>
      <c r="H37" s="17">
        <v>11117200</v>
      </c>
    </row>
    <row r="38" spans="2:8">
      <c r="B38" s="10"/>
      <c r="C38" s="5" t="s">
        <v>744</v>
      </c>
      <c r="D38" s="10"/>
      <c r="E38" s="10"/>
      <c r="F38" s="10"/>
      <c r="G38" s="10"/>
      <c r="H38" s="10"/>
    </row>
    <row r="39" spans="2:8">
      <c r="B39" s="10">
        <v>411</v>
      </c>
      <c r="C39" s="10" t="s">
        <v>7</v>
      </c>
      <c r="D39" s="8">
        <v>1520000</v>
      </c>
      <c r="E39" s="10"/>
      <c r="F39" s="10"/>
      <c r="G39" s="10"/>
      <c r="H39" s="8">
        <v>1520000</v>
      </c>
    </row>
    <row r="40" spans="2:8">
      <c r="B40" s="10">
        <v>412</v>
      </c>
      <c r="C40" s="10" t="s">
        <v>8</v>
      </c>
      <c r="D40" s="10"/>
      <c r="E40" s="10"/>
      <c r="F40" s="10"/>
      <c r="G40" s="10"/>
      <c r="H40" s="10">
        <v>0</v>
      </c>
    </row>
    <row r="41" spans="2:8">
      <c r="B41" s="10">
        <v>413</v>
      </c>
      <c r="C41" s="10" t="s">
        <v>67</v>
      </c>
      <c r="D41" s="10"/>
      <c r="E41" s="10"/>
      <c r="F41" s="10"/>
      <c r="G41" s="10"/>
      <c r="H41" s="10">
        <v>0</v>
      </c>
    </row>
    <row r="42" spans="2:8">
      <c r="B42" s="10">
        <v>414</v>
      </c>
      <c r="C42" s="10" t="s">
        <v>105</v>
      </c>
      <c r="D42" s="10"/>
      <c r="E42" s="10"/>
      <c r="F42" s="10"/>
      <c r="G42" s="10"/>
      <c r="H42" s="10">
        <v>0</v>
      </c>
    </row>
    <row r="43" spans="2:8">
      <c r="B43" s="10">
        <v>415</v>
      </c>
      <c r="C43" s="10" t="s">
        <v>57</v>
      </c>
      <c r="D43" s="10"/>
      <c r="E43" s="10"/>
      <c r="F43" s="10"/>
      <c r="G43" s="10"/>
      <c r="H43" s="10">
        <v>0</v>
      </c>
    </row>
    <row r="44" spans="2:8">
      <c r="B44" s="10">
        <v>416</v>
      </c>
      <c r="C44" s="10" t="s">
        <v>745</v>
      </c>
      <c r="D44" s="10"/>
      <c r="E44" s="10"/>
      <c r="F44" s="10"/>
      <c r="G44" s="10"/>
      <c r="H44" s="10">
        <v>0</v>
      </c>
    </row>
    <row r="45" spans="2:8">
      <c r="B45" s="10">
        <v>421</v>
      </c>
      <c r="C45" s="10" t="s">
        <v>26</v>
      </c>
      <c r="D45" s="8">
        <v>550000</v>
      </c>
      <c r="E45" s="10"/>
      <c r="F45" s="10"/>
      <c r="G45" s="10"/>
      <c r="H45" s="8">
        <v>550000</v>
      </c>
    </row>
    <row r="46" spans="2:8">
      <c r="B46" s="10">
        <v>422</v>
      </c>
      <c r="C46" s="10" t="s">
        <v>35</v>
      </c>
      <c r="D46" s="10"/>
      <c r="E46" s="10"/>
      <c r="F46" s="10"/>
      <c r="G46" s="10"/>
      <c r="H46" s="10">
        <v>0</v>
      </c>
    </row>
    <row r="47" spans="2:8">
      <c r="B47" s="10">
        <v>423</v>
      </c>
      <c r="C47" s="10" t="s">
        <v>37</v>
      </c>
      <c r="D47" s="8">
        <v>55200</v>
      </c>
      <c r="E47" s="10"/>
      <c r="F47" s="10"/>
      <c r="G47" s="10"/>
      <c r="H47" s="8">
        <v>55200</v>
      </c>
    </row>
    <row r="48" spans="2:8">
      <c r="B48" s="10">
        <v>424</v>
      </c>
      <c r="C48" s="10" t="s">
        <v>72</v>
      </c>
      <c r="D48" s="10"/>
      <c r="E48" s="10"/>
      <c r="F48" s="10"/>
      <c r="G48" s="10"/>
      <c r="H48" s="10">
        <v>0</v>
      </c>
    </row>
    <row r="49" spans="2:8">
      <c r="B49" s="10">
        <v>425</v>
      </c>
      <c r="C49" s="10" t="s">
        <v>722</v>
      </c>
      <c r="D49" s="8">
        <v>184000</v>
      </c>
      <c r="E49" s="10"/>
      <c r="F49" s="10"/>
      <c r="G49" s="10"/>
      <c r="H49" s="8">
        <v>184000</v>
      </c>
    </row>
    <row r="50" spans="2:8">
      <c r="B50" s="10">
        <v>426</v>
      </c>
      <c r="C50" s="10" t="s">
        <v>41</v>
      </c>
      <c r="D50" s="8">
        <v>30000</v>
      </c>
      <c r="E50" s="10"/>
      <c r="F50" s="10"/>
      <c r="G50" s="10"/>
      <c r="H50" s="8">
        <v>30000</v>
      </c>
    </row>
    <row r="51" spans="2:8">
      <c r="B51" s="10">
        <v>472</v>
      </c>
      <c r="C51" s="10" t="s">
        <v>373</v>
      </c>
      <c r="D51" s="10"/>
      <c r="E51" s="10"/>
      <c r="F51" s="10"/>
      <c r="G51" s="10"/>
      <c r="H51" s="10">
        <v>0</v>
      </c>
    </row>
    <row r="52" spans="2:8">
      <c r="B52" s="10">
        <v>482</v>
      </c>
      <c r="C52" s="10" t="s">
        <v>746</v>
      </c>
      <c r="D52" s="10"/>
      <c r="E52" s="10"/>
      <c r="F52" s="10"/>
      <c r="G52" s="10"/>
      <c r="H52" s="10">
        <v>0</v>
      </c>
    </row>
    <row r="53" spans="2:8">
      <c r="B53" s="10">
        <v>483</v>
      </c>
      <c r="C53" s="10" t="s">
        <v>724</v>
      </c>
      <c r="D53" s="10"/>
      <c r="E53" s="10"/>
      <c r="F53" s="10"/>
      <c r="G53" s="10"/>
      <c r="H53" s="10">
        <v>0</v>
      </c>
    </row>
    <row r="54" spans="2:8">
      <c r="B54" s="10">
        <v>511</v>
      </c>
      <c r="C54" s="10" t="s">
        <v>81</v>
      </c>
      <c r="D54" s="10"/>
      <c r="E54" s="10"/>
      <c r="F54" s="10"/>
      <c r="G54" s="10"/>
      <c r="H54" s="10">
        <v>0</v>
      </c>
    </row>
    <row r="55" spans="2:8">
      <c r="B55" s="10">
        <v>512</v>
      </c>
      <c r="C55" s="10" t="s">
        <v>82</v>
      </c>
      <c r="D55" s="10"/>
      <c r="E55" s="10"/>
      <c r="F55" s="10"/>
      <c r="G55" s="10"/>
      <c r="H55" s="10">
        <v>0</v>
      </c>
    </row>
    <row r="56" spans="2:8">
      <c r="B56" s="10">
        <v>541</v>
      </c>
      <c r="C56" s="10" t="s">
        <v>185</v>
      </c>
      <c r="D56" s="10"/>
      <c r="E56" s="10"/>
      <c r="F56" s="10"/>
      <c r="G56" s="10"/>
      <c r="H56" s="10">
        <v>0</v>
      </c>
    </row>
    <row r="57" spans="2:8">
      <c r="B57" s="10"/>
      <c r="C57" s="5" t="s">
        <v>726</v>
      </c>
      <c r="D57" s="10"/>
      <c r="E57" s="10"/>
      <c r="F57" s="10"/>
      <c r="G57" s="10"/>
      <c r="H57" s="10"/>
    </row>
    <row r="58" spans="2:8">
      <c r="B58" s="10">
        <v>1</v>
      </c>
      <c r="C58" s="10" t="s">
        <v>727</v>
      </c>
      <c r="D58" s="8">
        <v>2339200</v>
      </c>
      <c r="E58" s="10"/>
      <c r="F58" s="10"/>
      <c r="G58" s="10"/>
      <c r="H58" s="17">
        <v>2339200</v>
      </c>
    </row>
    <row r="59" spans="2:8">
      <c r="B59" s="10">
        <v>2</v>
      </c>
      <c r="C59" s="10" t="s">
        <v>728</v>
      </c>
      <c r="D59" s="10"/>
      <c r="E59" s="10"/>
      <c r="F59" s="10"/>
      <c r="G59" s="10"/>
      <c r="H59" s="5">
        <v>0</v>
      </c>
    </row>
    <row r="60" spans="2:8">
      <c r="B60" s="10">
        <v>3</v>
      </c>
      <c r="C60" s="10" t="s">
        <v>729</v>
      </c>
      <c r="D60" s="10"/>
      <c r="E60" s="10"/>
      <c r="F60" s="10"/>
      <c r="G60" s="10"/>
      <c r="H60" s="5">
        <v>0</v>
      </c>
    </row>
    <row r="61" spans="2:8">
      <c r="B61" s="10">
        <v>4</v>
      </c>
      <c r="C61" s="10" t="s">
        <v>730</v>
      </c>
      <c r="D61" s="10"/>
      <c r="E61" s="10"/>
      <c r="F61" s="10"/>
      <c r="G61" s="10"/>
      <c r="H61" s="5">
        <v>0</v>
      </c>
    </row>
    <row r="62" spans="2:8">
      <c r="B62" s="10">
        <v>5</v>
      </c>
      <c r="C62" s="10" t="s">
        <v>731</v>
      </c>
      <c r="D62" s="10"/>
      <c r="E62" s="10"/>
      <c r="F62" s="10"/>
      <c r="G62" s="10"/>
      <c r="H62" s="5">
        <v>0</v>
      </c>
    </row>
    <row r="63" spans="2:8">
      <c r="B63" s="10">
        <v>6</v>
      </c>
      <c r="C63" s="10" t="s">
        <v>732</v>
      </c>
      <c r="D63" s="10"/>
      <c r="E63" s="10"/>
      <c r="F63" s="10"/>
      <c r="G63" s="10"/>
      <c r="H63" s="5">
        <v>0</v>
      </c>
    </row>
    <row r="64" spans="2:8">
      <c r="B64" s="10">
        <v>7</v>
      </c>
      <c r="C64" s="10" t="s">
        <v>733</v>
      </c>
      <c r="D64" s="10"/>
      <c r="E64" s="10"/>
      <c r="F64" s="10"/>
      <c r="G64" s="10"/>
      <c r="H64" s="5">
        <v>0</v>
      </c>
    </row>
    <row r="65" spans="2:8">
      <c r="B65" s="10">
        <v>8</v>
      </c>
      <c r="C65" s="10" t="s">
        <v>734</v>
      </c>
      <c r="D65" s="10"/>
      <c r="E65" s="10"/>
      <c r="F65" s="10"/>
      <c r="G65" s="10"/>
      <c r="H65" s="5">
        <v>0</v>
      </c>
    </row>
    <row r="66" spans="2:8">
      <c r="B66" s="10">
        <v>9</v>
      </c>
      <c r="C66" s="10" t="s">
        <v>735</v>
      </c>
      <c r="D66" s="10"/>
      <c r="E66" s="10"/>
      <c r="F66" s="10"/>
      <c r="G66" s="10"/>
      <c r="H66" s="5">
        <v>0</v>
      </c>
    </row>
    <row r="67" spans="2:8">
      <c r="B67" s="10">
        <v>10</v>
      </c>
      <c r="C67" s="10" t="s">
        <v>736</v>
      </c>
      <c r="D67" s="10"/>
      <c r="E67" s="10"/>
      <c r="F67" s="10"/>
      <c r="G67" s="10"/>
      <c r="H67" s="5">
        <v>0</v>
      </c>
    </row>
    <row r="68" spans="2:8">
      <c r="B68" s="10">
        <v>11</v>
      </c>
      <c r="C68" s="10" t="s">
        <v>737</v>
      </c>
      <c r="D68" s="10"/>
      <c r="E68" s="10"/>
      <c r="F68" s="10"/>
      <c r="G68" s="10"/>
      <c r="H68" s="5">
        <v>0</v>
      </c>
    </row>
    <row r="69" spans="2:8">
      <c r="B69" s="10">
        <v>12</v>
      </c>
      <c r="C69" s="10" t="s">
        <v>738</v>
      </c>
      <c r="D69" s="10"/>
      <c r="E69" s="10"/>
      <c r="F69" s="10"/>
      <c r="G69" s="10"/>
      <c r="H69" s="5">
        <v>0</v>
      </c>
    </row>
    <row r="70" spans="2:8">
      <c r="B70" s="10">
        <v>13</v>
      </c>
      <c r="C70" s="10" t="s">
        <v>739</v>
      </c>
      <c r="D70" s="10"/>
      <c r="E70" s="10"/>
      <c r="F70" s="10"/>
      <c r="G70" s="10"/>
      <c r="H70" s="5">
        <v>0</v>
      </c>
    </row>
    <row r="71" spans="2:8">
      <c r="B71" s="10">
        <v>14</v>
      </c>
      <c r="C71" s="10" t="s">
        <v>740</v>
      </c>
      <c r="D71" s="10"/>
      <c r="E71" s="10"/>
      <c r="F71" s="10"/>
      <c r="G71" s="10"/>
      <c r="H71" s="5">
        <v>0</v>
      </c>
    </row>
    <row r="72" spans="2:8">
      <c r="B72" s="10">
        <v>15</v>
      </c>
      <c r="C72" s="10" t="s">
        <v>741</v>
      </c>
      <c r="D72" s="10"/>
      <c r="E72" s="10"/>
      <c r="F72" s="10"/>
      <c r="G72" s="10"/>
      <c r="H72" s="5">
        <v>0</v>
      </c>
    </row>
    <row r="73" spans="2:8">
      <c r="B73" s="10">
        <v>16</v>
      </c>
      <c r="C73" s="10" t="s">
        <v>742</v>
      </c>
      <c r="D73" s="10"/>
      <c r="E73" s="10"/>
      <c r="F73" s="10"/>
      <c r="G73" s="10"/>
      <c r="H73" s="5">
        <v>0</v>
      </c>
    </row>
    <row r="74" spans="2:8">
      <c r="B74" s="10"/>
      <c r="C74" s="5" t="s">
        <v>747</v>
      </c>
      <c r="D74" s="17">
        <v>2339200</v>
      </c>
      <c r="E74" s="10"/>
      <c r="F74" s="10"/>
      <c r="G74" s="10"/>
      <c r="H74" s="17">
        <v>2339200</v>
      </c>
    </row>
    <row r="75" spans="2:8">
      <c r="B75" s="10"/>
      <c r="C75" s="5" t="s">
        <v>748</v>
      </c>
      <c r="D75" s="10"/>
      <c r="E75" s="10"/>
      <c r="F75" s="10"/>
      <c r="G75" s="10"/>
      <c r="H75" s="10"/>
    </row>
    <row r="76" spans="2:8">
      <c r="B76" s="10">
        <v>411</v>
      </c>
      <c r="C76" s="10" t="s">
        <v>7</v>
      </c>
      <c r="D76" s="10"/>
      <c r="E76" s="10"/>
      <c r="F76" s="10"/>
      <c r="G76" s="10"/>
      <c r="H76" s="10">
        <v>0</v>
      </c>
    </row>
    <row r="77" spans="2:8">
      <c r="B77" s="10">
        <v>412</v>
      </c>
      <c r="C77" s="10" t="s">
        <v>8</v>
      </c>
      <c r="D77" s="10"/>
      <c r="E77" s="10"/>
      <c r="F77" s="10"/>
      <c r="G77" s="10"/>
      <c r="H77" s="10">
        <v>0</v>
      </c>
    </row>
    <row r="78" spans="2:8">
      <c r="B78" s="10">
        <v>413</v>
      </c>
      <c r="C78" s="10" t="s">
        <v>67</v>
      </c>
      <c r="D78" s="10"/>
      <c r="E78" s="10"/>
      <c r="F78" s="10"/>
      <c r="G78" s="10"/>
      <c r="H78" s="10">
        <v>0</v>
      </c>
    </row>
    <row r="79" spans="2:8">
      <c r="B79" s="10">
        <v>414</v>
      </c>
      <c r="C79" s="10" t="s">
        <v>105</v>
      </c>
      <c r="D79" s="10"/>
      <c r="E79" s="10"/>
      <c r="F79" s="10"/>
      <c r="G79" s="10"/>
      <c r="H79" s="10">
        <v>0</v>
      </c>
    </row>
    <row r="80" spans="2:8">
      <c r="B80" s="10">
        <v>415</v>
      </c>
      <c r="C80" s="10" t="s">
        <v>57</v>
      </c>
      <c r="D80" s="10"/>
      <c r="E80" s="10"/>
      <c r="F80" s="10"/>
      <c r="G80" s="10"/>
      <c r="H80" s="10">
        <v>0</v>
      </c>
    </row>
    <row r="81" spans="2:8">
      <c r="B81" s="10">
        <v>416</v>
      </c>
      <c r="C81" s="10" t="s">
        <v>745</v>
      </c>
      <c r="D81" s="10"/>
      <c r="E81" s="10"/>
      <c r="F81" s="10"/>
      <c r="G81" s="10"/>
      <c r="H81" s="10">
        <v>0</v>
      </c>
    </row>
    <row r="82" spans="2:8">
      <c r="B82" s="10">
        <v>421</v>
      </c>
      <c r="C82" s="10" t="s">
        <v>26</v>
      </c>
      <c r="D82" s="10"/>
      <c r="E82" s="10"/>
      <c r="F82" s="10"/>
      <c r="G82" s="10"/>
      <c r="H82" s="10">
        <v>0</v>
      </c>
    </row>
    <row r="83" spans="2:8">
      <c r="B83" s="10">
        <v>422</v>
      </c>
      <c r="C83" s="10" t="s">
        <v>35</v>
      </c>
      <c r="D83" s="10"/>
      <c r="E83" s="10"/>
      <c r="F83" s="10"/>
      <c r="G83" s="10"/>
      <c r="H83" s="10">
        <v>0</v>
      </c>
    </row>
    <row r="84" spans="2:8">
      <c r="B84" s="10">
        <v>423</v>
      </c>
      <c r="C84" s="10" t="s">
        <v>37</v>
      </c>
      <c r="D84" s="10"/>
      <c r="E84" s="10"/>
      <c r="F84" s="10"/>
      <c r="G84" s="10"/>
      <c r="H84" s="10">
        <v>0</v>
      </c>
    </row>
    <row r="85" spans="2:8">
      <c r="B85" s="10">
        <v>424</v>
      </c>
      <c r="C85" s="10" t="s">
        <v>72</v>
      </c>
      <c r="D85" s="10"/>
      <c r="E85" s="10"/>
      <c r="F85" s="10"/>
      <c r="G85" s="10"/>
      <c r="H85" s="10">
        <v>0</v>
      </c>
    </row>
    <row r="86" spans="2:8">
      <c r="B86" s="10">
        <v>425</v>
      </c>
      <c r="C86" s="10" t="s">
        <v>722</v>
      </c>
      <c r="D86" s="10"/>
      <c r="E86" s="10"/>
      <c r="F86" s="10"/>
      <c r="G86" s="10"/>
      <c r="H86" s="10">
        <v>0</v>
      </c>
    </row>
    <row r="87" spans="2:8">
      <c r="B87" s="10">
        <v>426</v>
      </c>
      <c r="C87" s="10" t="s">
        <v>41</v>
      </c>
      <c r="D87" s="10"/>
      <c r="E87" s="10"/>
      <c r="F87" s="10"/>
      <c r="G87" s="10"/>
      <c r="H87" s="10">
        <v>0</v>
      </c>
    </row>
    <row r="88" spans="2:8">
      <c r="B88" s="10">
        <v>472</v>
      </c>
      <c r="C88" s="10" t="s">
        <v>373</v>
      </c>
      <c r="D88" s="8">
        <v>5000000</v>
      </c>
      <c r="E88" s="10"/>
      <c r="F88" s="10"/>
      <c r="G88" s="10"/>
      <c r="H88" s="8">
        <v>5000000</v>
      </c>
    </row>
    <row r="89" spans="2:8">
      <c r="B89" s="10">
        <v>482</v>
      </c>
      <c r="C89" s="10" t="s">
        <v>746</v>
      </c>
      <c r="D89" s="10"/>
      <c r="E89" s="10"/>
      <c r="F89" s="10"/>
      <c r="G89" s="10"/>
      <c r="H89" s="10">
        <v>0</v>
      </c>
    </row>
    <row r="90" spans="2:8">
      <c r="B90" s="10">
        <v>483</v>
      </c>
      <c r="C90" s="10" t="s">
        <v>724</v>
      </c>
      <c r="D90" s="10"/>
      <c r="E90" s="10"/>
      <c r="F90" s="10"/>
      <c r="G90" s="10"/>
      <c r="H90" s="10">
        <v>0</v>
      </c>
    </row>
    <row r="91" spans="2:8">
      <c r="B91" s="10">
        <v>511</v>
      </c>
      <c r="C91" s="10" t="s">
        <v>81</v>
      </c>
      <c r="D91" s="10"/>
      <c r="E91" s="10"/>
      <c r="F91" s="10"/>
      <c r="G91" s="10"/>
      <c r="H91" s="10">
        <v>0</v>
      </c>
    </row>
    <row r="92" spans="2:8">
      <c r="B92" s="10">
        <v>512</v>
      </c>
      <c r="C92" s="10" t="s">
        <v>82</v>
      </c>
      <c r="D92" s="10"/>
      <c r="E92" s="10"/>
      <c r="F92" s="10"/>
      <c r="G92" s="10"/>
      <c r="H92" s="10">
        <v>0</v>
      </c>
    </row>
    <row r="93" spans="2:8">
      <c r="B93" s="10">
        <v>541</v>
      </c>
      <c r="C93" s="10" t="s">
        <v>185</v>
      </c>
      <c r="D93" s="10"/>
      <c r="E93" s="10"/>
      <c r="F93" s="10"/>
      <c r="G93" s="10"/>
      <c r="H93" s="10">
        <v>0</v>
      </c>
    </row>
    <row r="94" spans="2:8">
      <c r="B94" s="10"/>
      <c r="C94" s="5" t="s">
        <v>726</v>
      </c>
      <c r="D94" s="10"/>
      <c r="E94" s="10"/>
      <c r="F94" s="10"/>
      <c r="G94" s="10"/>
      <c r="H94" s="10"/>
    </row>
    <row r="95" spans="2:8">
      <c r="B95" s="10">
        <v>1</v>
      </c>
      <c r="C95" s="10" t="s">
        <v>727</v>
      </c>
      <c r="D95" s="8">
        <v>5000000</v>
      </c>
      <c r="E95" s="10"/>
      <c r="F95" s="10"/>
      <c r="G95" s="10"/>
      <c r="H95" s="17">
        <v>5000000</v>
      </c>
    </row>
    <row r="96" spans="2:8">
      <c r="B96" s="10">
        <v>2</v>
      </c>
      <c r="C96" s="10" t="s">
        <v>728</v>
      </c>
      <c r="D96" s="10"/>
      <c r="E96" s="10"/>
      <c r="F96" s="10"/>
      <c r="G96" s="10"/>
      <c r="H96" s="5">
        <v>0</v>
      </c>
    </row>
    <row r="97" spans="2:8">
      <c r="B97" s="10">
        <v>3</v>
      </c>
      <c r="C97" s="10" t="s">
        <v>729</v>
      </c>
      <c r="D97" s="10"/>
      <c r="E97" s="10"/>
      <c r="F97" s="10"/>
      <c r="G97" s="10"/>
      <c r="H97" s="5">
        <v>0</v>
      </c>
    </row>
    <row r="98" spans="2:8">
      <c r="B98" s="10">
        <v>4</v>
      </c>
      <c r="C98" s="10" t="s">
        <v>730</v>
      </c>
      <c r="D98" s="10"/>
      <c r="E98" s="10"/>
      <c r="F98" s="10"/>
      <c r="G98" s="10"/>
      <c r="H98" s="5">
        <v>0</v>
      </c>
    </row>
    <row r="99" spans="2:8">
      <c r="B99" s="10">
        <v>5</v>
      </c>
      <c r="C99" s="10" t="s">
        <v>731</v>
      </c>
      <c r="D99" s="10"/>
      <c r="E99" s="10"/>
      <c r="F99" s="10"/>
      <c r="G99" s="10"/>
      <c r="H99" s="5">
        <v>0</v>
      </c>
    </row>
    <row r="100" spans="2:8">
      <c r="B100" s="10">
        <v>6</v>
      </c>
      <c r="C100" s="10" t="s">
        <v>732</v>
      </c>
      <c r="D100" s="10"/>
      <c r="E100" s="10"/>
      <c r="F100" s="10"/>
      <c r="G100" s="10"/>
      <c r="H100" s="5">
        <v>0</v>
      </c>
    </row>
    <row r="101" spans="2:8">
      <c r="B101" s="10">
        <v>7</v>
      </c>
      <c r="C101" s="10" t="s">
        <v>733</v>
      </c>
      <c r="D101" s="10"/>
      <c r="E101" s="10"/>
      <c r="F101" s="10"/>
      <c r="G101" s="10"/>
      <c r="H101" s="5">
        <v>0</v>
      </c>
    </row>
    <row r="102" spans="2:8">
      <c r="B102" s="10">
        <v>8</v>
      </c>
      <c r="C102" s="10" t="s">
        <v>734</v>
      </c>
      <c r="D102" s="10"/>
      <c r="E102" s="10"/>
      <c r="F102" s="10"/>
      <c r="G102" s="10"/>
      <c r="H102" s="5">
        <v>0</v>
      </c>
    </row>
    <row r="103" spans="2:8">
      <c r="B103" s="10">
        <v>9</v>
      </c>
      <c r="C103" s="10" t="s">
        <v>735</v>
      </c>
      <c r="D103" s="10"/>
      <c r="E103" s="10"/>
      <c r="F103" s="10"/>
      <c r="G103" s="10"/>
      <c r="H103" s="5">
        <v>0</v>
      </c>
    </row>
    <row r="104" spans="2:8">
      <c r="B104" s="10">
        <v>10</v>
      </c>
      <c r="C104" s="10" t="s">
        <v>736</v>
      </c>
      <c r="D104" s="10"/>
      <c r="E104" s="10"/>
      <c r="F104" s="10"/>
      <c r="G104" s="10"/>
      <c r="H104" s="5">
        <v>0</v>
      </c>
    </row>
    <row r="105" spans="2:8">
      <c r="B105" s="10">
        <v>11</v>
      </c>
      <c r="C105" s="10" t="s">
        <v>737</v>
      </c>
      <c r="D105" s="10"/>
      <c r="E105" s="10"/>
      <c r="F105" s="10"/>
      <c r="G105" s="10"/>
      <c r="H105" s="5">
        <v>0</v>
      </c>
    </row>
    <row r="106" spans="2:8">
      <c r="B106" s="10">
        <v>12</v>
      </c>
      <c r="C106" s="10" t="s">
        <v>738</v>
      </c>
      <c r="D106" s="10"/>
      <c r="E106" s="10"/>
      <c r="F106" s="10"/>
      <c r="G106" s="10"/>
      <c r="H106" s="5">
        <v>0</v>
      </c>
    </row>
    <row r="107" spans="2:8">
      <c r="B107" s="10">
        <v>13</v>
      </c>
      <c r="C107" s="10" t="s">
        <v>739</v>
      </c>
      <c r="D107" s="10"/>
      <c r="E107" s="10"/>
      <c r="F107" s="10"/>
      <c r="G107" s="10"/>
      <c r="H107" s="5">
        <v>0</v>
      </c>
    </row>
    <row r="108" spans="2:8">
      <c r="B108" s="10">
        <v>14</v>
      </c>
      <c r="C108" s="10" t="s">
        <v>740</v>
      </c>
      <c r="D108" s="10"/>
      <c r="E108" s="10"/>
      <c r="F108" s="10"/>
      <c r="G108" s="10"/>
      <c r="H108" s="5">
        <v>0</v>
      </c>
    </row>
    <row r="109" spans="2:8">
      <c r="B109" s="10">
        <v>15</v>
      </c>
      <c r="C109" s="10" t="s">
        <v>741</v>
      </c>
      <c r="D109" s="10"/>
      <c r="E109" s="10"/>
      <c r="F109" s="10"/>
      <c r="G109" s="10"/>
      <c r="H109" s="5">
        <v>0</v>
      </c>
    </row>
    <row r="110" spans="2:8">
      <c r="B110" s="10">
        <v>16</v>
      </c>
      <c r="C110" s="10" t="s">
        <v>742</v>
      </c>
      <c r="D110" s="10"/>
      <c r="E110" s="10"/>
      <c r="F110" s="10"/>
      <c r="G110" s="10"/>
      <c r="H110" s="5">
        <v>0</v>
      </c>
    </row>
    <row r="111" spans="2:8">
      <c r="B111" s="10"/>
      <c r="C111" s="5" t="s">
        <v>749</v>
      </c>
      <c r="D111" s="17">
        <v>5000000</v>
      </c>
      <c r="E111" s="10"/>
      <c r="F111" s="10"/>
      <c r="G111" s="10"/>
      <c r="H111" s="17">
        <v>5000000</v>
      </c>
    </row>
    <row r="112" spans="2:8">
      <c r="B112" s="10"/>
      <c r="C112" s="5" t="s">
        <v>750</v>
      </c>
      <c r="D112" s="10"/>
      <c r="E112" s="10"/>
      <c r="F112" s="10"/>
      <c r="G112" s="10"/>
      <c r="H112" s="10"/>
    </row>
    <row r="113" spans="2:8">
      <c r="B113" s="10">
        <v>411</v>
      </c>
      <c r="C113" s="10" t="s">
        <v>7</v>
      </c>
      <c r="D113" s="10"/>
      <c r="E113" s="10"/>
      <c r="F113" s="10"/>
      <c r="G113" s="10"/>
      <c r="H113" s="10">
        <v>0</v>
      </c>
    </row>
    <row r="114" spans="2:8">
      <c r="B114" s="10">
        <v>412</v>
      </c>
      <c r="C114" s="10" t="s">
        <v>8</v>
      </c>
      <c r="D114" s="10"/>
      <c r="E114" s="10"/>
      <c r="F114" s="10"/>
      <c r="G114" s="10"/>
      <c r="H114" s="10">
        <v>0</v>
      </c>
    </row>
    <row r="115" spans="2:8">
      <c r="B115" s="10">
        <v>413</v>
      </c>
      <c r="C115" s="10" t="s">
        <v>67</v>
      </c>
      <c r="D115" s="10"/>
      <c r="E115" s="10"/>
      <c r="F115" s="10"/>
      <c r="G115" s="10"/>
      <c r="H115" s="10">
        <v>0</v>
      </c>
    </row>
    <row r="116" spans="2:8">
      <c r="B116" s="10">
        <v>414</v>
      </c>
      <c r="C116" s="10" t="s">
        <v>105</v>
      </c>
      <c r="D116" s="10"/>
      <c r="E116" s="10"/>
      <c r="F116" s="10"/>
      <c r="G116" s="10"/>
      <c r="H116" s="10">
        <v>0</v>
      </c>
    </row>
    <row r="117" spans="2:8">
      <c r="B117" s="10">
        <v>415</v>
      </c>
      <c r="C117" s="10" t="s">
        <v>57</v>
      </c>
      <c r="D117" s="10"/>
      <c r="E117" s="10"/>
      <c r="F117" s="10"/>
      <c r="G117" s="10"/>
      <c r="H117" s="10">
        <v>0</v>
      </c>
    </row>
    <row r="118" spans="2:8">
      <c r="B118" s="10">
        <v>416</v>
      </c>
      <c r="C118" s="10" t="s">
        <v>745</v>
      </c>
      <c r="D118" s="10"/>
      <c r="E118" s="10"/>
      <c r="F118" s="10"/>
      <c r="G118" s="10"/>
      <c r="H118" s="10">
        <v>0</v>
      </c>
    </row>
    <row r="119" spans="2:8">
      <c r="B119" s="10">
        <v>421</v>
      </c>
      <c r="C119" s="10" t="s">
        <v>26</v>
      </c>
      <c r="D119" s="10"/>
      <c r="E119" s="10"/>
      <c r="F119" s="10"/>
      <c r="G119" s="10"/>
      <c r="H119" s="10">
        <v>0</v>
      </c>
    </row>
    <row r="120" spans="2:8">
      <c r="B120" s="10">
        <v>422</v>
      </c>
      <c r="C120" s="10" t="s">
        <v>35</v>
      </c>
      <c r="D120" s="10"/>
      <c r="E120" s="10"/>
      <c r="F120" s="10"/>
      <c r="G120" s="10"/>
      <c r="H120" s="10">
        <v>0</v>
      </c>
    </row>
    <row r="121" spans="2:8">
      <c r="B121" s="10">
        <v>423</v>
      </c>
      <c r="C121" s="10" t="s">
        <v>37</v>
      </c>
      <c r="D121" s="10"/>
      <c r="E121" s="10"/>
      <c r="F121" s="10"/>
      <c r="G121" s="10"/>
      <c r="H121" s="10">
        <v>0</v>
      </c>
    </row>
    <row r="122" spans="2:8">
      <c r="B122" s="10">
        <v>424</v>
      </c>
      <c r="C122" s="10" t="s">
        <v>72</v>
      </c>
      <c r="D122" s="10"/>
      <c r="E122" s="10"/>
      <c r="F122" s="10"/>
      <c r="G122" s="10"/>
      <c r="H122" s="10">
        <v>0</v>
      </c>
    </row>
    <row r="123" spans="2:8">
      <c r="B123" s="10">
        <v>425</v>
      </c>
      <c r="C123" s="10" t="s">
        <v>722</v>
      </c>
      <c r="D123" s="10"/>
      <c r="E123" s="10"/>
      <c r="F123" s="10"/>
      <c r="G123" s="10"/>
      <c r="H123" s="10">
        <v>0</v>
      </c>
    </row>
    <row r="124" spans="2:8">
      <c r="B124" s="10">
        <v>426</v>
      </c>
      <c r="C124" s="10" t="s">
        <v>41</v>
      </c>
      <c r="D124" s="10"/>
      <c r="E124" s="10"/>
      <c r="F124" s="10"/>
      <c r="G124" s="10"/>
      <c r="H124" s="10">
        <v>0</v>
      </c>
    </row>
    <row r="125" spans="2:8">
      <c r="B125" s="10">
        <v>472</v>
      </c>
      <c r="C125" s="10" t="s">
        <v>373</v>
      </c>
      <c r="D125" s="8">
        <v>300000</v>
      </c>
      <c r="E125" s="10"/>
      <c r="F125" s="10"/>
      <c r="G125" s="10"/>
      <c r="H125" s="8">
        <v>300000</v>
      </c>
    </row>
    <row r="126" spans="2:8">
      <c r="B126" s="10">
        <v>482</v>
      </c>
      <c r="C126" s="10" t="s">
        <v>746</v>
      </c>
      <c r="D126" s="10"/>
      <c r="E126" s="10"/>
      <c r="F126" s="10"/>
      <c r="G126" s="10"/>
      <c r="H126" s="10">
        <v>0</v>
      </c>
    </row>
    <row r="127" spans="2:8">
      <c r="B127" s="10">
        <v>483</v>
      </c>
      <c r="C127" s="10" t="s">
        <v>724</v>
      </c>
      <c r="D127" s="10"/>
      <c r="E127" s="10"/>
      <c r="F127" s="10"/>
      <c r="G127" s="10"/>
      <c r="H127" s="10">
        <v>0</v>
      </c>
    </row>
    <row r="128" spans="2:8">
      <c r="B128" s="10">
        <v>511</v>
      </c>
      <c r="C128" s="10" t="s">
        <v>81</v>
      </c>
      <c r="D128" s="10"/>
      <c r="E128" s="10"/>
      <c r="F128" s="10"/>
      <c r="G128" s="10"/>
      <c r="H128" s="10">
        <v>0</v>
      </c>
    </row>
    <row r="129" spans="2:8">
      <c r="B129" s="10">
        <v>512</v>
      </c>
      <c r="C129" s="10" t="s">
        <v>82</v>
      </c>
      <c r="D129" s="10"/>
      <c r="E129" s="10"/>
      <c r="F129" s="10"/>
      <c r="G129" s="10"/>
      <c r="H129" s="10">
        <v>0</v>
      </c>
    </row>
    <row r="130" spans="2:8">
      <c r="B130" s="10">
        <v>541</v>
      </c>
      <c r="C130" s="10" t="s">
        <v>185</v>
      </c>
      <c r="D130" s="10"/>
      <c r="E130" s="10"/>
      <c r="F130" s="10"/>
      <c r="G130" s="10"/>
      <c r="H130" s="10">
        <v>0</v>
      </c>
    </row>
    <row r="131" spans="2:8">
      <c r="B131" s="10"/>
      <c r="C131" s="5" t="s">
        <v>726</v>
      </c>
      <c r="D131" s="10"/>
      <c r="E131" s="10"/>
      <c r="F131" s="10"/>
      <c r="G131" s="10"/>
      <c r="H131" s="10"/>
    </row>
    <row r="132" spans="2:8">
      <c r="B132" s="10">
        <v>1</v>
      </c>
      <c r="C132" s="10" t="s">
        <v>727</v>
      </c>
      <c r="D132" s="8">
        <v>300000</v>
      </c>
      <c r="E132" s="10"/>
      <c r="F132" s="10"/>
      <c r="G132" s="10"/>
      <c r="H132" s="17">
        <v>300000</v>
      </c>
    </row>
    <row r="133" spans="2:8">
      <c r="B133" s="10">
        <v>2</v>
      </c>
      <c r="C133" s="10" t="s">
        <v>728</v>
      </c>
      <c r="D133" s="10"/>
      <c r="E133" s="10"/>
      <c r="F133" s="10"/>
      <c r="G133" s="10"/>
      <c r="H133" s="5">
        <v>0</v>
      </c>
    </row>
    <row r="134" spans="2:8">
      <c r="B134" s="10">
        <v>3</v>
      </c>
      <c r="C134" s="10" t="s">
        <v>729</v>
      </c>
      <c r="D134" s="10"/>
      <c r="E134" s="10"/>
      <c r="F134" s="10"/>
      <c r="G134" s="10"/>
      <c r="H134" s="5">
        <v>0</v>
      </c>
    </row>
    <row r="135" spans="2:8">
      <c r="B135" s="10">
        <v>4</v>
      </c>
      <c r="C135" s="10" t="s">
        <v>730</v>
      </c>
      <c r="D135" s="10"/>
      <c r="E135" s="10"/>
      <c r="F135" s="10"/>
      <c r="G135" s="10"/>
      <c r="H135" s="5">
        <v>0</v>
      </c>
    </row>
    <row r="136" spans="2:8">
      <c r="B136" s="10">
        <v>5</v>
      </c>
      <c r="C136" s="10" t="s">
        <v>731</v>
      </c>
      <c r="D136" s="10"/>
      <c r="E136" s="10"/>
      <c r="F136" s="10"/>
      <c r="G136" s="10"/>
      <c r="H136" s="5">
        <v>0</v>
      </c>
    </row>
    <row r="137" spans="2:8">
      <c r="B137" s="10">
        <v>6</v>
      </c>
      <c r="C137" s="10" t="s">
        <v>732</v>
      </c>
      <c r="D137" s="10"/>
      <c r="E137" s="10"/>
      <c r="F137" s="10"/>
      <c r="G137" s="10"/>
      <c r="H137" s="5">
        <v>0</v>
      </c>
    </row>
    <row r="138" spans="2:8">
      <c r="B138" s="10">
        <v>7</v>
      </c>
      <c r="C138" s="10" t="s">
        <v>733</v>
      </c>
      <c r="D138" s="10"/>
      <c r="E138" s="10"/>
      <c r="F138" s="10"/>
      <c r="G138" s="10"/>
      <c r="H138" s="5">
        <v>0</v>
      </c>
    </row>
    <row r="139" spans="2:8">
      <c r="B139" s="10">
        <v>8</v>
      </c>
      <c r="C139" s="10" t="s">
        <v>734</v>
      </c>
      <c r="D139" s="10"/>
      <c r="E139" s="10"/>
      <c r="F139" s="10"/>
      <c r="G139" s="10"/>
      <c r="H139" s="5">
        <v>0</v>
      </c>
    </row>
    <row r="140" spans="2:8">
      <c r="B140" s="10">
        <v>9</v>
      </c>
      <c r="C140" s="10" t="s">
        <v>735</v>
      </c>
      <c r="D140" s="10"/>
      <c r="E140" s="10"/>
      <c r="F140" s="10"/>
      <c r="G140" s="10"/>
      <c r="H140" s="5">
        <v>0</v>
      </c>
    </row>
    <row r="141" spans="2:8">
      <c r="B141" s="10">
        <v>10</v>
      </c>
      <c r="C141" s="10" t="s">
        <v>736</v>
      </c>
      <c r="D141" s="10"/>
      <c r="E141" s="10"/>
      <c r="F141" s="10"/>
      <c r="G141" s="10"/>
      <c r="H141" s="5">
        <v>0</v>
      </c>
    </row>
    <row r="142" spans="2:8">
      <c r="B142" s="10">
        <v>11</v>
      </c>
      <c r="C142" s="10" t="s">
        <v>737</v>
      </c>
      <c r="D142" s="10"/>
      <c r="E142" s="10"/>
      <c r="F142" s="10"/>
      <c r="G142" s="10"/>
      <c r="H142" s="5">
        <v>0</v>
      </c>
    </row>
    <row r="143" spans="2:8">
      <c r="B143" s="10">
        <v>12</v>
      </c>
      <c r="C143" s="10" t="s">
        <v>738</v>
      </c>
      <c r="D143" s="10"/>
      <c r="E143" s="10"/>
      <c r="F143" s="10"/>
      <c r="G143" s="10"/>
      <c r="H143" s="5">
        <v>0</v>
      </c>
    </row>
    <row r="144" spans="2:8">
      <c r="B144" s="10">
        <v>13</v>
      </c>
      <c r="C144" s="10" t="s">
        <v>739</v>
      </c>
      <c r="D144" s="10"/>
      <c r="E144" s="10"/>
      <c r="F144" s="10"/>
      <c r="G144" s="10"/>
      <c r="H144" s="5">
        <v>0</v>
      </c>
    </row>
    <row r="145" spans="2:8">
      <c r="B145" s="10">
        <v>14</v>
      </c>
      <c r="C145" s="10" t="s">
        <v>740</v>
      </c>
      <c r="D145" s="10"/>
      <c r="E145" s="10"/>
      <c r="F145" s="10"/>
      <c r="G145" s="10"/>
      <c r="H145" s="5">
        <v>0</v>
      </c>
    </row>
    <row r="146" spans="2:8">
      <c r="B146" s="10">
        <v>15</v>
      </c>
      <c r="C146" s="10" t="s">
        <v>741</v>
      </c>
      <c r="D146" s="10"/>
      <c r="E146" s="10"/>
      <c r="F146" s="10"/>
      <c r="G146" s="10"/>
      <c r="H146" s="5">
        <v>0</v>
      </c>
    </row>
    <row r="147" spans="2:8">
      <c r="B147" s="10">
        <v>16</v>
      </c>
      <c r="C147" s="10" t="s">
        <v>742</v>
      </c>
      <c r="D147" s="10"/>
      <c r="E147" s="10"/>
      <c r="F147" s="10"/>
      <c r="G147" s="10"/>
      <c r="H147" s="5">
        <v>0</v>
      </c>
    </row>
    <row r="148" spans="2:8">
      <c r="B148" s="10"/>
      <c r="C148" s="5" t="s">
        <v>751</v>
      </c>
      <c r="D148" s="17">
        <v>300000</v>
      </c>
      <c r="E148" s="10"/>
      <c r="F148" s="10"/>
      <c r="G148" s="10"/>
      <c r="H148" s="17">
        <v>300000</v>
      </c>
    </row>
    <row r="149" spans="2:8">
      <c r="B149" s="10"/>
      <c r="C149" s="5" t="s">
        <v>752</v>
      </c>
      <c r="D149" s="10"/>
      <c r="E149" s="10"/>
      <c r="F149" s="10"/>
      <c r="G149" s="10"/>
      <c r="H149" s="10"/>
    </row>
    <row r="150" spans="2:8">
      <c r="B150" s="10">
        <v>411</v>
      </c>
      <c r="C150" s="10" t="s">
        <v>7</v>
      </c>
      <c r="D150" s="10"/>
      <c r="E150" s="10"/>
      <c r="F150" s="10"/>
      <c r="G150" s="10"/>
      <c r="H150" s="10">
        <v>0</v>
      </c>
    </row>
    <row r="151" spans="2:8">
      <c r="B151" s="10">
        <v>412</v>
      </c>
      <c r="C151" s="10" t="s">
        <v>8</v>
      </c>
      <c r="D151" s="10"/>
      <c r="E151" s="10"/>
      <c r="F151" s="10"/>
      <c r="G151" s="10"/>
      <c r="H151" s="10">
        <v>0</v>
      </c>
    </row>
    <row r="152" spans="2:8">
      <c r="B152" s="10">
        <v>413</v>
      </c>
      <c r="C152" s="10" t="s">
        <v>67</v>
      </c>
      <c r="D152" s="10"/>
      <c r="E152" s="10"/>
      <c r="F152" s="10"/>
      <c r="G152" s="10"/>
      <c r="H152" s="10">
        <v>0</v>
      </c>
    </row>
    <row r="153" spans="2:8">
      <c r="B153" s="10">
        <v>414</v>
      </c>
      <c r="C153" s="10" t="s">
        <v>105</v>
      </c>
      <c r="D153" s="10"/>
      <c r="E153" s="10"/>
      <c r="F153" s="10"/>
      <c r="G153" s="10"/>
      <c r="H153" s="10">
        <v>0</v>
      </c>
    </row>
    <row r="154" spans="2:8">
      <c r="B154" s="10">
        <v>415</v>
      </c>
      <c r="C154" s="10" t="s">
        <v>57</v>
      </c>
      <c r="D154" s="10"/>
      <c r="E154" s="10"/>
      <c r="F154" s="10"/>
      <c r="G154" s="10"/>
      <c r="H154" s="10">
        <v>0</v>
      </c>
    </row>
    <row r="155" spans="2:8">
      <c r="B155" s="10">
        <v>416</v>
      </c>
      <c r="C155" s="10" t="s">
        <v>745</v>
      </c>
      <c r="D155" s="10"/>
      <c r="E155" s="10"/>
      <c r="F155" s="10"/>
      <c r="G155" s="10"/>
      <c r="H155" s="10">
        <v>0</v>
      </c>
    </row>
    <row r="156" spans="2:8">
      <c r="B156" s="10">
        <v>421</v>
      </c>
      <c r="C156" s="10" t="s">
        <v>26</v>
      </c>
      <c r="D156" s="10"/>
      <c r="E156" s="10"/>
      <c r="F156" s="10"/>
      <c r="G156" s="10"/>
      <c r="H156" s="10">
        <v>0</v>
      </c>
    </row>
    <row r="157" spans="2:8">
      <c r="B157" s="10">
        <v>422</v>
      </c>
      <c r="C157" s="10" t="s">
        <v>35</v>
      </c>
      <c r="D157" s="10"/>
      <c r="E157" s="10"/>
      <c r="F157" s="10"/>
      <c r="G157" s="10"/>
      <c r="H157" s="10">
        <v>0</v>
      </c>
    </row>
    <row r="158" spans="2:8">
      <c r="B158" s="10">
        <v>423</v>
      </c>
      <c r="C158" s="10" t="s">
        <v>37</v>
      </c>
      <c r="D158" s="10"/>
      <c r="E158" s="10"/>
      <c r="F158" s="10"/>
      <c r="G158" s="10"/>
      <c r="H158" s="10">
        <v>0</v>
      </c>
    </row>
    <row r="159" spans="2:8">
      <c r="B159" s="10">
        <v>424</v>
      </c>
      <c r="C159" s="10" t="s">
        <v>72</v>
      </c>
      <c r="D159" s="10"/>
      <c r="E159" s="10"/>
      <c r="F159" s="10"/>
      <c r="G159" s="10"/>
      <c r="H159" s="10">
        <v>0</v>
      </c>
    </row>
    <row r="160" spans="2:8">
      <c r="B160" s="10">
        <v>425</v>
      </c>
      <c r="C160" s="10" t="s">
        <v>722</v>
      </c>
      <c r="D160" s="10"/>
      <c r="E160" s="10"/>
      <c r="F160" s="10"/>
      <c r="G160" s="10"/>
      <c r="H160" s="10">
        <v>0</v>
      </c>
    </row>
    <row r="161" spans="2:8">
      <c r="B161" s="10">
        <v>426</v>
      </c>
      <c r="C161" s="10" t="s">
        <v>41</v>
      </c>
      <c r="D161" s="10"/>
      <c r="E161" s="10"/>
      <c r="F161" s="10"/>
      <c r="G161" s="10"/>
      <c r="H161" s="10">
        <v>0</v>
      </c>
    </row>
    <row r="162" spans="2:8">
      <c r="B162" s="10">
        <v>472</v>
      </c>
      <c r="C162" s="10" t="s">
        <v>373</v>
      </c>
      <c r="D162" s="8">
        <v>500000</v>
      </c>
      <c r="E162" s="10"/>
      <c r="F162" s="10"/>
      <c r="G162" s="10"/>
      <c r="H162" s="8">
        <v>500000</v>
      </c>
    </row>
    <row r="163" spans="2:8">
      <c r="B163" s="10">
        <v>482</v>
      </c>
      <c r="C163" s="10" t="s">
        <v>746</v>
      </c>
      <c r="D163" s="10"/>
      <c r="E163" s="10"/>
      <c r="F163" s="10"/>
      <c r="G163" s="10"/>
      <c r="H163" s="10">
        <v>0</v>
      </c>
    </row>
    <row r="164" spans="2:8">
      <c r="B164" s="10">
        <v>483</v>
      </c>
      <c r="C164" s="10" t="s">
        <v>724</v>
      </c>
      <c r="D164" s="10"/>
      <c r="E164" s="10"/>
      <c r="F164" s="10"/>
      <c r="G164" s="10"/>
      <c r="H164" s="10">
        <v>0</v>
      </c>
    </row>
    <row r="165" spans="2:8">
      <c r="B165" s="10">
        <v>511</v>
      </c>
      <c r="C165" s="10" t="s">
        <v>81</v>
      </c>
      <c r="D165" s="10"/>
      <c r="E165" s="10"/>
      <c r="F165" s="10"/>
      <c r="G165" s="10"/>
      <c r="H165" s="10">
        <v>0</v>
      </c>
    </row>
    <row r="166" spans="2:8">
      <c r="B166" s="10">
        <v>512</v>
      </c>
      <c r="C166" s="10" t="s">
        <v>82</v>
      </c>
      <c r="D166" s="10"/>
      <c r="E166" s="10"/>
      <c r="F166" s="10"/>
      <c r="G166" s="10"/>
      <c r="H166" s="10">
        <v>0</v>
      </c>
    </row>
    <row r="167" spans="2:8">
      <c r="B167" s="10">
        <v>541</v>
      </c>
      <c r="C167" s="10" t="s">
        <v>185</v>
      </c>
      <c r="D167" s="10"/>
      <c r="E167" s="10"/>
      <c r="F167" s="10"/>
      <c r="G167" s="10"/>
      <c r="H167" s="10">
        <v>0</v>
      </c>
    </row>
    <row r="168" spans="2:8">
      <c r="B168" s="10"/>
      <c r="C168" s="5" t="s">
        <v>726</v>
      </c>
      <c r="D168" s="10"/>
      <c r="E168" s="10"/>
      <c r="F168" s="10"/>
      <c r="G168" s="10"/>
      <c r="H168" s="10"/>
    </row>
    <row r="169" spans="2:8">
      <c r="B169" s="10">
        <v>1</v>
      </c>
      <c r="C169" s="10" t="s">
        <v>727</v>
      </c>
      <c r="D169" s="8">
        <v>500000</v>
      </c>
      <c r="E169" s="10"/>
      <c r="F169" s="10"/>
      <c r="G169" s="10"/>
      <c r="H169" s="17">
        <v>500000</v>
      </c>
    </row>
    <row r="170" spans="2:8">
      <c r="B170" s="10">
        <v>2</v>
      </c>
      <c r="C170" s="10" t="s">
        <v>728</v>
      </c>
      <c r="D170" s="10"/>
      <c r="E170" s="10"/>
      <c r="F170" s="10"/>
      <c r="G170" s="10"/>
      <c r="H170" s="5">
        <v>0</v>
      </c>
    </row>
    <row r="171" spans="2:8">
      <c r="B171" s="10">
        <v>3</v>
      </c>
      <c r="C171" s="10" t="s">
        <v>729</v>
      </c>
      <c r="D171" s="10"/>
      <c r="E171" s="10"/>
      <c r="F171" s="10"/>
      <c r="G171" s="10"/>
      <c r="H171" s="5">
        <v>0</v>
      </c>
    </row>
    <row r="172" spans="2:8">
      <c r="B172" s="10">
        <v>4</v>
      </c>
      <c r="C172" s="10" t="s">
        <v>730</v>
      </c>
      <c r="D172" s="10"/>
      <c r="E172" s="10"/>
      <c r="F172" s="10"/>
      <c r="G172" s="10"/>
      <c r="H172" s="5">
        <v>0</v>
      </c>
    </row>
    <row r="173" spans="2:8">
      <c r="B173" s="10">
        <v>5</v>
      </c>
      <c r="C173" s="10" t="s">
        <v>731</v>
      </c>
      <c r="D173" s="10"/>
      <c r="E173" s="10"/>
      <c r="F173" s="10"/>
      <c r="G173" s="10"/>
      <c r="H173" s="5">
        <v>0</v>
      </c>
    </row>
    <row r="174" spans="2:8">
      <c r="B174" s="10">
        <v>6</v>
      </c>
      <c r="C174" s="10" t="s">
        <v>732</v>
      </c>
      <c r="D174" s="10"/>
      <c r="E174" s="10"/>
      <c r="F174" s="10"/>
      <c r="G174" s="10"/>
      <c r="H174" s="5">
        <v>0</v>
      </c>
    </row>
    <row r="175" spans="2:8">
      <c r="B175" s="10">
        <v>7</v>
      </c>
      <c r="C175" s="10" t="s">
        <v>733</v>
      </c>
      <c r="D175" s="10"/>
      <c r="E175" s="10"/>
      <c r="F175" s="10"/>
      <c r="G175" s="10"/>
      <c r="H175" s="5">
        <v>0</v>
      </c>
    </row>
    <row r="176" spans="2:8">
      <c r="B176" s="10">
        <v>8</v>
      </c>
      <c r="C176" s="10" t="s">
        <v>734</v>
      </c>
      <c r="D176" s="10"/>
      <c r="E176" s="10"/>
      <c r="F176" s="10"/>
      <c r="G176" s="10"/>
      <c r="H176" s="5">
        <v>0</v>
      </c>
    </row>
    <row r="177" spans="2:8">
      <c r="B177" s="10">
        <v>9</v>
      </c>
      <c r="C177" s="10" t="s">
        <v>735</v>
      </c>
      <c r="D177" s="10"/>
      <c r="E177" s="10"/>
      <c r="F177" s="10"/>
      <c r="G177" s="10"/>
      <c r="H177" s="5">
        <v>0</v>
      </c>
    </row>
    <row r="178" spans="2:8">
      <c r="B178" s="10">
        <v>10</v>
      </c>
      <c r="C178" s="10" t="s">
        <v>736</v>
      </c>
      <c r="D178" s="10"/>
      <c r="E178" s="10"/>
      <c r="F178" s="10"/>
      <c r="G178" s="10"/>
      <c r="H178" s="5">
        <v>0</v>
      </c>
    </row>
    <row r="179" spans="2:8">
      <c r="B179" s="10">
        <v>11</v>
      </c>
      <c r="C179" s="10" t="s">
        <v>737</v>
      </c>
      <c r="D179" s="10"/>
      <c r="E179" s="10"/>
      <c r="F179" s="10"/>
      <c r="G179" s="10"/>
      <c r="H179" s="5">
        <v>0</v>
      </c>
    </row>
    <row r="180" spans="2:8">
      <c r="B180" s="10">
        <v>12</v>
      </c>
      <c r="C180" s="10" t="s">
        <v>738</v>
      </c>
      <c r="D180" s="10"/>
      <c r="E180" s="10"/>
      <c r="F180" s="10"/>
      <c r="G180" s="10"/>
      <c r="H180" s="5">
        <v>0</v>
      </c>
    </row>
    <row r="181" spans="2:8">
      <c r="B181" s="10">
        <v>13</v>
      </c>
      <c r="C181" s="10" t="s">
        <v>739</v>
      </c>
      <c r="D181" s="10"/>
      <c r="E181" s="10"/>
      <c r="F181" s="10"/>
      <c r="G181" s="10"/>
      <c r="H181" s="5">
        <v>0</v>
      </c>
    </row>
    <row r="182" spans="2:8">
      <c r="B182" s="10">
        <v>14</v>
      </c>
      <c r="C182" s="10" t="s">
        <v>740</v>
      </c>
      <c r="D182" s="10"/>
      <c r="E182" s="10"/>
      <c r="F182" s="10"/>
      <c r="G182" s="10"/>
      <c r="H182" s="5">
        <v>0</v>
      </c>
    </row>
    <row r="183" spans="2:8">
      <c r="B183" s="10">
        <v>15</v>
      </c>
      <c r="C183" s="10" t="s">
        <v>741</v>
      </c>
      <c r="D183" s="10"/>
      <c r="E183" s="10"/>
      <c r="F183" s="10"/>
      <c r="G183" s="10"/>
      <c r="H183" s="5">
        <v>0</v>
      </c>
    </row>
    <row r="184" spans="2:8">
      <c r="B184" s="10">
        <v>16</v>
      </c>
      <c r="C184" s="10" t="s">
        <v>742</v>
      </c>
      <c r="D184" s="10"/>
      <c r="E184" s="10"/>
      <c r="F184" s="10"/>
      <c r="G184" s="10"/>
      <c r="H184" s="5">
        <v>0</v>
      </c>
    </row>
    <row r="185" spans="2:8">
      <c r="B185" s="10"/>
      <c r="C185" s="5" t="s">
        <v>753</v>
      </c>
      <c r="D185" s="17">
        <v>500000</v>
      </c>
      <c r="E185" s="10"/>
      <c r="F185" s="10"/>
      <c r="G185" s="10"/>
      <c r="H185" s="17">
        <v>500000</v>
      </c>
    </row>
    <row r="186" spans="2:8">
      <c r="B186" s="10"/>
      <c r="C186" s="5" t="s">
        <v>754</v>
      </c>
      <c r="D186" s="10"/>
      <c r="E186" s="10"/>
      <c r="F186" s="10"/>
      <c r="G186" s="10"/>
      <c r="H186" s="10"/>
    </row>
    <row r="187" spans="2:8">
      <c r="B187" s="10">
        <v>411</v>
      </c>
      <c r="C187" s="10" t="s">
        <v>7</v>
      </c>
      <c r="D187" s="10"/>
      <c r="E187" s="10"/>
      <c r="F187" s="10"/>
      <c r="G187" s="10"/>
      <c r="H187" s="10">
        <v>0</v>
      </c>
    </row>
    <row r="188" spans="2:8">
      <c r="B188" s="10">
        <v>412</v>
      </c>
      <c r="C188" s="10" t="s">
        <v>8</v>
      </c>
      <c r="D188" s="10"/>
      <c r="E188" s="10"/>
      <c r="F188" s="10"/>
      <c r="G188" s="10"/>
      <c r="H188" s="10">
        <v>0</v>
      </c>
    </row>
    <row r="189" spans="2:8">
      <c r="B189" s="10">
        <v>413</v>
      </c>
      <c r="C189" s="10" t="s">
        <v>67</v>
      </c>
      <c r="D189" s="10"/>
      <c r="E189" s="10"/>
      <c r="F189" s="10"/>
      <c r="G189" s="10"/>
      <c r="H189" s="10">
        <v>0</v>
      </c>
    </row>
    <row r="190" spans="2:8">
      <c r="B190" s="10">
        <v>414</v>
      </c>
      <c r="C190" s="10" t="s">
        <v>105</v>
      </c>
      <c r="D190" s="10"/>
      <c r="E190" s="10"/>
      <c r="F190" s="10"/>
      <c r="G190" s="10"/>
      <c r="H190" s="10">
        <v>0</v>
      </c>
    </row>
    <row r="191" spans="2:8">
      <c r="B191" s="10">
        <v>415</v>
      </c>
      <c r="C191" s="10" t="s">
        <v>57</v>
      </c>
      <c r="D191" s="10"/>
      <c r="E191" s="10"/>
      <c r="F191" s="10"/>
      <c r="G191" s="10"/>
      <c r="H191" s="10">
        <v>0</v>
      </c>
    </row>
    <row r="192" spans="2:8">
      <c r="B192" s="10">
        <v>416</v>
      </c>
      <c r="C192" s="10" t="s">
        <v>745</v>
      </c>
      <c r="D192" s="10"/>
      <c r="E192" s="10"/>
      <c r="F192" s="10"/>
      <c r="G192" s="10"/>
      <c r="H192" s="10">
        <v>0</v>
      </c>
    </row>
    <row r="193" spans="2:8">
      <c r="B193" s="10">
        <v>421</v>
      </c>
      <c r="C193" s="10" t="s">
        <v>26</v>
      </c>
      <c r="D193" s="10"/>
      <c r="E193" s="10"/>
      <c r="F193" s="10"/>
      <c r="G193" s="10"/>
      <c r="H193" s="10">
        <v>0</v>
      </c>
    </row>
    <row r="194" spans="2:8">
      <c r="B194" s="10">
        <v>422</v>
      </c>
      <c r="C194" s="10" t="s">
        <v>35</v>
      </c>
      <c r="D194" s="10"/>
      <c r="E194" s="10"/>
      <c r="F194" s="10"/>
      <c r="G194" s="10"/>
      <c r="H194" s="10">
        <v>0</v>
      </c>
    </row>
    <row r="195" spans="2:8">
      <c r="B195" s="10">
        <v>423</v>
      </c>
      <c r="C195" s="10" t="s">
        <v>37</v>
      </c>
      <c r="D195" s="10"/>
      <c r="E195" s="10"/>
      <c r="F195" s="10"/>
      <c r="G195" s="10"/>
      <c r="H195" s="10">
        <v>0</v>
      </c>
    </row>
    <row r="196" spans="2:8">
      <c r="B196" s="10">
        <v>424</v>
      </c>
      <c r="C196" s="10" t="s">
        <v>72</v>
      </c>
      <c r="D196" s="10"/>
      <c r="E196" s="10"/>
      <c r="F196" s="10"/>
      <c r="G196" s="10"/>
      <c r="H196" s="10">
        <v>0</v>
      </c>
    </row>
    <row r="197" spans="2:8">
      <c r="B197" s="10">
        <v>425</v>
      </c>
      <c r="C197" s="10" t="s">
        <v>722</v>
      </c>
      <c r="D197" s="10"/>
      <c r="E197" s="10"/>
      <c r="F197" s="10"/>
      <c r="G197" s="10"/>
      <c r="H197" s="10">
        <v>0</v>
      </c>
    </row>
    <row r="198" spans="2:8">
      <c r="B198" s="10">
        <v>426</v>
      </c>
      <c r="C198" s="10" t="s">
        <v>41</v>
      </c>
      <c r="D198" s="10"/>
      <c r="E198" s="10"/>
      <c r="F198" s="10"/>
      <c r="G198" s="10"/>
      <c r="H198" s="10">
        <v>0</v>
      </c>
    </row>
    <row r="199" spans="2:8">
      <c r="B199" s="10">
        <v>472</v>
      </c>
      <c r="C199" s="10" t="s">
        <v>373</v>
      </c>
      <c r="D199" s="8">
        <v>250000</v>
      </c>
      <c r="E199" s="10"/>
      <c r="F199" s="10"/>
      <c r="G199" s="10"/>
      <c r="H199" s="8">
        <v>250000</v>
      </c>
    </row>
    <row r="200" spans="2:8">
      <c r="B200" s="10">
        <v>482</v>
      </c>
      <c r="C200" s="10" t="s">
        <v>746</v>
      </c>
      <c r="D200" s="10"/>
      <c r="E200" s="10"/>
      <c r="F200" s="10"/>
      <c r="G200" s="10"/>
      <c r="H200" s="10">
        <v>0</v>
      </c>
    </row>
    <row r="201" spans="2:8">
      <c r="B201" s="10">
        <v>483</v>
      </c>
      <c r="C201" s="10" t="s">
        <v>724</v>
      </c>
      <c r="D201" s="10"/>
      <c r="E201" s="10"/>
      <c r="F201" s="10"/>
      <c r="G201" s="10"/>
      <c r="H201" s="10">
        <v>0</v>
      </c>
    </row>
    <row r="202" spans="2:8">
      <c r="B202" s="10">
        <v>511</v>
      </c>
      <c r="C202" s="10" t="s">
        <v>81</v>
      </c>
      <c r="D202" s="10"/>
      <c r="E202" s="10"/>
      <c r="F202" s="10"/>
      <c r="G202" s="10"/>
      <c r="H202" s="10">
        <v>0</v>
      </c>
    </row>
    <row r="203" spans="2:8">
      <c r="B203" s="10">
        <v>512</v>
      </c>
      <c r="C203" s="10" t="s">
        <v>82</v>
      </c>
      <c r="D203" s="10"/>
      <c r="E203" s="10"/>
      <c r="F203" s="10"/>
      <c r="G203" s="10"/>
      <c r="H203" s="10">
        <v>0</v>
      </c>
    </row>
    <row r="204" spans="2:8">
      <c r="B204" s="10">
        <v>541</v>
      </c>
      <c r="C204" s="10" t="s">
        <v>185</v>
      </c>
      <c r="D204" s="10"/>
      <c r="E204" s="10"/>
      <c r="F204" s="10"/>
      <c r="G204" s="10"/>
      <c r="H204" s="10">
        <v>0</v>
      </c>
    </row>
    <row r="205" spans="2:8">
      <c r="B205" s="10"/>
      <c r="C205" s="5" t="s">
        <v>726</v>
      </c>
      <c r="D205" s="10"/>
      <c r="E205" s="10"/>
      <c r="F205" s="10"/>
      <c r="G205" s="10"/>
      <c r="H205" s="10"/>
    </row>
    <row r="206" spans="2:8">
      <c r="B206" s="10">
        <v>1</v>
      </c>
      <c r="C206" s="10" t="s">
        <v>727</v>
      </c>
      <c r="D206" s="8">
        <v>250000</v>
      </c>
      <c r="E206" s="10"/>
      <c r="F206" s="10"/>
      <c r="G206" s="10"/>
      <c r="H206" s="17">
        <v>250000</v>
      </c>
    </row>
    <row r="207" spans="2:8">
      <c r="B207" s="10">
        <v>2</v>
      </c>
      <c r="C207" s="10" t="s">
        <v>728</v>
      </c>
      <c r="D207" s="10"/>
      <c r="E207" s="10"/>
      <c r="F207" s="10"/>
      <c r="G207" s="10"/>
      <c r="H207" s="5">
        <v>0</v>
      </c>
    </row>
    <row r="208" spans="2:8">
      <c r="B208" s="10">
        <v>3</v>
      </c>
      <c r="C208" s="10" t="s">
        <v>729</v>
      </c>
      <c r="D208" s="10"/>
      <c r="E208" s="10"/>
      <c r="F208" s="10"/>
      <c r="G208" s="10"/>
      <c r="H208" s="5">
        <v>0</v>
      </c>
    </row>
    <row r="209" spans="2:8">
      <c r="B209" s="10">
        <v>4</v>
      </c>
      <c r="C209" s="10" t="s">
        <v>730</v>
      </c>
      <c r="D209" s="10"/>
      <c r="E209" s="10"/>
      <c r="F209" s="10"/>
      <c r="G209" s="10"/>
      <c r="H209" s="5">
        <v>0</v>
      </c>
    </row>
    <row r="210" spans="2:8">
      <c r="B210" s="10">
        <v>5</v>
      </c>
      <c r="C210" s="10" t="s">
        <v>731</v>
      </c>
      <c r="D210" s="10"/>
      <c r="E210" s="10"/>
      <c r="F210" s="10"/>
      <c r="G210" s="10"/>
      <c r="H210" s="5">
        <v>0</v>
      </c>
    </row>
    <row r="211" spans="2:8">
      <c r="B211" s="10">
        <v>6</v>
      </c>
      <c r="C211" s="10" t="s">
        <v>732</v>
      </c>
      <c r="D211" s="10"/>
      <c r="E211" s="10"/>
      <c r="F211" s="10"/>
      <c r="G211" s="10"/>
      <c r="H211" s="5">
        <v>0</v>
      </c>
    </row>
    <row r="212" spans="2:8">
      <c r="B212" s="10">
        <v>7</v>
      </c>
      <c r="C212" s="10" t="s">
        <v>733</v>
      </c>
      <c r="D212" s="10"/>
      <c r="E212" s="10"/>
      <c r="F212" s="10"/>
      <c r="G212" s="10"/>
      <c r="H212" s="5">
        <v>0</v>
      </c>
    </row>
    <row r="213" spans="2:8">
      <c r="B213" s="10">
        <v>8</v>
      </c>
      <c r="C213" s="10" t="s">
        <v>734</v>
      </c>
      <c r="D213" s="10"/>
      <c r="E213" s="10"/>
      <c r="F213" s="10"/>
      <c r="G213" s="10"/>
      <c r="H213" s="5">
        <v>0</v>
      </c>
    </row>
    <row r="214" spans="2:8">
      <c r="B214" s="10">
        <v>9</v>
      </c>
      <c r="C214" s="10" t="s">
        <v>735</v>
      </c>
      <c r="D214" s="10"/>
      <c r="E214" s="10"/>
      <c r="F214" s="10"/>
      <c r="G214" s="10"/>
      <c r="H214" s="5">
        <v>0</v>
      </c>
    </row>
    <row r="215" spans="2:8">
      <c r="B215" s="10">
        <v>10</v>
      </c>
      <c r="C215" s="10" t="s">
        <v>736</v>
      </c>
      <c r="D215" s="10"/>
      <c r="E215" s="10"/>
      <c r="F215" s="10"/>
      <c r="G215" s="10"/>
      <c r="H215" s="5">
        <v>0</v>
      </c>
    </row>
    <row r="216" spans="2:8">
      <c r="B216" s="10">
        <v>11</v>
      </c>
      <c r="C216" s="10" t="s">
        <v>737</v>
      </c>
      <c r="D216" s="10"/>
      <c r="E216" s="10"/>
      <c r="F216" s="10"/>
      <c r="G216" s="10"/>
      <c r="H216" s="5">
        <v>0</v>
      </c>
    </row>
    <row r="217" spans="2:8">
      <c r="B217" s="10">
        <v>12</v>
      </c>
      <c r="C217" s="10" t="s">
        <v>738</v>
      </c>
      <c r="D217" s="10"/>
      <c r="E217" s="10"/>
      <c r="F217" s="10"/>
      <c r="G217" s="10"/>
      <c r="H217" s="5">
        <v>0</v>
      </c>
    </row>
    <row r="218" spans="2:8">
      <c r="B218" s="10">
        <v>13</v>
      </c>
      <c r="C218" s="10" t="s">
        <v>739</v>
      </c>
      <c r="D218" s="10"/>
      <c r="E218" s="10"/>
      <c r="F218" s="10"/>
      <c r="G218" s="10"/>
      <c r="H218" s="5">
        <v>0</v>
      </c>
    </row>
    <row r="219" spans="2:8">
      <c r="B219" s="10">
        <v>14</v>
      </c>
      <c r="C219" s="10" t="s">
        <v>740</v>
      </c>
      <c r="D219" s="10"/>
      <c r="E219" s="10"/>
      <c r="F219" s="10"/>
      <c r="G219" s="10"/>
      <c r="H219" s="5">
        <v>0</v>
      </c>
    </row>
    <row r="220" spans="2:8">
      <c r="B220" s="10">
        <v>15</v>
      </c>
      <c r="C220" s="10" t="s">
        <v>741</v>
      </c>
      <c r="D220" s="10"/>
      <c r="E220" s="10"/>
      <c r="F220" s="10"/>
      <c r="G220" s="10"/>
      <c r="H220" s="5">
        <v>0</v>
      </c>
    </row>
    <row r="221" spans="2:8">
      <c r="B221" s="10">
        <v>16</v>
      </c>
      <c r="C221" s="10" t="s">
        <v>742</v>
      </c>
      <c r="D221" s="10"/>
      <c r="E221" s="10"/>
      <c r="F221" s="10"/>
      <c r="G221" s="10"/>
      <c r="H221" s="5">
        <v>0</v>
      </c>
    </row>
    <row r="222" spans="2:8">
      <c r="B222" s="10"/>
      <c r="C222" s="5" t="s">
        <v>755</v>
      </c>
      <c r="D222" s="17">
        <v>250000</v>
      </c>
      <c r="E222" s="10"/>
      <c r="F222" s="10"/>
      <c r="G222" s="10"/>
      <c r="H222" s="17">
        <v>250000</v>
      </c>
    </row>
    <row r="223" spans="2:8">
      <c r="B223" s="10"/>
      <c r="C223" s="5" t="s">
        <v>756</v>
      </c>
      <c r="D223" s="10"/>
      <c r="E223" s="10"/>
      <c r="F223" s="10"/>
      <c r="G223" s="10"/>
      <c r="H223" s="10"/>
    </row>
    <row r="224" spans="2:8">
      <c r="B224" s="10">
        <v>411</v>
      </c>
      <c r="C224" s="10" t="s">
        <v>7</v>
      </c>
      <c r="D224" s="10"/>
      <c r="E224" s="10"/>
      <c r="F224" s="10"/>
      <c r="G224" s="10"/>
      <c r="H224" s="10">
        <v>0</v>
      </c>
    </row>
    <row r="225" spans="2:8">
      <c r="B225" s="10">
        <v>412</v>
      </c>
      <c r="C225" s="10" t="s">
        <v>8</v>
      </c>
      <c r="D225" s="10"/>
      <c r="E225" s="10"/>
      <c r="F225" s="10"/>
      <c r="G225" s="10"/>
      <c r="H225" s="10">
        <v>0</v>
      </c>
    </row>
    <row r="226" spans="2:8">
      <c r="B226" s="10">
        <v>413</v>
      </c>
      <c r="C226" s="10" t="s">
        <v>67</v>
      </c>
      <c r="D226" s="10"/>
      <c r="E226" s="10"/>
      <c r="F226" s="10"/>
      <c r="G226" s="10"/>
      <c r="H226" s="10">
        <v>0</v>
      </c>
    </row>
    <row r="227" spans="2:8">
      <c r="B227" s="10">
        <v>414</v>
      </c>
      <c r="C227" s="10" t="s">
        <v>105</v>
      </c>
      <c r="D227" s="10"/>
      <c r="E227" s="10"/>
      <c r="F227" s="10"/>
      <c r="G227" s="10"/>
      <c r="H227" s="10">
        <v>0</v>
      </c>
    </row>
    <row r="228" spans="2:8">
      <c r="B228" s="10">
        <v>415</v>
      </c>
      <c r="C228" s="10" t="s">
        <v>57</v>
      </c>
      <c r="D228" s="10"/>
      <c r="E228" s="10"/>
      <c r="F228" s="10"/>
      <c r="G228" s="10"/>
      <c r="H228" s="10">
        <v>0</v>
      </c>
    </row>
    <row r="229" spans="2:8">
      <c r="B229" s="10">
        <v>416</v>
      </c>
      <c r="C229" s="10" t="s">
        <v>745</v>
      </c>
      <c r="D229" s="10"/>
      <c r="E229" s="10"/>
      <c r="F229" s="10"/>
      <c r="G229" s="10"/>
      <c r="H229" s="10">
        <v>0</v>
      </c>
    </row>
    <row r="230" spans="2:8">
      <c r="B230" s="10">
        <v>421</v>
      </c>
      <c r="C230" s="10" t="s">
        <v>26</v>
      </c>
      <c r="D230" s="10"/>
      <c r="E230" s="10"/>
      <c r="F230" s="10"/>
      <c r="G230" s="10"/>
      <c r="H230" s="10">
        <v>0</v>
      </c>
    </row>
    <row r="231" spans="2:8">
      <c r="B231" s="10">
        <v>422</v>
      </c>
      <c r="C231" s="10" t="s">
        <v>35</v>
      </c>
      <c r="D231" s="10"/>
      <c r="E231" s="10"/>
      <c r="F231" s="10"/>
      <c r="G231" s="10"/>
      <c r="H231" s="10">
        <v>0</v>
      </c>
    </row>
    <row r="232" spans="2:8">
      <c r="B232" s="10">
        <v>423</v>
      </c>
      <c r="C232" s="10" t="s">
        <v>37</v>
      </c>
      <c r="D232" s="10"/>
      <c r="E232" s="10"/>
      <c r="F232" s="10"/>
      <c r="G232" s="10"/>
      <c r="H232" s="10">
        <v>0</v>
      </c>
    </row>
    <row r="233" spans="2:8">
      <c r="B233" s="10">
        <v>424</v>
      </c>
      <c r="C233" s="10" t="s">
        <v>72</v>
      </c>
      <c r="D233" s="10"/>
      <c r="E233" s="10"/>
      <c r="F233" s="10"/>
      <c r="G233" s="10"/>
      <c r="H233" s="10">
        <v>0</v>
      </c>
    </row>
    <row r="234" spans="2:8">
      <c r="B234" s="10">
        <v>425</v>
      </c>
      <c r="C234" s="10" t="s">
        <v>722</v>
      </c>
      <c r="D234" s="10"/>
      <c r="E234" s="10"/>
      <c r="F234" s="10"/>
      <c r="G234" s="10"/>
      <c r="H234" s="10">
        <v>0</v>
      </c>
    </row>
    <row r="235" spans="2:8">
      <c r="B235" s="10">
        <v>426</v>
      </c>
      <c r="C235" s="10" t="s">
        <v>41</v>
      </c>
      <c r="D235" s="10"/>
      <c r="E235" s="10"/>
      <c r="F235" s="10"/>
      <c r="G235" s="10"/>
      <c r="H235" s="10">
        <v>0</v>
      </c>
    </row>
    <row r="236" spans="2:8">
      <c r="B236" s="10">
        <v>472</v>
      </c>
      <c r="C236" s="10" t="s">
        <v>373</v>
      </c>
      <c r="D236" s="8">
        <v>400000</v>
      </c>
      <c r="E236" s="10"/>
      <c r="F236" s="10"/>
      <c r="G236" s="10"/>
      <c r="H236" s="8">
        <v>400000</v>
      </c>
    </row>
    <row r="237" spans="2:8">
      <c r="B237" s="10">
        <v>482</v>
      </c>
      <c r="C237" s="10" t="s">
        <v>746</v>
      </c>
      <c r="D237" s="10"/>
      <c r="E237" s="10"/>
      <c r="F237" s="10"/>
      <c r="G237" s="10"/>
      <c r="H237" s="10">
        <v>0</v>
      </c>
    </row>
    <row r="238" spans="2:8">
      <c r="B238" s="10">
        <v>483</v>
      </c>
      <c r="C238" s="10" t="s">
        <v>724</v>
      </c>
      <c r="D238" s="10"/>
      <c r="E238" s="10"/>
      <c r="F238" s="10"/>
      <c r="G238" s="10"/>
      <c r="H238" s="10">
        <v>0</v>
      </c>
    </row>
    <row r="239" spans="2:8">
      <c r="B239" s="10">
        <v>511</v>
      </c>
      <c r="C239" s="10" t="s">
        <v>81</v>
      </c>
      <c r="D239" s="10"/>
      <c r="E239" s="10"/>
      <c r="F239" s="10"/>
      <c r="G239" s="10"/>
      <c r="H239" s="10">
        <v>0</v>
      </c>
    </row>
    <row r="240" spans="2:8">
      <c r="B240" s="10">
        <v>512</v>
      </c>
      <c r="C240" s="10" t="s">
        <v>82</v>
      </c>
      <c r="D240" s="10"/>
      <c r="E240" s="10"/>
      <c r="F240" s="10"/>
      <c r="G240" s="10"/>
      <c r="H240" s="10">
        <v>0</v>
      </c>
    </row>
    <row r="241" spans="2:8">
      <c r="B241" s="10">
        <v>541</v>
      </c>
      <c r="C241" s="10" t="s">
        <v>185</v>
      </c>
      <c r="D241" s="10"/>
      <c r="E241" s="10"/>
      <c r="F241" s="10"/>
      <c r="G241" s="10"/>
      <c r="H241" s="10">
        <v>0</v>
      </c>
    </row>
    <row r="242" spans="2:8">
      <c r="B242" s="10"/>
      <c r="C242" s="5" t="s">
        <v>726</v>
      </c>
      <c r="D242" s="10"/>
      <c r="E242" s="10"/>
      <c r="F242" s="10"/>
      <c r="G242" s="10"/>
      <c r="H242" s="10"/>
    </row>
    <row r="243" spans="2:8">
      <c r="B243" s="10">
        <v>1</v>
      </c>
      <c r="C243" s="10" t="s">
        <v>727</v>
      </c>
      <c r="D243" s="8">
        <v>400000</v>
      </c>
      <c r="E243" s="10"/>
      <c r="F243" s="10"/>
      <c r="G243" s="10"/>
      <c r="H243" s="17">
        <v>400000</v>
      </c>
    </row>
    <row r="244" spans="2:8">
      <c r="B244" s="10">
        <v>2</v>
      </c>
      <c r="C244" s="10" t="s">
        <v>728</v>
      </c>
      <c r="D244" s="10"/>
      <c r="E244" s="10"/>
      <c r="F244" s="10"/>
      <c r="G244" s="10"/>
      <c r="H244" s="5">
        <v>0</v>
      </c>
    </row>
    <row r="245" spans="2:8">
      <c r="B245" s="10">
        <v>3</v>
      </c>
      <c r="C245" s="10" t="s">
        <v>729</v>
      </c>
      <c r="D245" s="10"/>
      <c r="E245" s="10"/>
      <c r="F245" s="10"/>
      <c r="G245" s="10"/>
      <c r="H245" s="5">
        <v>0</v>
      </c>
    </row>
    <row r="246" spans="2:8">
      <c r="B246" s="10">
        <v>4</v>
      </c>
      <c r="C246" s="10" t="s">
        <v>730</v>
      </c>
      <c r="D246" s="10"/>
      <c r="E246" s="10"/>
      <c r="F246" s="10"/>
      <c r="G246" s="10"/>
      <c r="H246" s="5">
        <v>0</v>
      </c>
    </row>
    <row r="247" spans="2:8">
      <c r="B247" s="10">
        <v>5</v>
      </c>
      <c r="C247" s="10" t="s">
        <v>731</v>
      </c>
      <c r="D247" s="10"/>
      <c r="E247" s="10"/>
      <c r="F247" s="10"/>
      <c r="G247" s="10"/>
      <c r="H247" s="5">
        <v>0</v>
      </c>
    </row>
    <row r="248" spans="2:8">
      <c r="B248" s="10">
        <v>6</v>
      </c>
      <c r="C248" s="10" t="s">
        <v>732</v>
      </c>
      <c r="D248" s="10"/>
      <c r="E248" s="10"/>
      <c r="F248" s="10"/>
      <c r="G248" s="10"/>
      <c r="H248" s="5">
        <v>0</v>
      </c>
    </row>
    <row r="249" spans="2:8">
      <c r="B249" s="10">
        <v>7</v>
      </c>
      <c r="C249" s="10" t="s">
        <v>733</v>
      </c>
      <c r="D249" s="10"/>
      <c r="E249" s="10"/>
      <c r="F249" s="10"/>
      <c r="G249" s="10"/>
      <c r="H249" s="5">
        <v>0</v>
      </c>
    </row>
    <row r="250" spans="2:8">
      <c r="B250" s="10">
        <v>8</v>
      </c>
      <c r="C250" s="10" t="s">
        <v>734</v>
      </c>
      <c r="D250" s="10"/>
      <c r="E250" s="10"/>
      <c r="F250" s="10"/>
      <c r="G250" s="10"/>
      <c r="H250" s="5">
        <v>0</v>
      </c>
    </row>
    <row r="251" spans="2:8">
      <c r="B251" s="10">
        <v>9</v>
      </c>
      <c r="C251" s="10" t="s">
        <v>735</v>
      </c>
      <c r="D251" s="10"/>
      <c r="E251" s="10"/>
      <c r="F251" s="10"/>
      <c r="G251" s="10"/>
      <c r="H251" s="5">
        <v>0</v>
      </c>
    </row>
    <row r="252" spans="2:8">
      <c r="B252" s="10">
        <v>10</v>
      </c>
      <c r="C252" s="10" t="s">
        <v>736</v>
      </c>
      <c r="D252" s="10"/>
      <c r="E252" s="10"/>
      <c r="F252" s="10"/>
      <c r="G252" s="10"/>
      <c r="H252" s="5">
        <v>0</v>
      </c>
    </row>
    <row r="253" spans="2:8">
      <c r="B253" s="10">
        <v>11</v>
      </c>
      <c r="C253" s="10" t="s">
        <v>737</v>
      </c>
      <c r="D253" s="10"/>
      <c r="E253" s="10"/>
      <c r="F253" s="10"/>
      <c r="G253" s="10"/>
      <c r="H253" s="5">
        <v>0</v>
      </c>
    </row>
    <row r="254" spans="2:8">
      <c r="B254" s="10">
        <v>12</v>
      </c>
      <c r="C254" s="10" t="s">
        <v>738</v>
      </c>
      <c r="D254" s="10"/>
      <c r="E254" s="10"/>
      <c r="F254" s="10"/>
      <c r="G254" s="10"/>
      <c r="H254" s="5">
        <v>0</v>
      </c>
    </row>
    <row r="255" spans="2:8">
      <c r="B255" s="10">
        <v>13</v>
      </c>
      <c r="C255" s="10" t="s">
        <v>739</v>
      </c>
      <c r="D255" s="10"/>
      <c r="E255" s="10"/>
      <c r="F255" s="10"/>
      <c r="G255" s="10"/>
      <c r="H255" s="5">
        <v>0</v>
      </c>
    </row>
    <row r="256" spans="2:8">
      <c r="B256" s="10">
        <v>14</v>
      </c>
      <c r="C256" s="10" t="s">
        <v>740</v>
      </c>
      <c r="D256" s="10"/>
      <c r="E256" s="10"/>
      <c r="F256" s="10"/>
      <c r="G256" s="10"/>
      <c r="H256" s="5">
        <v>0</v>
      </c>
    </row>
    <row r="257" spans="2:8">
      <c r="B257" s="10">
        <v>15</v>
      </c>
      <c r="C257" s="10" t="s">
        <v>741</v>
      </c>
      <c r="D257" s="10"/>
      <c r="E257" s="10"/>
      <c r="F257" s="10"/>
      <c r="G257" s="10"/>
      <c r="H257" s="5">
        <v>0</v>
      </c>
    </row>
    <row r="258" spans="2:8">
      <c r="B258" s="10">
        <v>16</v>
      </c>
      <c r="C258" s="10" t="s">
        <v>742</v>
      </c>
      <c r="D258" s="10"/>
      <c r="E258" s="10"/>
      <c r="F258" s="10"/>
      <c r="G258" s="10"/>
      <c r="H258" s="5">
        <v>0</v>
      </c>
    </row>
    <row r="259" spans="2:8">
      <c r="B259" s="10"/>
      <c r="C259" s="5" t="s">
        <v>757</v>
      </c>
      <c r="D259" s="17">
        <v>400000</v>
      </c>
      <c r="E259" s="10"/>
      <c r="F259" s="10"/>
      <c r="G259" s="10"/>
      <c r="H259" s="17">
        <v>400000</v>
      </c>
    </row>
    <row r="260" spans="2:8">
      <c r="B260" s="10"/>
      <c r="C260" s="5" t="s">
        <v>758</v>
      </c>
      <c r="D260" s="10"/>
      <c r="E260" s="10"/>
      <c r="F260" s="10"/>
      <c r="G260" s="10"/>
      <c r="H260" s="10"/>
    </row>
    <row r="261" spans="2:8">
      <c r="B261" s="10">
        <v>411</v>
      </c>
      <c r="C261" s="10" t="s">
        <v>7</v>
      </c>
      <c r="D261" s="10"/>
      <c r="E261" s="10"/>
      <c r="F261" s="10"/>
      <c r="G261" s="10"/>
      <c r="H261" s="10">
        <v>0</v>
      </c>
    </row>
    <row r="262" spans="2:8">
      <c r="B262" s="10">
        <v>412</v>
      </c>
      <c r="C262" s="10" t="s">
        <v>8</v>
      </c>
      <c r="D262" s="10"/>
      <c r="E262" s="10"/>
      <c r="F262" s="10"/>
      <c r="G262" s="10"/>
      <c r="H262" s="10">
        <v>0</v>
      </c>
    </row>
    <row r="263" spans="2:8">
      <c r="B263" s="10">
        <v>413</v>
      </c>
      <c r="C263" s="10" t="s">
        <v>67</v>
      </c>
      <c r="D263" s="10"/>
      <c r="E263" s="10"/>
      <c r="F263" s="10"/>
      <c r="G263" s="10"/>
      <c r="H263" s="10">
        <v>0</v>
      </c>
    </row>
    <row r="264" spans="2:8">
      <c r="B264" s="10">
        <v>414</v>
      </c>
      <c r="C264" s="10" t="s">
        <v>105</v>
      </c>
      <c r="D264" s="10"/>
      <c r="E264" s="10"/>
      <c r="F264" s="10"/>
      <c r="G264" s="10"/>
      <c r="H264" s="10">
        <v>0</v>
      </c>
    </row>
    <row r="265" spans="2:8">
      <c r="B265" s="10">
        <v>415</v>
      </c>
      <c r="C265" s="10" t="s">
        <v>57</v>
      </c>
      <c r="D265" s="10"/>
      <c r="E265" s="10"/>
      <c r="F265" s="10"/>
      <c r="G265" s="10"/>
      <c r="H265" s="10">
        <v>0</v>
      </c>
    </row>
    <row r="266" spans="2:8">
      <c r="B266" s="10">
        <v>416</v>
      </c>
      <c r="C266" s="10" t="s">
        <v>745</v>
      </c>
      <c r="D266" s="10"/>
      <c r="E266" s="10"/>
      <c r="F266" s="10"/>
      <c r="G266" s="10"/>
      <c r="H266" s="10">
        <v>0</v>
      </c>
    </row>
    <row r="267" spans="2:8">
      <c r="B267" s="10">
        <v>421</v>
      </c>
      <c r="C267" s="10" t="s">
        <v>26</v>
      </c>
      <c r="D267" s="10"/>
      <c r="E267" s="10"/>
      <c r="F267" s="10"/>
      <c r="G267" s="10"/>
      <c r="H267" s="10">
        <v>0</v>
      </c>
    </row>
    <row r="268" spans="2:8">
      <c r="B268" s="10">
        <v>422</v>
      </c>
      <c r="C268" s="10" t="s">
        <v>35</v>
      </c>
      <c r="D268" s="10"/>
      <c r="E268" s="10"/>
      <c r="F268" s="10"/>
      <c r="G268" s="10"/>
      <c r="H268" s="10">
        <v>0</v>
      </c>
    </row>
    <row r="269" spans="2:8">
      <c r="B269" s="10">
        <v>423</v>
      </c>
      <c r="C269" s="10" t="s">
        <v>37</v>
      </c>
      <c r="D269" s="10"/>
      <c r="E269" s="10"/>
      <c r="F269" s="10"/>
      <c r="G269" s="10"/>
      <c r="H269" s="10">
        <v>0</v>
      </c>
    </row>
    <row r="270" spans="2:8">
      <c r="B270" s="10">
        <v>424</v>
      </c>
      <c r="C270" s="10" t="s">
        <v>72</v>
      </c>
      <c r="D270" s="10"/>
      <c r="E270" s="10"/>
      <c r="F270" s="10"/>
      <c r="G270" s="10"/>
      <c r="H270" s="10">
        <v>0</v>
      </c>
    </row>
    <row r="271" spans="2:8">
      <c r="B271" s="10">
        <v>425</v>
      </c>
      <c r="C271" s="10" t="s">
        <v>722</v>
      </c>
      <c r="D271" s="10"/>
      <c r="E271" s="10"/>
      <c r="F271" s="10"/>
      <c r="G271" s="10"/>
      <c r="H271" s="10">
        <v>0</v>
      </c>
    </row>
    <row r="272" spans="2:8">
      <c r="B272" s="10">
        <v>426</v>
      </c>
      <c r="C272" s="10" t="s">
        <v>41</v>
      </c>
      <c r="D272" s="10"/>
      <c r="E272" s="10"/>
      <c r="F272" s="10"/>
      <c r="G272" s="10"/>
      <c r="H272" s="10">
        <v>0</v>
      </c>
    </row>
    <row r="273" spans="2:8">
      <c r="B273" s="10">
        <v>472</v>
      </c>
      <c r="C273" s="10" t="s">
        <v>373</v>
      </c>
      <c r="D273" s="8">
        <v>400000</v>
      </c>
      <c r="E273" s="10"/>
      <c r="F273" s="10"/>
      <c r="G273" s="10"/>
      <c r="H273" s="8">
        <v>400000</v>
      </c>
    </row>
    <row r="274" spans="2:8">
      <c r="B274" s="10">
        <v>482</v>
      </c>
      <c r="C274" s="10" t="s">
        <v>746</v>
      </c>
      <c r="D274" s="10"/>
      <c r="E274" s="10"/>
      <c r="F274" s="10"/>
      <c r="G274" s="10"/>
      <c r="H274" s="10">
        <v>0</v>
      </c>
    </row>
    <row r="275" spans="2:8">
      <c r="B275" s="10">
        <v>483</v>
      </c>
      <c r="C275" s="10" t="s">
        <v>724</v>
      </c>
      <c r="D275" s="10"/>
      <c r="E275" s="10"/>
      <c r="F275" s="10"/>
      <c r="G275" s="10"/>
      <c r="H275" s="10">
        <v>0</v>
      </c>
    </row>
    <row r="276" spans="2:8">
      <c r="B276" s="10">
        <v>511</v>
      </c>
      <c r="C276" s="10" t="s">
        <v>81</v>
      </c>
      <c r="D276" s="10"/>
      <c r="E276" s="10"/>
      <c r="F276" s="10"/>
      <c r="G276" s="10"/>
      <c r="H276" s="10">
        <v>0</v>
      </c>
    </row>
    <row r="277" spans="2:8">
      <c r="B277" s="10">
        <v>512</v>
      </c>
      <c r="C277" s="10" t="s">
        <v>82</v>
      </c>
      <c r="D277" s="10"/>
      <c r="E277" s="10"/>
      <c r="F277" s="10"/>
      <c r="G277" s="10"/>
      <c r="H277" s="10">
        <v>0</v>
      </c>
    </row>
    <row r="278" spans="2:8">
      <c r="B278" s="10">
        <v>541</v>
      </c>
      <c r="C278" s="10" t="s">
        <v>185</v>
      </c>
      <c r="D278" s="10"/>
      <c r="E278" s="10"/>
      <c r="F278" s="10"/>
      <c r="G278" s="10"/>
      <c r="H278" s="10">
        <v>0</v>
      </c>
    </row>
    <row r="279" spans="2:8">
      <c r="B279" s="10"/>
      <c r="C279" s="5" t="s">
        <v>726</v>
      </c>
      <c r="D279" s="10"/>
      <c r="E279" s="10"/>
      <c r="F279" s="10"/>
      <c r="G279" s="10"/>
      <c r="H279" s="10"/>
    </row>
    <row r="280" spans="2:8">
      <c r="B280" s="10">
        <v>1</v>
      </c>
      <c r="C280" s="10" t="s">
        <v>727</v>
      </c>
      <c r="D280" s="8">
        <v>400000</v>
      </c>
      <c r="E280" s="10"/>
      <c r="F280" s="10"/>
      <c r="G280" s="10"/>
      <c r="H280" s="17">
        <v>400000</v>
      </c>
    </row>
    <row r="281" spans="2:8">
      <c r="B281" s="10">
        <v>2</v>
      </c>
      <c r="C281" s="10" t="s">
        <v>728</v>
      </c>
      <c r="D281" s="10"/>
      <c r="E281" s="10"/>
      <c r="F281" s="10"/>
      <c r="G281" s="10"/>
      <c r="H281" s="5">
        <v>0</v>
      </c>
    </row>
    <row r="282" spans="2:8">
      <c r="B282" s="10">
        <v>3</v>
      </c>
      <c r="C282" s="10" t="s">
        <v>729</v>
      </c>
      <c r="D282" s="10"/>
      <c r="E282" s="10"/>
      <c r="F282" s="10"/>
      <c r="G282" s="10"/>
      <c r="H282" s="5">
        <v>0</v>
      </c>
    </row>
    <row r="283" spans="2:8">
      <c r="B283" s="10">
        <v>4</v>
      </c>
      <c r="C283" s="10" t="s">
        <v>730</v>
      </c>
      <c r="D283" s="10"/>
      <c r="E283" s="10"/>
      <c r="F283" s="10"/>
      <c r="G283" s="10"/>
      <c r="H283" s="5">
        <v>0</v>
      </c>
    </row>
    <row r="284" spans="2:8">
      <c r="B284" s="10">
        <v>5</v>
      </c>
      <c r="C284" s="10" t="s">
        <v>731</v>
      </c>
      <c r="D284" s="10"/>
      <c r="E284" s="10"/>
      <c r="F284" s="10"/>
      <c r="G284" s="10"/>
      <c r="H284" s="5">
        <v>0</v>
      </c>
    </row>
    <row r="285" spans="2:8">
      <c r="B285" s="10">
        <v>6</v>
      </c>
      <c r="C285" s="10" t="s">
        <v>732</v>
      </c>
      <c r="D285" s="10"/>
      <c r="E285" s="10"/>
      <c r="F285" s="10"/>
      <c r="G285" s="10"/>
      <c r="H285" s="5">
        <v>0</v>
      </c>
    </row>
    <row r="286" spans="2:8">
      <c r="B286" s="10">
        <v>7</v>
      </c>
      <c r="C286" s="10" t="s">
        <v>733</v>
      </c>
      <c r="D286" s="10"/>
      <c r="E286" s="10"/>
      <c r="F286" s="10"/>
      <c r="G286" s="10"/>
      <c r="H286" s="5">
        <v>0</v>
      </c>
    </row>
    <row r="287" spans="2:8">
      <c r="B287" s="10">
        <v>8</v>
      </c>
      <c r="C287" s="10" t="s">
        <v>734</v>
      </c>
      <c r="D287" s="10"/>
      <c r="E287" s="10"/>
      <c r="F287" s="10"/>
      <c r="G287" s="10"/>
      <c r="H287" s="5">
        <v>0</v>
      </c>
    </row>
    <row r="288" spans="2:8">
      <c r="B288" s="10">
        <v>9</v>
      </c>
      <c r="C288" s="10" t="s">
        <v>735</v>
      </c>
      <c r="D288" s="10"/>
      <c r="E288" s="10"/>
      <c r="F288" s="10"/>
      <c r="G288" s="10"/>
      <c r="H288" s="5">
        <v>0</v>
      </c>
    </row>
    <row r="289" spans="2:8">
      <c r="B289" s="10">
        <v>10</v>
      </c>
      <c r="C289" s="10" t="s">
        <v>736</v>
      </c>
      <c r="D289" s="10"/>
      <c r="E289" s="10"/>
      <c r="F289" s="10"/>
      <c r="G289" s="10"/>
      <c r="H289" s="5">
        <v>0</v>
      </c>
    </row>
    <row r="290" spans="2:8">
      <c r="B290" s="10">
        <v>11</v>
      </c>
      <c r="C290" s="10" t="s">
        <v>737</v>
      </c>
      <c r="D290" s="10"/>
      <c r="E290" s="10"/>
      <c r="F290" s="10"/>
      <c r="G290" s="10"/>
      <c r="H290" s="5">
        <v>0</v>
      </c>
    </row>
    <row r="291" spans="2:8">
      <c r="B291" s="10">
        <v>12</v>
      </c>
      <c r="C291" s="10" t="s">
        <v>738</v>
      </c>
      <c r="D291" s="10"/>
      <c r="E291" s="10"/>
      <c r="F291" s="10"/>
      <c r="G291" s="10"/>
      <c r="H291" s="5">
        <v>0</v>
      </c>
    </row>
    <row r="292" spans="2:8">
      <c r="B292" s="10">
        <v>13</v>
      </c>
      <c r="C292" s="10" t="s">
        <v>739</v>
      </c>
      <c r="D292" s="10"/>
      <c r="E292" s="10"/>
      <c r="F292" s="10"/>
      <c r="G292" s="10"/>
      <c r="H292" s="5">
        <v>0</v>
      </c>
    </row>
    <row r="293" spans="2:8">
      <c r="B293" s="10">
        <v>14</v>
      </c>
      <c r="C293" s="10" t="s">
        <v>740</v>
      </c>
      <c r="D293" s="10"/>
      <c r="E293" s="10"/>
      <c r="F293" s="10"/>
      <c r="G293" s="10"/>
      <c r="H293" s="5">
        <v>0</v>
      </c>
    </row>
    <row r="294" spans="2:8">
      <c r="B294" s="10">
        <v>15</v>
      </c>
      <c r="C294" s="10" t="s">
        <v>741</v>
      </c>
      <c r="D294" s="10"/>
      <c r="E294" s="10"/>
      <c r="F294" s="10"/>
      <c r="G294" s="10"/>
      <c r="H294" s="5">
        <v>0</v>
      </c>
    </row>
    <row r="295" spans="2:8">
      <c r="B295" s="10">
        <v>16</v>
      </c>
      <c r="C295" s="10" t="s">
        <v>742</v>
      </c>
      <c r="D295" s="10"/>
      <c r="E295" s="10"/>
      <c r="F295" s="10"/>
      <c r="G295" s="10"/>
      <c r="H295" s="5">
        <v>0</v>
      </c>
    </row>
    <row r="296" spans="2:8">
      <c r="B296" s="10"/>
      <c r="C296" s="5" t="s">
        <v>759</v>
      </c>
      <c r="D296" s="17">
        <v>400000</v>
      </c>
      <c r="E296" s="10"/>
      <c r="F296" s="10"/>
      <c r="G296" s="10"/>
      <c r="H296" s="17">
        <v>400000</v>
      </c>
    </row>
    <row r="297" spans="2:8">
      <c r="B297" s="10"/>
      <c r="C297" s="5" t="s">
        <v>760</v>
      </c>
      <c r="D297" s="10"/>
      <c r="E297" s="10"/>
      <c r="F297" s="10"/>
      <c r="G297" s="10"/>
      <c r="H297" s="10"/>
    </row>
    <row r="298" spans="2:8">
      <c r="B298" s="10">
        <v>411</v>
      </c>
      <c r="C298" s="10" t="s">
        <v>7</v>
      </c>
      <c r="D298" s="10"/>
      <c r="E298" s="10"/>
      <c r="F298" s="10"/>
      <c r="G298" s="10"/>
      <c r="H298" s="10">
        <v>0</v>
      </c>
    </row>
    <row r="299" spans="2:8">
      <c r="B299" s="10">
        <v>412</v>
      </c>
      <c r="C299" s="10" t="s">
        <v>8</v>
      </c>
      <c r="D299" s="10"/>
      <c r="E299" s="10"/>
      <c r="F299" s="10"/>
      <c r="G299" s="10"/>
      <c r="H299" s="10">
        <v>0</v>
      </c>
    </row>
    <row r="300" spans="2:8">
      <c r="B300" s="10">
        <v>413</v>
      </c>
      <c r="C300" s="10" t="s">
        <v>67</v>
      </c>
      <c r="D300" s="10"/>
      <c r="E300" s="10"/>
      <c r="F300" s="10"/>
      <c r="G300" s="10"/>
      <c r="H300" s="10">
        <v>0</v>
      </c>
    </row>
    <row r="301" spans="2:8">
      <c r="B301" s="10">
        <v>414</v>
      </c>
      <c r="C301" s="10" t="s">
        <v>105</v>
      </c>
      <c r="D301" s="10"/>
      <c r="E301" s="10"/>
      <c r="F301" s="10"/>
      <c r="G301" s="10"/>
      <c r="H301" s="10">
        <v>0</v>
      </c>
    </row>
    <row r="302" spans="2:8">
      <c r="B302" s="10">
        <v>415</v>
      </c>
      <c r="C302" s="10" t="s">
        <v>57</v>
      </c>
      <c r="D302" s="10"/>
      <c r="E302" s="10"/>
      <c r="F302" s="10"/>
      <c r="G302" s="10"/>
      <c r="H302" s="10">
        <v>0</v>
      </c>
    </row>
    <row r="303" spans="2:8">
      <c r="B303" s="10">
        <v>416</v>
      </c>
      <c r="C303" s="10" t="s">
        <v>745</v>
      </c>
      <c r="D303" s="10"/>
      <c r="E303" s="10"/>
      <c r="F303" s="10"/>
      <c r="G303" s="10"/>
      <c r="H303" s="10">
        <v>0</v>
      </c>
    </row>
    <row r="304" spans="2:8">
      <c r="B304" s="10">
        <v>421</v>
      </c>
      <c r="C304" s="10" t="s">
        <v>26</v>
      </c>
      <c r="D304" s="10"/>
      <c r="E304" s="10"/>
      <c r="F304" s="10"/>
      <c r="G304" s="10"/>
      <c r="H304" s="10">
        <v>0</v>
      </c>
    </row>
    <row r="305" spans="2:8">
      <c r="B305" s="10">
        <v>422</v>
      </c>
      <c r="C305" s="10" t="s">
        <v>35</v>
      </c>
      <c r="D305" s="10"/>
      <c r="E305" s="10"/>
      <c r="F305" s="10"/>
      <c r="G305" s="10"/>
      <c r="H305" s="10">
        <v>0</v>
      </c>
    </row>
    <row r="306" spans="2:8">
      <c r="B306" s="10">
        <v>423</v>
      </c>
      <c r="C306" s="10" t="s">
        <v>37</v>
      </c>
      <c r="D306" s="8">
        <v>322000</v>
      </c>
      <c r="E306" s="10"/>
      <c r="F306" s="10"/>
      <c r="G306" s="10"/>
      <c r="H306" s="8">
        <v>322000</v>
      </c>
    </row>
    <row r="307" spans="2:8">
      <c r="B307" s="10">
        <v>424</v>
      </c>
      <c r="C307" s="10" t="s">
        <v>72</v>
      </c>
      <c r="D307" s="10"/>
      <c r="E307" s="10"/>
      <c r="F307" s="10"/>
      <c r="G307" s="10"/>
      <c r="H307" s="10">
        <v>0</v>
      </c>
    </row>
    <row r="308" spans="2:8">
      <c r="B308" s="10">
        <v>425</v>
      </c>
      <c r="C308" s="10" t="s">
        <v>722</v>
      </c>
      <c r="D308" s="10"/>
      <c r="E308" s="10"/>
      <c r="F308" s="10"/>
      <c r="G308" s="10"/>
      <c r="H308" s="10">
        <v>0</v>
      </c>
    </row>
    <row r="309" spans="2:8">
      <c r="B309" s="10">
        <v>426</v>
      </c>
      <c r="C309" s="10" t="s">
        <v>41</v>
      </c>
      <c r="D309" s="10"/>
      <c r="E309" s="10"/>
      <c r="F309" s="10"/>
      <c r="G309" s="10"/>
      <c r="H309" s="10">
        <v>0</v>
      </c>
    </row>
    <row r="310" spans="2:8">
      <c r="B310" s="10">
        <v>472</v>
      </c>
      <c r="C310" s="10" t="s">
        <v>373</v>
      </c>
      <c r="D310" s="10"/>
      <c r="E310" s="10"/>
      <c r="F310" s="10"/>
      <c r="G310" s="10"/>
      <c r="H310" s="10">
        <v>0</v>
      </c>
    </row>
    <row r="311" spans="2:8">
      <c r="B311" s="10">
        <v>482</v>
      </c>
      <c r="C311" s="10" t="s">
        <v>746</v>
      </c>
      <c r="D311" s="10"/>
      <c r="E311" s="10"/>
      <c r="F311" s="10"/>
      <c r="G311" s="10"/>
      <c r="H311" s="10">
        <v>0</v>
      </c>
    </row>
    <row r="312" spans="2:8">
      <c r="B312" s="10">
        <v>483</v>
      </c>
      <c r="C312" s="10" t="s">
        <v>724</v>
      </c>
      <c r="D312" s="10"/>
      <c r="E312" s="10"/>
      <c r="F312" s="10"/>
      <c r="G312" s="10"/>
      <c r="H312" s="10">
        <v>0</v>
      </c>
    </row>
    <row r="313" spans="2:8">
      <c r="B313" s="10">
        <v>511</v>
      </c>
      <c r="C313" s="10" t="s">
        <v>81</v>
      </c>
      <c r="D313" s="10"/>
      <c r="E313" s="10"/>
      <c r="F313" s="10"/>
      <c r="G313" s="10"/>
      <c r="H313" s="10">
        <v>0</v>
      </c>
    </row>
    <row r="314" spans="2:8">
      <c r="B314" s="10">
        <v>512</v>
      </c>
      <c r="C314" s="10" t="s">
        <v>82</v>
      </c>
      <c r="D314" s="10"/>
      <c r="E314" s="10"/>
      <c r="F314" s="10"/>
      <c r="G314" s="10"/>
      <c r="H314" s="10">
        <v>0</v>
      </c>
    </row>
    <row r="315" spans="2:8">
      <c r="B315" s="10">
        <v>541</v>
      </c>
      <c r="C315" s="10" t="s">
        <v>185</v>
      </c>
      <c r="D315" s="10"/>
      <c r="E315" s="10"/>
      <c r="F315" s="10"/>
      <c r="G315" s="10"/>
      <c r="H315" s="10">
        <v>0</v>
      </c>
    </row>
    <row r="316" spans="2:8">
      <c r="B316" s="10"/>
      <c r="C316" s="5" t="s">
        <v>726</v>
      </c>
      <c r="D316" s="10"/>
      <c r="E316" s="10"/>
      <c r="F316" s="10"/>
      <c r="G316" s="10"/>
      <c r="H316" s="10"/>
    </row>
    <row r="317" spans="2:8">
      <c r="B317" s="10">
        <v>1</v>
      </c>
      <c r="C317" s="10" t="s">
        <v>727</v>
      </c>
      <c r="D317" s="8">
        <v>322000</v>
      </c>
      <c r="E317" s="10"/>
      <c r="F317" s="10"/>
      <c r="G317" s="10"/>
      <c r="H317" s="17">
        <v>322000</v>
      </c>
    </row>
    <row r="318" spans="2:8">
      <c r="B318" s="10">
        <v>2</v>
      </c>
      <c r="C318" s="10" t="s">
        <v>728</v>
      </c>
      <c r="D318" s="10"/>
      <c r="E318" s="10"/>
      <c r="F318" s="10"/>
      <c r="G318" s="10"/>
      <c r="H318" s="5">
        <v>0</v>
      </c>
    </row>
    <row r="319" spans="2:8">
      <c r="B319" s="10">
        <v>3</v>
      </c>
      <c r="C319" s="10" t="s">
        <v>729</v>
      </c>
      <c r="D319" s="10"/>
      <c r="E319" s="10"/>
      <c r="F319" s="10"/>
      <c r="G319" s="10"/>
      <c r="H319" s="5">
        <v>0</v>
      </c>
    </row>
    <row r="320" spans="2:8">
      <c r="B320" s="10">
        <v>4</v>
      </c>
      <c r="C320" s="10" t="s">
        <v>730</v>
      </c>
      <c r="D320" s="10"/>
      <c r="E320" s="10"/>
      <c r="F320" s="10"/>
      <c r="G320" s="10"/>
      <c r="H320" s="5">
        <v>0</v>
      </c>
    </row>
    <row r="321" spans="2:8">
      <c r="B321" s="10">
        <v>5</v>
      </c>
      <c r="C321" s="10" t="s">
        <v>731</v>
      </c>
      <c r="D321" s="10"/>
      <c r="E321" s="10"/>
      <c r="F321" s="10"/>
      <c r="G321" s="10"/>
      <c r="H321" s="5">
        <v>0</v>
      </c>
    </row>
    <row r="322" spans="2:8">
      <c r="B322" s="10">
        <v>6</v>
      </c>
      <c r="C322" s="10" t="s">
        <v>732</v>
      </c>
      <c r="D322" s="10"/>
      <c r="E322" s="10"/>
      <c r="F322" s="10"/>
      <c r="G322" s="10"/>
      <c r="H322" s="5">
        <v>0</v>
      </c>
    </row>
    <row r="323" spans="2:8">
      <c r="B323" s="10">
        <v>7</v>
      </c>
      <c r="C323" s="10" t="s">
        <v>733</v>
      </c>
      <c r="D323" s="10"/>
      <c r="E323" s="10"/>
      <c r="F323" s="10"/>
      <c r="G323" s="10"/>
      <c r="H323" s="5">
        <v>0</v>
      </c>
    </row>
    <row r="324" spans="2:8">
      <c r="B324" s="10">
        <v>8</v>
      </c>
      <c r="C324" s="10" t="s">
        <v>734</v>
      </c>
      <c r="D324" s="10"/>
      <c r="E324" s="10"/>
      <c r="F324" s="10"/>
      <c r="G324" s="10"/>
      <c r="H324" s="5">
        <v>0</v>
      </c>
    </row>
    <row r="325" spans="2:8">
      <c r="B325" s="10">
        <v>9</v>
      </c>
      <c r="C325" s="10" t="s">
        <v>735</v>
      </c>
      <c r="D325" s="10"/>
      <c r="E325" s="10"/>
      <c r="F325" s="10"/>
      <c r="G325" s="10"/>
      <c r="H325" s="5">
        <v>0</v>
      </c>
    </row>
    <row r="326" spans="2:8">
      <c r="B326" s="10">
        <v>10</v>
      </c>
      <c r="C326" s="10" t="s">
        <v>736</v>
      </c>
      <c r="D326" s="10"/>
      <c r="E326" s="10"/>
      <c r="F326" s="10"/>
      <c r="G326" s="10"/>
      <c r="H326" s="5">
        <v>0</v>
      </c>
    </row>
    <row r="327" spans="2:8">
      <c r="B327" s="10">
        <v>11</v>
      </c>
      <c r="C327" s="10" t="s">
        <v>737</v>
      </c>
      <c r="D327" s="10"/>
      <c r="E327" s="10"/>
      <c r="F327" s="10"/>
      <c r="G327" s="10"/>
      <c r="H327" s="5">
        <v>0</v>
      </c>
    </row>
    <row r="328" spans="2:8">
      <c r="B328" s="10">
        <v>12</v>
      </c>
      <c r="C328" s="10" t="s">
        <v>738</v>
      </c>
      <c r="D328" s="10"/>
      <c r="E328" s="10"/>
      <c r="F328" s="10"/>
      <c r="G328" s="10"/>
      <c r="H328" s="5">
        <v>0</v>
      </c>
    </row>
    <row r="329" spans="2:8">
      <c r="B329" s="10">
        <v>13</v>
      </c>
      <c r="C329" s="10" t="s">
        <v>739</v>
      </c>
      <c r="D329" s="10"/>
      <c r="E329" s="10"/>
      <c r="F329" s="10"/>
      <c r="G329" s="10"/>
      <c r="H329" s="5">
        <v>0</v>
      </c>
    </row>
    <row r="330" spans="2:8">
      <c r="B330" s="10">
        <v>14</v>
      </c>
      <c r="C330" s="10" t="s">
        <v>740</v>
      </c>
      <c r="D330" s="10"/>
      <c r="E330" s="10"/>
      <c r="F330" s="10"/>
      <c r="G330" s="10"/>
      <c r="H330" s="5">
        <v>0</v>
      </c>
    </row>
    <row r="331" spans="2:8">
      <c r="B331" s="10">
        <v>15</v>
      </c>
      <c r="C331" s="10" t="s">
        <v>741</v>
      </c>
      <c r="D331" s="10"/>
      <c r="E331" s="10"/>
      <c r="F331" s="10"/>
      <c r="G331" s="10"/>
      <c r="H331" s="5">
        <v>0</v>
      </c>
    </row>
    <row r="332" spans="2:8">
      <c r="B332" s="10">
        <v>16</v>
      </c>
      <c r="C332" s="10" t="s">
        <v>742</v>
      </c>
      <c r="D332" s="10"/>
      <c r="E332" s="10"/>
      <c r="F332" s="10"/>
      <c r="G332" s="10"/>
      <c r="H332" s="5">
        <v>0</v>
      </c>
    </row>
    <row r="333" spans="2:8">
      <c r="B333" s="10"/>
      <c r="C333" s="5" t="s">
        <v>761</v>
      </c>
      <c r="D333" s="17">
        <v>322000</v>
      </c>
      <c r="E333" s="10"/>
      <c r="F333" s="10"/>
      <c r="G333" s="10"/>
      <c r="H333" s="17">
        <v>322000</v>
      </c>
    </row>
    <row r="334" spans="2:8">
      <c r="B334" s="10"/>
      <c r="C334" s="5" t="s">
        <v>762</v>
      </c>
      <c r="D334" s="10"/>
      <c r="E334" s="10"/>
      <c r="F334" s="10"/>
      <c r="G334" s="10"/>
      <c r="H334" s="10"/>
    </row>
    <row r="335" spans="2:8">
      <c r="B335" s="10">
        <v>411</v>
      </c>
      <c r="C335" s="10" t="s">
        <v>7</v>
      </c>
      <c r="D335" s="10"/>
      <c r="E335" s="10"/>
      <c r="F335" s="10"/>
      <c r="G335" s="10"/>
      <c r="H335" s="10">
        <v>0</v>
      </c>
    </row>
    <row r="336" spans="2:8">
      <c r="B336" s="10">
        <v>412</v>
      </c>
      <c r="C336" s="10" t="s">
        <v>8</v>
      </c>
      <c r="D336" s="10"/>
      <c r="E336" s="10"/>
      <c r="F336" s="10"/>
      <c r="G336" s="10"/>
      <c r="H336" s="10">
        <v>0</v>
      </c>
    </row>
    <row r="337" spans="2:8">
      <c r="B337" s="10">
        <v>413</v>
      </c>
      <c r="C337" s="10" t="s">
        <v>67</v>
      </c>
      <c r="D337" s="10"/>
      <c r="E337" s="10"/>
      <c r="F337" s="10"/>
      <c r="G337" s="10"/>
      <c r="H337" s="10">
        <v>0</v>
      </c>
    </row>
    <row r="338" spans="2:8">
      <c r="B338" s="10">
        <v>414</v>
      </c>
      <c r="C338" s="10" t="s">
        <v>105</v>
      </c>
      <c r="D338" s="10"/>
      <c r="E338" s="10"/>
      <c r="F338" s="10"/>
      <c r="G338" s="10"/>
      <c r="H338" s="10">
        <v>0</v>
      </c>
    </row>
    <row r="339" spans="2:8">
      <c r="B339" s="10">
        <v>415</v>
      </c>
      <c r="C339" s="10" t="s">
        <v>57</v>
      </c>
      <c r="D339" s="10"/>
      <c r="E339" s="10"/>
      <c r="F339" s="10"/>
      <c r="G339" s="10"/>
      <c r="H339" s="10">
        <v>0</v>
      </c>
    </row>
    <row r="340" spans="2:8">
      <c r="B340" s="10">
        <v>416</v>
      </c>
      <c r="C340" s="10" t="s">
        <v>745</v>
      </c>
      <c r="D340" s="10"/>
      <c r="E340" s="10"/>
      <c r="F340" s="10"/>
      <c r="G340" s="10"/>
      <c r="H340" s="10">
        <v>0</v>
      </c>
    </row>
    <row r="341" spans="2:8">
      <c r="B341" s="10">
        <v>421</v>
      </c>
      <c r="C341" s="10" t="s">
        <v>26</v>
      </c>
      <c r="D341" s="10"/>
      <c r="E341" s="10"/>
      <c r="F341" s="10"/>
      <c r="G341" s="10"/>
      <c r="H341" s="10">
        <v>0</v>
      </c>
    </row>
    <row r="342" spans="2:8">
      <c r="B342" s="10">
        <v>422</v>
      </c>
      <c r="C342" s="10" t="s">
        <v>35</v>
      </c>
      <c r="D342" s="10"/>
      <c r="E342" s="10"/>
      <c r="F342" s="10"/>
      <c r="G342" s="10"/>
      <c r="H342" s="10">
        <v>0</v>
      </c>
    </row>
    <row r="343" spans="2:8">
      <c r="B343" s="10">
        <v>423</v>
      </c>
      <c r="C343" s="10" t="s">
        <v>37</v>
      </c>
      <c r="D343" s="10"/>
      <c r="E343" s="10"/>
      <c r="F343" s="10"/>
      <c r="G343" s="10"/>
      <c r="H343" s="10">
        <v>0</v>
      </c>
    </row>
    <row r="344" spans="2:8">
      <c r="B344" s="10">
        <v>424</v>
      </c>
      <c r="C344" s="10" t="s">
        <v>72</v>
      </c>
      <c r="D344" s="10"/>
      <c r="E344" s="10"/>
      <c r="F344" s="10"/>
      <c r="G344" s="10"/>
      <c r="H344" s="10">
        <v>0</v>
      </c>
    </row>
    <row r="345" spans="2:8">
      <c r="B345" s="10">
        <v>425</v>
      </c>
      <c r="C345" s="10" t="s">
        <v>722</v>
      </c>
      <c r="D345" s="10"/>
      <c r="E345" s="10"/>
      <c r="F345" s="10"/>
      <c r="G345" s="10"/>
      <c r="H345" s="10">
        <v>0</v>
      </c>
    </row>
    <row r="346" spans="2:8">
      <c r="B346" s="10">
        <v>426</v>
      </c>
      <c r="C346" s="10" t="s">
        <v>41</v>
      </c>
      <c r="D346" s="10"/>
      <c r="E346" s="10"/>
      <c r="F346" s="10"/>
      <c r="G346" s="10"/>
      <c r="H346" s="10">
        <v>0</v>
      </c>
    </row>
    <row r="347" spans="2:8">
      <c r="B347" s="10">
        <v>472</v>
      </c>
      <c r="C347" s="10" t="s">
        <v>373</v>
      </c>
      <c r="D347" s="8">
        <v>180000</v>
      </c>
      <c r="E347" s="10"/>
      <c r="F347" s="10"/>
      <c r="G347" s="10"/>
      <c r="H347" s="8">
        <v>180000</v>
      </c>
    </row>
    <row r="348" spans="2:8">
      <c r="B348" s="10">
        <v>482</v>
      </c>
      <c r="C348" s="10" t="s">
        <v>746</v>
      </c>
      <c r="D348" s="10"/>
      <c r="E348" s="10"/>
      <c r="F348" s="10"/>
      <c r="G348" s="10"/>
      <c r="H348" s="10">
        <v>0</v>
      </c>
    </row>
    <row r="349" spans="2:8">
      <c r="B349" s="10">
        <v>483</v>
      </c>
      <c r="C349" s="10" t="s">
        <v>724</v>
      </c>
      <c r="D349" s="10"/>
      <c r="E349" s="10"/>
      <c r="F349" s="10"/>
      <c r="G349" s="10"/>
      <c r="H349" s="10">
        <v>0</v>
      </c>
    </row>
    <row r="350" spans="2:8">
      <c r="B350" s="10">
        <v>511</v>
      </c>
      <c r="C350" s="10" t="s">
        <v>81</v>
      </c>
      <c r="D350" s="10"/>
      <c r="E350" s="10"/>
      <c r="F350" s="10"/>
      <c r="G350" s="10"/>
      <c r="H350" s="10">
        <v>0</v>
      </c>
    </row>
    <row r="351" spans="2:8">
      <c r="B351" s="10">
        <v>512</v>
      </c>
      <c r="C351" s="10" t="s">
        <v>82</v>
      </c>
      <c r="D351" s="10"/>
      <c r="E351" s="10"/>
      <c r="F351" s="10"/>
      <c r="G351" s="10"/>
      <c r="H351" s="10">
        <v>0</v>
      </c>
    </row>
    <row r="352" spans="2:8">
      <c r="B352" s="10">
        <v>541</v>
      </c>
      <c r="C352" s="10" t="s">
        <v>185</v>
      </c>
      <c r="D352" s="10"/>
      <c r="E352" s="10"/>
      <c r="F352" s="10"/>
      <c r="G352" s="10"/>
      <c r="H352" s="10">
        <v>0</v>
      </c>
    </row>
    <row r="353" spans="2:8">
      <c r="B353" s="10"/>
      <c r="C353" s="5" t="s">
        <v>726</v>
      </c>
      <c r="D353" s="10"/>
      <c r="E353" s="10"/>
      <c r="F353" s="10"/>
      <c r="G353" s="10"/>
      <c r="H353" s="10"/>
    </row>
    <row r="354" spans="2:8">
      <c r="B354" s="10">
        <v>1</v>
      </c>
      <c r="C354" s="10" t="s">
        <v>727</v>
      </c>
      <c r="D354" s="8">
        <v>180000</v>
      </c>
      <c r="E354" s="10"/>
      <c r="F354" s="10"/>
      <c r="G354" s="10"/>
      <c r="H354" s="17">
        <v>180000</v>
      </c>
    </row>
    <row r="355" spans="2:8">
      <c r="B355" s="10">
        <v>2</v>
      </c>
      <c r="C355" s="10" t="s">
        <v>728</v>
      </c>
      <c r="D355" s="10"/>
      <c r="E355" s="10"/>
      <c r="F355" s="10"/>
      <c r="G355" s="10"/>
      <c r="H355" s="5">
        <v>0</v>
      </c>
    </row>
    <row r="356" spans="2:8">
      <c r="B356" s="10">
        <v>3</v>
      </c>
      <c r="C356" s="10" t="s">
        <v>729</v>
      </c>
      <c r="D356" s="10"/>
      <c r="E356" s="10"/>
      <c r="F356" s="10"/>
      <c r="G356" s="10"/>
      <c r="H356" s="5">
        <v>0</v>
      </c>
    </row>
    <row r="357" spans="2:8">
      <c r="B357" s="10">
        <v>4</v>
      </c>
      <c r="C357" s="10" t="s">
        <v>730</v>
      </c>
      <c r="D357" s="10"/>
      <c r="E357" s="10"/>
      <c r="F357" s="10"/>
      <c r="G357" s="10"/>
      <c r="H357" s="5">
        <v>0</v>
      </c>
    </row>
    <row r="358" spans="2:8">
      <c r="B358" s="10">
        <v>5</v>
      </c>
      <c r="C358" s="10" t="s">
        <v>731</v>
      </c>
      <c r="D358" s="10"/>
      <c r="E358" s="10"/>
      <c r="F358" s="10"/>
      <c r="G358" s="10"/>
      <c r="H358" s="5">
        <v>0</v>
      </c>
    </row>
    <row r="359" spans="2:8">
      <c r="B359" s="10">
        <v>6</v>
      </c>
      <c r="C359" s="10" t="s">
        <v>732</v>
      </c>
      <c r="D359" s="10"/>
      <c r="E359" s="10"/>
      <c r="F359" s="10"/>
      <c r="G359" s="10"/>
      <c r="H359" s="5">
        <v>0</v>
      </c>
    </row>
    <row r="360" spans="2:8">
      <c r="B360" s="10">
        <v>7</v>
      </c>
      <c r="C360" s="10" t="s">
        <v>733</v>
      </c>
      <c r="D360" s="10"/>
      <c r="E360" s="10"/>
      <c r="F360" s="10"/>
      <c r="G360" s="10"/>
      <c r="H360" s="5">
        <v>0</v>
      </c>
    </row>
    <row r="361" spans="2:8">
      <c r="B361" s="10">
        <v>8</v>
      </c>
      <c r="C361" s="10" t="s">
        <v>734</v>
      </c>
      <c r="D361" s="10"/>
      <c r="E361" s="10"/>
      <c r="F361" s="10"/>
      <c r="G361" s="10"/>
      <c r="H361" s="5">
        <v>0</v>
      </c>
    </row>
    <row r="362" spans="2:8">
      <c r="B362" s="10">
        <v>9</v>
      </c>
      <c r="C362" s="10" t="s">
        <v>735</v>
      </c>
      <c r="D362" s="10"/>
      <c r="E362" s="10"/>
      <c r="F362" s="10"/>
      <c r="G362" s="10"/>
      <c r="H362" s="5">
        <v>0</v>
      </c>
    </row>
    <row r="363" spans="2:8">
      <c r="B363" s="10">
        <v>10</v>
      </c>
      <c r="C363" s="10" t="s">
        <v>736</v>
      </c>
      <c r="D363" s="10"/>
      <c r="E363" s="10"/>
      <c r="F363" s="10"/>
      <c r="G363" s="10"/>
      <c r="H363" s="5">
        <v>0</v>
      </c>
    </row>
    <row r="364" spans="2:8">
      <c r="B364" s="10">
        <v>11</v>
      </c>
      <c r="C364" s="10" t="s">
        <v>737</v>
      </c>
      <c r="D364" s="10"/>
      <c r="E364" s="10"/>
      <c r="F364" s="10"/>
      <c r="G364" s="10"/>
      <c r="H364" s="5">
        <v>0</v>
      </c>
    </row>
    <row r="365" spans="2:8">
      <c r="B365" s="10">
        <v>12</v>
      </c>
      <c r="C365" s="10" t="s">
        <v>738</v>
      </c>
      <c r="D365" s="10"/>
      <c r="E365" s="10"/>
      <c r="F365" s="10"/>
      <c r="G365" s="10"/>
      <c r="H365" s="5">
        <v>0</v>
      </c>
    </row>
    <row r="366" spans="2:8">
      <c r="B366" s="10">
        <v>13</v>
      </c>
      <c r="C366" s="10" t="s">
        <v>739</v>
      </c>
      <c r="D366" s="10"/>
      <c r="E366" s="10"/>
      <c r="F366" s="10"/>
      <c r="G366" s="10"/>
      <c r="H366" s="5">
        <v>0</v>
      </c>
    </row>
    <row r="367" spans="2:8">
      <c r="B367" s="10">
        <v>14</v>
      </c>
      <c r="C367" s="10" t="s">
        <v>740</v>
      </c>
      <c r="D367" s="10"/>
      <c r="E367" s="10"/>
      <c r="F367" s="10"/>
      <c r="G367" s="10"/>
      <c r="H367" s="5">
        <v>0</v>
      </c>
    </row>
    <row r="368" spans="2:8">
      <c r="B368" s="10">
        <v>15</v>
      </c>
      <c r="C368" s="10" t="s">
        <v>741</v>
      </c>
      <c r="D368" s="10"/>
      <c r="E368" s="10"/>
      <c r="F368" s="10"/>
      <c r="G368" s="10"/>
      <c r="H368" s="5">
        <v>0</v>
      </c>
    </row>
    <row r="369" spans="2:8">
      <c r="B369" s="10">
        <v>16</v>
      </c>
      <c r="C369" s="10" t="s">
        <v>742</v>
      </c>
      <c r="D369" s="10"/>
      <c r="E369" s="10"/>
      <c r="F369" s="10"/>
      <c r="G369" s="10"/>
      <c r="H369" s="5">
        <v>0</v>
      </c>
    </row>
    <row r="370" spans="2:8">
      <c r="B370" s="10"/>
      <c r="C370" s="5" t="s">
        <v>763</v>
      </c>
      <c r="D370" s="17">
        <v>180000</v>
      </c>
      <c r="E370" s="10"/>
      <c r="F370" s="10"/>
      <c r="G370" s="10"/>
      <c r="H370" s="17">
        <v>180000</v>
      </c>
    </row>
    <row r="371" spans="2:8">
      <c r="B371" s="10"/>
      <c r="C371" s="5" t="s">
        <v>764</v>
      </c>
      <c r="D371" s="10"/>
      <c r="E371" s="10"/>
      <c r="F371" s="10"/>
      <c r="G371" s="10"/>
      <c r="H371" s="10"/>
    </row>
    <row r="372" spans="2:8">
      <c r="B372" s="10">
        <v>411</v>
      </c>
      <c r="C372" s="10" t="s">
        <v>7</v>
      </c>
      <c r="D372" s="10"/>
      <c r="E372" s="10"/>
      <c r="F372" s="10"/>
      <c r="G372" s="10"/>
      <c r="H372" s="10">
        <v>0</v>
      </c>
    </row>
    <row r="373" spans="2:8">
      <c r="B373" s="10">
        <v>412</v>
      </c>
      <c r="C373" s="10" t="s">
        <v>8</v>
      </c>
      <c r="D373" s="10"/>
      <c r="E373" s="10"/>
      <c r="F373" s="10"/>
      <c r="G373" s="10"/>
      <c r="H373" s="10">
        <v>0</v>
      </c>
    </row>
    <row r="374" spans="2:8">
      <c r="B374" s="10">
        <v>413</v>
      </c>
      <c r="C374" s="10" t="s">
        <v>67</v>
      </c>
      <c r="D374" s="10"/>
      <c r="E374" s="10"/>
      <c r="F374" s="10"/>
      <c r="G374" s="10"/>
      <c r="H374" s="10">
        <v>0</v>
      </c>
    </row>
    <row r="375" spans="2:8">
      <c r="B375" s="10">
        <v>414</v>
      </c>
      <c r="C375" s="10" t="s">
        <v>105</v>
      </c>
      <c r="D375" s="10"/>
      <c r="E375" s="10"/>
      <c r="F375" s="10"/>
      <c r="G375" s="10"/>
      <c r="H375" s="10">
        <v>0</v>
      </c>
    </row>
    <row r="376" spans="2:8">
      <c r="B376" s="10">
        <v>415</v>
      </c>
      <c r="C376" s="10" t="s">
        <v>57</v>
      </c>
      <c r="D376" s="10"/>
      <c r="E376" s="10"/>
      <c r="F376" s="10"/>
      <c r="G376" s="10"/>
      <c r="H376" s="10">
        <v>0</v>
      </c>
    </row>
    <row r="377" spans="2:8">
      <c r="B377" s="10">
        <v>416</v>
      </c>
      <c r="C377" s="10" t="s">
        <v>745</v>
      </c>
      <c r="D377" s="10"/>
      <c r="E377" s="10"/>
      <c r="F377" s="10"/>
      <c r="G377" s="10"/>
      <c r="H377" s="10">
        <v>0</v>
      </c>
    </row>
    <row r="378" spans="2:8">
      <c r="B378" s="10">
        <v>421</v>
      </c>
      <c r="C378" s="10" t="s">
        <v>26</v>
      </c>
      <c r="D378" s="10"/>
      <c r="E378" s="10"/>
      <c r="F378" s="10"/>
      <c r="G378" s="10"/>
      <c r="H378" s="10">
        <v>0</v>
      </c>
    </row>
    <row r="379" spans="2:8">
      <c r="B379" s="10">
        <v>422</v>
      </c>
      <c r="C379" s="10" t="s">
        <v>35</v>
      </c>
      <c r="D379" s="10"/>
      <c r="E379" s="10"/>
      <c r="F379" s="10"/>
      <c r="G379" s="10"/>
      <c r="H379" s="10">
        <v>0</v>
      </c>
    </row>
    <row r="380" spans="2:8">
      <c r="B380" s="10">
        <v>423</v>
      </c>
      <c r="C380" s="10" t="s">
        <v>37</v>
      </c>
      <c r="D380" s="8">
        <v>276000</v>
      </c>
      <c r="E380" s="10"/>
      <c r="F380" s="10"/>
      <c r="G380" s="10"/>
      <c r="H380" s="8">
        <v>276000</v>
      </c>
    </row>
    <row r="381" spans="2:8">
      <c r="B381" s="10">
        <v>424</v>
      </c>
      <c r="C381" s="10" t="s">
        <v>72</v>
      </c>
      <c r="D381" s="10"/>
      <c r="E381" s="10"/>
      <c r="F381" s="10"/>
      <c r="G381" s="10"/>
      <c r="H381" s="10">
        <v>0</v>
      </c>
    </row>
    <row r="382" spans="2:8">
      <c r="B382" s="10">
        <v>425</v>
      </c>
      <c r="C382" s="10" t="s">
        <v>722</v>
      </c>
      <c r="D382" s="10"/>
      <c r="E382" s="10"/>
      <c r="F382" s="10"/>
      <c r="G382" s="10"/>
      <c r="H382" s="10">
        <v>0</v>
      </c>
    </row>
    <row r="383" spans="2:8">
      <c r="B383" s="10">
        <v>426</v>
      </c>
      <c r="C383" s="10" t="s">
        <v>41</v>
      </c>
      <c r="D383" s="10"/>
      <c r="E383" s="10"/>
      <c r="F383" s="10"/>
      <c r="G383" s="10"/>
      <c r="H383" s="10">
        <v>0</v>
      </c>
    </row>
    <row r="384" spans="2:8">
      <c r="B384" s="10">
        <v>472</v>
      </c>
      <c r="C384" s="10" t="s">
        <v>373</v>
      </c>
      <c r="D384" s="10"/>
      <c r="E384" s="10"/>
      <c r="F384" s="10"/>
      <c r="G384" s="10"/>
      <c r="H384" s="10">
        <v>0</v>
      </c>
    </row>
    <row r="385" spans="2:8">
      <c r="B385" s="10">
        <v>482</v>
      </c>
      <c r="C385" s="10" t="s">
        <v>746</v>
      </c>
      <c r="D385" s="10"/>
      <c r="E385" s="10"/>
      <c r="F385" s="10"/>
      <c r="G385" s="10"/>
      <c r="H385" s="10">
        <v>0</v>
      </c>
    </row>
    <row r="386" spans="2:8">
      <c r="B386" s="10">
        <v>483</v>
      </c>
      <c r="C386" s="10" t="s">
        <v>724</v>
      </c>
      <c r="D386" s="10"/>
      <c r="E386" s="10"/>
      <c r="F386" s="10"/>
      <c r="G386" s="10"/>
      <c r="H386" s="10">
        <v>0</v>
      </c>
    </row>
    <row r="387" spans="2:8">
      <c r="B387" s="10">
        <v>511</v>
      </c>
      <c r="C387" s="10" t="s">
        <v>81</v>
      </c>
      <c r="D387" s="10"/>
      <c r="E387" s="10"/>
      <c r="F387" s="10"/>
      <c r="G387" s="10"/>
      <c r="H387" s="10">
        <v>0</v>
      </c>
    </row>
    <row r="388" spans="2:8">
      <c r="B388" s="10">
        <v>512</v>
      </c>
      <c r="C388" s="10" t="s">
        <v>82</v>
      </c>
      <c r="D388" s="10"/>
      <c r="E388" s="10"/>
      <c r="F388" s="10"/>
      <c r="G388" s="10"/>
      <c r="H388" s="10">
        <v>0</v>
      </c>
    </row>
    <row r="389" spans="2:8">
      <c r="B389" s="10">
        <v>541</v>
      </c>
      <c r="C389" s="10" t="s">
        <v>185</v>
      </c>
      <c r="D389" s="10"/>
      <c r="E389" s="10"/>
      <c r="F389" s="10"/>
      <c r="G389" s="10"/>
      <c r="H389" s="10">
        <v>0</v>
      </c>
    </row>
    <row r="390" spans="2:8">
      <c r="B390" s="10"/>
      <c r="C390" s="5" t="s">
        <v>726</v>
      </c>
      <c r="D390" s="10"/>
      <c r="E390" s="10"/>
      <c r="F390" s="10"/>
      <c r="G390" s="10"/>
      <c r="H390" s="10"/>
    </row>
    <row r="391" spans="2:8">
      <c r="B391" s="10">
        <v>1</v>
      </c>
      <c r="C391" s="10" t="s">
        <v>727</v>
      </c>
      <c r="D391" s="8">
        <v>276000</v>
      </c>
      <c r="E391" s="10"/>
      <c r="F391" s="10"/>
      <c r="G391" s="10"/>
      <c r="H391" s="17">
        <v>276000</v>
      </c>
    </row>
    <row r="392" spans="2:8">
      <c r="B392" s="10">
        <v>2</v>
      </c>
      <c r="C392" s="10" t="s">
        <v>728</v>
      </c>
      <c r="D392" s="10"/>
      <c r="E392" s="10"/>
      <c r="F392" s="10"/>
      <c r="G392" s="10"/>
      <c r="H392" s="5">
        <v>0</v>
      </c>
    </row>
    <row r="393" spans="2:8">
      <c r="B393" s="10">
        <v>3</v>
      </c>
      <c r="C393" s="10" t="s">
        <v>729</v>
      </c>
      <c r="D393" s="10"/>
      <c r="E393" s="10"/>
      <c r="F393" s="10"/>
      <c r="G393" s="10"/>
      <c r="H393" s="5">
        <v>0</v>
      </c>
    </row>
    <row r="394" spans="2:8">
      <c r="B394" s="10">
        <v>4</v>
      </c>
      <c r="C394" s="10" t="s">
        <v>730</v>
      </c>
      <c r="D394" s="10"/>
      <c r="E394" s="10"/>
      <c r="F394" s="10"/>
      <c r="G394" s="10"/>
      <c r="H394" s="5">
        <v>0</v>
      </c>
    </row>
    <row r="395" spans="2:8">
      <c r="B395" s="10">
        <v>5</v>
      </c>
      <c r="C395" s="10" t="s">
        <v>731</v>
      </c>
      <c r="D395" s="10"/>
      <c r="E395" s="10"/>
      <c r="F395" s="10"/>
      <c r="G395" s="10"/>
      <c r="H395" s="5">
        <v>0</v>
      </c>
    </row>
    <row r="396" spans="2:8">
      <c r="B396" s="10">
        <v>6</v>
      </c>
      <c r="C396" s="10" t="s">
        <v>732</v>
      </c>
      <c r="D396" s="10"/>
      <c r="E396" s="10"/>
      <c r="F396" s="10"/>
      <c r="G396" s="10"/>
      <c r="H396" s="5">
        <v>0</v>
      </c>
    </row>
    <row r="397" spans="2:8">
      <c r="B397" s="10">
        <v>7</v>
      </c>
      <c r="C397" s="10" t="s">
        <v>733</v>
      </c>
      <c r="D397" s="10"/>
      <c r="E397" s="10"/>
      <c r="F397" s="10"/>
      <c r="G397" s="10"/>
      <c r="H397" s="5">
        <v>0</v>
      </c>
    </row>
    <row r="398" spans="2:8">
      <c r="B398" s="10">
        <v>8</v>
      </c>
      <c r="C398" s="10" t="s">
        <v>734</v>
      </c>
      <c r="D398" s="10"/>
      <c r="E398" s="10"/>
      <c r="F398" s="10"/>
      <c r="G398" s="10"/>
      <c r="H398" s="5">
        <v>0</v>
      </c>
    </row>
    <row r="399" spans="2:8">
      <c r="B399" s="10">
        <v>9</v>
      </c>
      <c r="C399" s="10" t="s">
        <v>735</v>
      </c>
      <c r="D399" s="10"/>
      <c r="E399" s="10"/>
      <c r="F399" s="10"/>
      <c r="G399" s="10"/>
      <c r="H399" s="5">
        <v>0</v>
      </c>
    </row>
    <row r="400" spans="2:8">
      <c r="B400" s="10">
        <v>10</v>
      </c>
      <c r="C400" s="10" t="s">
        <v>736</v>
      </c>
      <c r="D400" s="10"/>
      <c r="E400" s="10"/>
      <c r="F400" s="10"/>
      <c r="G400" s="10"/>
      <c r="H400" s="5">
        <v>0</v>
      </c>
    </row>
    <row r="401" spans="2:8">
      <c r="B401" s="10">
        <v>11</v>
      </c>
      <c r="C401" s="10" t="s">
        <v>737</v>
      </c>
      <c r="D401" s="10"/>
      <c r="E401" s="10"/>
      <c r="F401" s="10"/>
      <c r="G401" s="10"/>
      <c r="H401" s="5">
        <v>0</v>
      </c>
    </row>
    <row r="402" spans="2:8">
      <c r="B402" s="10">
        <v>12</v>
      </c>
      <c r="C402" s="10" t="s">
        <v>738</v>
      </c>
      <c r="D402" s="10"/>
      <c r="E402" s="10"/>
      <c r="F402" s="10"/>
      <c r="G402" s="10"/>
      <c r="H402" s="5">
        <v>0</v>
      </c>
    </row>
    <row r="403" spans="2:8">
      <c r="B403" s="10">
        <v>13</v>
      </c>
      <c r="C403" s="10" t="s">
        <v>739</v>
      </c>
      <c r="D403" s="10"/>
      <c r="E403" s="10"/>
      <c r="F403" s="10"/>
      <c r="G403" s="10"/>
      <c r="H403" s="5">
        <v>0</v>
      </c>
    </row>
    <row r="404" spans="2:8">
      <c r="B404" s="10">
        <v>14</v>
      </c>
      <c r="C404" s="10" t="s">
        <v>740</v>
      </c>
      <c r="D404" s="10"/>
      <c r="E404" s="10"/>
      <c r="F404" s="10"/>
      <c r="G404" s="10"/>
      <c r="H404" s="5">
        <v>0</v>
      </c>
    </row>
    <row r="405" spans="2:8">
      <c r="B405" s="10">
        <v>15</v>
      </c>
      <c r="C405" s="10" t="s">
        <v>741</v>
      </c>
      <c r="D405" s="10"/>
      <c r="E405" s="10"/>
      <c r="F405" s="10"/>
      <c r="G405" s="10"/>
      <c r="H405" s="5">
        <v>0</v>
      </c>
    </row>
    <row r="406" spans="2:8">
      <c r="B406" s="10">
        <v>16</v>
      </c>
      <c r="C406" s="10" t="s">
        <v>742</v>
      </c>
      <c r="D406" s="10"/>
      <c r="E406" s="10"/>
      <c r="F406" s="10"/>
      <c r="G406" s="10"/>
      <c r="H406" s="5">
        <v>0</v>
      </c>
    </row>
    <row r="407" spans="2:8">
      <c r="B407" s="10"/>
      <c r="C407" s="5" t="s">
        <v>765</v>
      </c>
      <c r="D407" s="17">
        <v>276000</v>
      </c>
      <c r="E407" s="10"/>
      <c r="F407" s="10"/>
      <c r="G407" s="10"/>
      <c r="H407" s="17">
        <v>276000</v>
      </c>
    </row>
    <row r="408" spans="2:8">
      <c r="B408" s="10"/>
      <c r="C408" s="5" t="s">
        <v>766</v>
      </c>
      <c r="D408" s="10"/>
      <c r="E408" s="10"/>
      <c r="F408" s="10"/>
      <c r="G408" s="10"/>
      <c r="H408" s="10"/>
    </row>
    <row r="409" spans="2:8">
      <c r="B409" s="10">
        <v>411</v>
      </c>
      <c r="C409" s="10" t="s">
        <v>7</v>
      </c>
      <c r="D409" s="10"/>
      <c r="E409" s="10"/>
      <c r="F409" s="10"/>
      <c r="G409" s="10"/>
      <c r="H409" s="10">
        <v>0</v>
      </c>
    </row>
    <row r="410" spans="2:8">
      <c r="B410" s="10">
        <v>412</v>
      </c>
      <c r="C410" s="10" t="s">
        <v>8</v>
      </c>
      <c r="D410" s="10"/>
      <c r="E410" s="10"/>
      <c r="F410" s="10"/>
      <c r="G410" s="10"/>
      <c r="H410" s="10">
        <v>0</v>
      </c>
    </row>
    <row r="411" spans="2:8">
      <c r="B411" s="10">
        <v>413</v>
      </c>
      <c r="C411" s="10" t="s">
        <v>67</v>
      </c>
      <c r="D411" s="10"/>
      <c r="E411" s="10"/>
      <c r="F411" s="10"/>
      <c r="G411" s="10"/>
      <c r="H411" s="10">
        <v>0</v>
      </c>
    </row>
    <row r="412" spans="2:8">
      <c r="B412" s="10">
        <v>414</v>
      </c>
      <c r="C412" s="10" t="s">
        <v>105</v>
      </c>
      <c r="D412" s="10"/>
      <c r="E412" s="10"/>
      <c r="F412" s="10"/>
      <c r="G412" s="10"/>
      <c r="H412" s="10">
        <v>0</v>
      </c>
    </row>
    <row r="413" spans="2:8">
      <c r="B413" s="10">
        <v>415</v>
      </c>
      <c r="C413" s="10" t="s">
        <v>57</v>
      </c>
      <c r="D413" s="10"/>
      <c r="E413" s="10"/>
      <c r="F413" s="10"/>
      <c r="G413" s="10"/>
      <c r="H413" s="10">
        <v>0</v>
      </c>
    </row>
    <row r="414" spans="2:8">
      <c r="B414" s="10">
        <v>416</v>
      </c>
      <c r="C414" s="10" t="s">
        <v>745</v>
      </c>
      <c r="D414" s="10"/>
      <c r="E414" s="10"/>
      <c r="F414" s="10"/>
      <c r="G414" s="10"/>
      <c r="H414" s="10">
        <v>0</v>
      </c>
    </row>
    <row r="415" spans="2:8">
      <c r="B415" s="10">
        <v>421</v>
      </c>
      <c r="C415" s="10" t="s">
        <v>26</v>
      </c>
      <c r="D415" s="10"/>
      <c r="E415" s="10"/>
      <c r="F415" s="10"/>
      <c r="G415" s="10"/>
      <c r="H415" s="10">
        <v>0</v>
      </c>
    </row>
    <row r="416" spans="2:8">
      <c r="B416" s="10">
        <v>422</v>
      </c>
      <c r="C416" s="10" t="s">
        <v>35</v>
      </c>
      <c r="D416" s="10"/>
      <c r="E416" s="10"/>
      <c r="F416" s="10"/>
      <c r="G416" s="10"/>
      <c r="H416" s="10">
        <v>0</v>
      </c>
    </row>
    <row r="417" spans="2:8">
      <c r="B417" s="10">
        <v>423</v>
      </c>
      <c r="C417" s="10" t="s">
        <v>37</v>
      </c>
      <c r="D417" s="10"/>
      <c r="E417" s="10"/>
      <c r="F417" s="10"/>
      <c r="G417" s="10"/>
      <c r="H417" s="10">
        <v>0</v>
      </c>
    </row>
    <row r="418" spans="2:8">
      <c r="B418" s="10">
        <v>424</v>
      </c>
      <c r="C418" s="10" t="s">
        <v>72</v>
      </c>
      <c r="D418" s="10"/>
      <c r="E418" s="10"/>
      <c r="F418" s="10"/>
      <c r="G418" s="10"/>
      <c r="H418" s="10">
        <v>0</v>
      </c>
    </row>
    <row r="419" spans="2:8">
      <c r="B419" s="10">
        <v>425</v>
      </c>
      <c r="C419" s="10" t="s">
        <v>722</v>
      </c>
      <c r="D419" s="10"/>
      <c r="E419" s="10"/>
      <c r="F419" s="10"/>
      <c r="G419" s="10"/>
      <c r="H419" s="10">
        <v>0</v>
      </c>
    </row>
    <row r="420" spans="2:8">
      <c r="B420" s="10">
        <v>426</v>
      </c>
      <c r="C420" s="10" t="s">
        <v>41</v>
      </c>
      <c r="D420" s="10"/>
      <c r="E420" s="10"/>
      <c r="F420" s="10"/>
      <c r="G420" s="10"/>
      <c r="H420" s="10">
        <v>0</v>
      </c>
    </row>
    <row r="421" spans="2:8">
      <c r="B421" s="10">
        <v>472</v>
      </c>
      <c r="C421" s="10" t="s">
        <v>373</v>
      </c>
      <c r="D421" s="10"/>
      <c r="E421" s="10"/>
      <c r="F421" s="10"/>
      <c r="G421" s="10"/>
      <c r="H421" s="10">
        <v>0</v>
      </c>
    </row>
    <row r="422" spans="2:8">
      <c r="B422" s="10">
        <v>482</v>
      </c>
      <c r="C422" s="10" t="s">
        <v>746</v>
      </c>
      <c r="D422" s="10"/>
      <c r="E422" s="10"/>
      <c r="F422" s="10"/>
      <c r="G422" s="10"/>
      <c r="H422" s="10">
        <v>0</v>
      </c>
    </row>
    <row r="423" spans="2:8">
      <c r="B423" s="10">
        <v>483</v>
      </c>
      <c r="C423" s="10" t="s">
        <v>724</v>
      </c>
      <c r="D423" s="10"/>
      <c r="E423" s="10"/>
      <c r="F423" s="10"/>
      <c r="G423" s="10"/>
      <c r="H423" s="10">
        <v>0</v>
      </c>
    </row>
    <row r="424" spans="2:8">
      <c r="B424" s="10">
        <v>511</v>
      </c>
      <c r="C424" s="10" t="s">
        <v>81</v>
      </c>
      <c r="D424" s="10"/>
      <c r="E424" s="10"/>
      <c r="F424" s="10"/>
      <c r="G424" s="10"/>
      <c r="H424" s="10">
        <v>0</v>
      </c>
    </row>
    <row r="425" spans="2:8">
      <c r="B425" s="10">
        <v>512</v>
      </c>
      <c r="C425" s="10" t="s">
        <v>82</v>
      </c>
      <c r="D425" s="10"/>
      <c r="E425" s="10"/>
      <c r="F425" s="10"/>
      <c r="G425" s="10"/>
      <c r="H425" s="10">
        <v>0</v>
      </c>
    </row>
    <row r="426" spans="2:8">
      <c r="B426" s="10">
        <v>541</v>
      </c>
      <c r="C426" s="10" t="s">
        <v>185</v>
      </c>
      <c r="D426" s="10"/>
      <c r="E426" s="10"/>
      <c r="F426" s="10"/>
      <c r="G426" s="10"/>
      <c r="H426" s="10">
        <v>0</v>
      </c>
    </row>
    <row r="427" spans="2:8">
      <c r="B427" s="10"/>
      <c r="C427" s="5" t="s">
        <v>726</v>
      </c>
      <c r="D427" s="10"/>
      <c r="E427" s="10"/>
      <c r="F427" s="10"/>
      <c r="G427" s="10"/>
      <c r="H427" s="10"/>
    </row>
    <row r="428" spans="2:8">
      <c r="B428" s="10">
        <v>1</v>
      </c>
      <c r="C428" s="10" t="s">
        <v>727</v>
      </c>
      <c r="D428" s="10">
        <v>0</v>
      </c>
      <c r="E428" s="10"/>
      <c r="F428" s="10"/>
      <c r="G428" s="10"/>
      <c r="H428" s="5">
        <v>0</v>
      </c>
    </row>
    <row r="429" spans="2:8">
      <c r="B429" s="10">
        <v>2</v>
      </c>
      <c r="C429" s="10" t="s">
        <v>728</v>
      </c>
      <c r="D429" s="10"/>
      <c r="E429" s="10"/>
      <c r="F429" s="10"/>
      <c r="G429" s="10"/>
      <c r="H429" s="5">
        <v>0</v>
      </c>
    </row>
    <row r="430" spans="2:8">
      <c r="B430" s="10">
        <v>3</v>
      </c>
      <c r="C430" s="10" t="s">
        <v>729</v>
      </c>
      <c r="D430" s="10"/>
      <c r="E430" s="10"/>
      <c r="F430" s="10"/>
      <c r="G430" s="10"/>
      <c r="H430" s="5">
        <v>0</v>
      </c>
    </row>
    <row r="431" spans="2:8">
      <c r="B431" s="10">
        <v>4</v>
      </c>
      <c r="C431" s="10" t="s">
        <v>730</v>
      </c>
      <c r="D431" s="10"/>
      <c r="E431" s="10"/>
      <c r="F431" s="10"/>
      <c r="G431" s="10"/>
      <c r="H431" s="5">
        <v>0</v>
      </c>
    </row>
    <row r="432" spans="2:8">
      <c r="B432" s="10">
        <v>5</v>
      </c>
      <c r="C432" s="10" t="s">
        <v>731</v>
      </c>
      <c r="D432" s="10"/>
      <c r="E432" s="10"/>
      <c r="F432" s="10"/>
      <c r="G432" s="10"/>
      <c r="H432" s="5">
        <v>0</v>
      </c>
    </row>
    <row r="433" spans="2:8">
      <c r="B433" s="10">
        <v>6</v>
      </c>
      <c r="C433" s="10" t="s">
        <v>732</v>
      </c>
      <c r="D433" s="10"/>
      <c r="E433" s="10"/>
      <c r="F433" s="10"/>
      <c r="G433" s="10"/>
      <c r="H433" s="5">
        <v>0</v>
      </c>
    </row>
    <row r="434" spans="2:8">
      <c r="B434" s="10">
        <v>7</v>
      </c>
      <c r="C434" s="10" t="s">
        <v>733</v>
      </c>
      <c r="D434" s="10"/>
      <c r="E434" s="10"/>
      <c r="F434" s="10"/>
      <c r="G434" s="10"/>
      <c r="H434" s="5">
        <v>0</v>
      </c>
    </row>
    <row r="435" spans="2:8">
      <c r="B435" s="10">
        <v>8</v>
      </c>
      <c r="C435" s="10" t="s">
        <v>734</v>
      </c>
      <c r="D435" s="10"/>
      <c r="E435" s="10"/>
      <c r="F435" s="10"/>
      <c r="G435" s="10"/>
      <c r="H435" s="5">
        <v>0</v>
      </c>
    </row>
    <row r="436" spans="2:8">
      <c r="B436" s="10">
        <v>9</v>
      </c>
      <c r="C436" s="10" t="s">
        <v>735</v>
      </c>
      <c r="D436" s="10"/>
      <c r="E436" s="10"/>
      <c r="F436" s="10"/>
      <c r="G436" s="10"/>
      <c r="H436" s="5">
        <v>0</v>
      </c>
    </row>
    <row r="437" spans="2:8">
      <c r="B437" s="10">
        <v>10</v>
      </c>
      <c r="C437" s="10" t="s">
        <v>736</v>
      </c>
      <c r="D437" s="10"/>
      <c r="E437" s="10"/>
      <c r="F437" s="10"/>
      <c r="G437" s="10"/>
      <c r="H437" s="5">
        <v>0</v>
      </c>
    </row>
    <row r="438" spans="2:8">
      <c r="B438" s="10">
        <v>11</v>
      </c>
      <c r="C438" s="10" t="s">
        <v>737</v>
      </c>
      <c r="D438" s="10"/>
      <c r="E438" s="10"/>
      <c r="F438" s="10"/>
      <c r="G438" s="10"/>
      <c r="H438" s="5">
        <v>0</v>
      </c>
    </row>
    <row r="439" spans="2:8">
      <c r="B439" s="10">
        <v>12</v>
      </c>
      <c r="C439" s="10" t="s">
        <v>738</v>
      </c>
      <c r="D439" s="10"/>
      <c r="E439" s="10"/>
      <c r="F439" s="10"/>
      <c r="G439" s="10"/>
      <c r="H439" s="5">
        <v>0</v>
      </c>
    </row>
    <row r="440" spans="2:8">
      <c r="B440" s="10">
        <v>13</v>
      </c>
      <c r="C440" s="10" t="s">
        <v>739</v>
      </c>
      <c r="D440" s="10"/>
      <c r="E440" s="10"/>
      <c r="F440" s="10"/>
      <c r="G440" s="10"/>
      <c r="H440" s="5">
        <v>0</v>
      </c>
    </row>
    <row r="441" spans="2:8">
      <c r="B441" s="10">
        <v>14</v>
      </c>
      <c r="C441" s="10" t="s">
        <v>740</v>
      </c>
      <c r="D441" s="10"/>
      <c r="E441" s="10"/>
      <c r="F441" s="10"/>
      <c r="G441" s="10"/>
      <c r="H441" s="5">
        <v>0</v>
      </c>
    </row>
    <row r="442" spans="2:8">
      <c r="B442" s="10">
        <v>15</v>
      </c>
      <c r="C442" s="10" t="s">
        <v>741</v>
      </c>
      <c r="D442" s="10"/>
      <c r="E442" s="10"/>
      <c r="F442" s="10"/>
      <c r="G442" s="10"/>
      <c r="H442" s="5">
        <v>0</v>
      </c>
    </row>
    <row r="443" spans="2:8">
      <c r="B443" s="10">
        <v>16</v>
      </c>
      <c r="C443" s="10" t="s">
        <v>742</v>
      </c>
      <c r="D443" s="10"/>
      <c r="E443" s="10"/>
      <c r="F443" s="10"/>
      <c r="G443" s="10"/>
      <c r="H443" s="5">
        <v>0</v>
      </c>
    </row>
    <row r="444" spans="2:8">
      <c r="B444" s="10"/>
      <c r="C444" s="5" t="s">
        <v>767</v>
      </c>
      <c r="D444" s="5">
        <v>0</v>
      </c>
      <c r="E444" s="10"/>
      <c r="F444" s="10"/>
      <c r="G444" s="10"/>
      <c r="H444" s="5">
        <v>0</v>
      </c>
    </row>
    <row r="445" spans="2:8">
      <c r="B445" s="10"/>
      <c r="C445" s="5" t="s">
        <v>768</v>
      </c>
      <c r="D445" s="10"/>
      <c r="E445" s="10"/>
      <c r="F445" s="10"/>
      <c r="G445" s="10"/>
      <c r="H445" s="10"/>
    </row>
    <row r="446" spans="2:8">
      <c r="B446" s="10">
        <v>411</v>
      </c>
      <c r="C446" s="10" t="s">
        <v>7</v>
      </c>
      <c r="D446" s="10"/>
      <c r="E446" s="10"/>
      <c r="F446" s="10"/>
      <c r="G446" s="10"/>
      <c r="H446" s="10">
        <v>0</v>
      </c>
    </row>
    <row r="447" spans="2:8">
      <c r="B447" s="10">
        <v>412</v>
      </c>
      <c r="C447" s="10" t="s">
        <v>8</v>
      </c>
      <c r="D447" s="10"/>
      <c r="E447" s="10"/>
      <c r="F447" s="10"/>
      <c r="G447" s="10"/>
      <c r="H447" s="10">
        <v>0</v>
      </c>
    </row>
    <row r="448" spans="2:8">
      <c r="B448" s="10">
        <v>413</v>
      </c>
      <c r="C448" s="10" t="s">
        <v>67</v>
      </c>
      <c r="D448" s="10"/>
      <c r="E448" s="10"/>
      <c r="F448" s="10"/>
      <c r="G448" s="10"/>
      <c r="H448" s="10">
        <v>0</v>
      </c>
    </row>
    <row r="449" spans="2:8">
      <c r="B449" s="10">
        <v>414</v>
      </c>
      <c r="C449" s="10" t="s">
        <v>105</v>
      </c>
      <c r="D449" s="10"/>
      <c r="E449" s="10"/>
      <c r="F449" s="10"/>
      <c r="G449" s="10"/>
      <c r="H449" s="10">
        <v>0</v>
      </c>
    </row>
    <row r="450" spans="2:8">
      <c r="B450" s="10">
        <v>415</v>
      </c>
      <c r="C450" s="10" t="s">
        <v>57</v>
      </c>
      <c r="D450" s="10"/>
      <c r="E450" s="10"/>
      <c r="F450" s="10"/>
      <c r="G450" s="10"/>
      <c r="H450" s="10">
        <v>0</v>
      </c>
    </row>
    <row r="451" spans="2:8">
      <c r="B451" s="10">
        <v>416</v>
      </c>
      <c r="C451" s="10" t="s">
        <v>745</v>
      </c>
      <c r="D451" s="10"/>
      <c r="E451" s="10"/>
      <c r="F451" s="10"/>
      <c r="G451" s="10"/>
      <c r="H451" s="10">
        <v>0</v>
      </c>
    </row>
    <row r="452" spans="2:8">
      <c r="B452" s="10">
        <v>421</v>
      </c>
      <c r="C452" s="10" t="s">
        <v>26</v>
      </c>
      <c r="D452" s="10"/>
      <c r="E452" s="10"/>
      <c r="F452" s="10"/>
      <c r="G452" s="10"/>
      <c r="H452" s="10">
        <v>0</v>
      </c>
    </row>
    <row r="453" spans="2:8">
      <c r="B453" s="10">
        <v>422</v>
      </c>
      <c r="C453" s="10" t="s">
        <v>35</v>
      </c>
      <c r="D453" s="10"/>
      <c r="E453" s="10"/>
      <c r="F453" s="10"/>
      <c r="G453" s="10"/>
      <c r="H453" s="10">
        <v>0</v>
      </c>
    </row>
    <row r="454" spans="2:8">
      <c r="B454" s="10">
        <v>423</v>
      </c>
      <c r="C454" s="10" t="s">
        <v>37</v>
      </c>
      <c r="D454" s="10"/>
      <c r="E454" s="10"/>
      <c r="F454" s="10"/>
      <c r="G454" s="10"/>
      <c r="H454" s="10">
        <v>0</v>
      </c>
    </row>
    <row r="455" spans="2:8">
      <c r="B455" s="10">
        <v>424</v>
      </c>
      <c r="C455" s="10" t="s">
        <v>72</v>
      </c>
      <c r="D455" s="10"/>
      <c r="E455" s="10"/>
      <c r="F455" s="10"/>
      <c r="G455" s="10"/>
      <c r="H455" s="10">
        <v>0</v>
      </c>
    </row>
    <row r="456" spans="2:8">
      <c r="B456" s="10">
        <v>425</v>
      </c>
      <c r="C456" s="10" t="s">
        <v>722</v>
      </c>
      <c r="D456" s="10"/>
      <c r="E456" s="10"/>
      <c r="F456" s="10"/>
      <c r="G456" s="10"/>
      <c r="H456" s="10">
        <v>0</v>
      </c>
    </row>
    <row r="457" spans="2:8">
      <c r="B457" s="10">
        <v>426</v>
      </c>
      <c r="C457" s="10" t="s">
        <v>41</v>
      </c>
      <c r="D457" s="10"/>
      <c r="E457" s="10"/>
      <c r="F457" s="10"/>
      <c r="G457" s="10"/>
      <c r="H457" s="10">
        <v>0</v>
      </c>
    </row>
    <row r="458" spans="2:8">
      <c r="B458" s="10">
        <v>472</v>
      </c>
      <c r="C458" s="10" t="s">
        <v>373</v>
      </c>
      <c r="D458" s="8">
        <v>200000</v>
      </c>
      <c r="E458" s="10"/>
      <c r="F458" s="10"/>
      <c r="G458" s="10"/>
      <c r="H458" s="8">
        <v>200000</v>
      </c>
    </row>
    <row r="459" spans="2:8">
      <c r="B459" s="10">
        <v>482</v>
      </c>
      <c r="C459" s="10" t="s">
        <v>746</v>
      </c>
      <c r="D459" s="10"/>
      <c r="E459" s="10"/>
      <c r="F459" s="10"/>
      <c r="G459" s="10"/>
      <c r="H459" s="10">
        <v>0</v>
      </c>
    </row>
    <row r="460" spans="2:8">
      <c r="B460" s="10">
        <v>483</v>
      </c>
      <c r="C460" s="10" t="s">
        <v>724</v>
      </c>
      <c r="D460" s="10"/>
      <c r="E460" s="10"/>
      <c r="F460" s="10"/>
      <c r="G460" s="10"/>
      <c r="H460" s="10">
        <v>0</v>
      </c>
    </row>
    <row r="461" spans="2:8">
      <c r="B461" s="10">
        <v>511</v>
      </c>
      <c r="C461" s="10" t="s">
        <v>81</v>
      </c>
      <c r="D461" s="10"/>
      <c r="E461" s="10"/>
      <c r="F461" s="10"/>
      <c r="G461" s="10"/>
      <c r="H461" s="10">
        <v>0</v>
      </c>
    </row>
    <row r="462" spans="2:8">
      <c r="B462" s="10">
        <v>512</v>
      </c>
      <c r="C462" s="10" t="s">
        <v>82</v>
      </c>
      <c r="D462" s="10"/>
      <c r="E462" s="10"/>
      <c r="F462" s="10"/>
      <c r="G462" s="10"/>
      <c r="H462" s="10">
        <v>0</v>
      </c>
    </row>
    <row r="463" spans="2:8">
      <c r="B463" s="10">
        <v>541</v>
      </c>
      <c r="C463" s="10" t="s">
        <v>185</v>
      </c>
      <c r="D463" s="10"/>
      <c r="E463" s="10"/>
      <c r="F463" s="10"/>
      <c r="G463" s="10"/>
      <c r="H463" s="10">
        <v>0</v>
      </c>
    </row>
    <row r="464" spans="2:8">
      <c r="B464" s="10"/>
      <c r="C464" s="5" t="s">
        <v>726</v>
      </c>
      <c r="D464" s="10"/>
      <c r="E464" s="10"/>
      <c r="F464" s="10"/>
      <c r="G464" s="10"/>
      <c r="H464" s="10"/>
    </row>
    <row r="465" spans="2:8">
      <c r="B465" s="10">
        <v>1</v>
      </c>
      <c r="C465" s="10" t="s">
        <v>727</v>
      </c>
      <c r="D465" s="8">
        <v>200000</v>
      </c>
      <c r="E465" s="10"/>
      <c r="F465" s="10"/>
      <c r="G465" s="10"/>
      <c r="H465" s="17">
        <v>200000</v>
      </c>
    </row>
    <row r="466" spans="2:8">
      <c r="B466" s="10">
        <v>2</v>
      </c>
      <c r="C466" s="10" t="s">
        <v>728</v>
      </c>
      <c r="D466" s="10"/>
      <c r="E466" s="10"/>
      <c r="F466" s="10"/>
      <c r="G466" s="10"/>
      <c r="H466" s="5">
        <v>0</v>
      </c>
    </row>
    <row r="467" spans="2:8">
      <c r="B467" s="10">
        <v>3</v>
      </c>
      <c r="C467" s="10" t="s">
        <v>729</v>
      </c>
      <c r="D467" s="10"/>
      <c r="E467" s="10"/>
      <c r="F467" s="10"/>
      <c r="G467" s="10"/>
      <c r="H467" s="5">
        <v>0</v>
      </c>
    </row>
    <row r="468" spans="2:8">
      <c r="B468" s="10">
        <v>4</v>
      </c>
      <c r="C468" s="10" t="s">
        <v>730</v>
      </c>
      <c r="D468" s="10"/>
      <c r="E468" s="10"/>
      <c r="F468" s="10"/>
      <c r="G468" s="10"/>
      <c r="H468" s="5">
        <v>0</v>
      </c>
    </row>
    <row r="469" spans="2:8">
      <c r="B469" s="10">
        <v>5</v>
      </c>
      <c r="C469" s="10" t="s">
        <v>731</v>
      </c>
      <c r="D469" s="10"/>
      <c r="E469" s="10"/>
      <c r="F469" s="10"/>
      <c r="G469" s="10"/>
      <c r="H469" s="5">
        <v>0</v>
      </c>
    </row>
    <row r="470" spans="2:8">
      <c r="B470" s="10">
        <v>6</v>
      </c>
      <c r="C470" s="10" t="s">
        <v>732</v>
      </c>
      <c r="D470" s="10"/>
      <c r="E470" s="10"/>
      <c r="F470" s="10"/>
      <c r="G470" s="10"/>
      <c r="H470" s="5">
        <v>0</v>
      </c>
    </row>
    <row r="471" spans="2:8">
      <c r="B471" s="10">
        <v>7</v>
      </c>
      <c r="C471" s="10" t="s">
        <v>733</v>
      </c>
      <c r="D471" s="10"/>
      <c r="E471" s="10"/>
      <c r="F471" s="10"/>
      <c r="G471" s="10"/>
      <c r="H471" s="5">
        <v>0</v>
      </c>
    </row>
    <row r="472" spans="2:8">
      <c r="B472" s="10">
        <v>8</v>
      </c>
      <c r="C472" s="10" t="s">
        <v>734</v>
      </c>
      <c r="D472" s="10"/>
      <c r="E472" s="10"/>
      <c r="F472" s="10"/>
      <c r="G472" s="10"/>
      <c r="H472" s="5">
        <v>0</v>
      </c>
    </row>
    <row r="473" spans="2:8">
      <c r="B473" s="10">
        <v>9</v>
      </c>
      <c r="C473" s="10" t="s">
        <v>735</v>
      </c>
      <c r="D473" s="10"/>
      <c r="E473" s="10"/>
      <c r="F473" s="10"/>
      <c r="G473" s="10"/>
      <c r="H473" s="5">
        <v>0</v>
      </c>
    </row>
    <row r="474" spans="2:8">
      <c r="B474" s="10">
        <v>10</v>
      </c>
      <c r="C474" s="10" t="s">
        <v>736</v>
      </c>
      <c r="D474" s="10"/>
      <c r="E474" s="10"/>
      <c r="F474" s="10"/>
      <c r="G474" s="10"/>
      <c r="H474" s="5">
        <v>0</v>
      </c>
    </row>
    <row r="475" spans="2:8">
      <c r="B475" s="10">
        <v>11</v>
      </c>
      <c r="C475" s="10" t="s">
        <v>737</v>
      </c>
      <c r="D475" s="10"/>
      <c r="E475" s="10"/>
      <c r="F475" s="10"/>
      <c r="G475" s="10"/>
      <c r="H475" s="5">
        <v>0</v>
      </c>
    </row>
    <row r="476" spans="2:8">
      <c r="B476" s="10">
        <v>12</v>
      </c>
      <c r="C476" s="10" t="s">
        <v>738</v>
      </c>
      <c r="D476" s="10"/>
      <c r="E476" s="10"/>
      <c r="F476" s="10"/>
      <c r="G476" s="10"/>
      <c r="H476" s="5">
        <v>0</v>
      </c>
    </row>
    <row r="477" spans="2:8">
      <c r="B477" s="10">
        <v>13</v>
      </c>
      <c r="C477" s="10" t="s">
        <v>739</v>
      </c>
      <c r="D477" s="10"/>
      <c r="E477" s="10"/>
      <c r="F477" s="10"/>
      <c r="G477" s="10"/>
      <c r="H477" s="5">
        <v>0</v>
      </c>
    </row>
    <row r="478" spans="2:8">
      <c r="B478" s="10">
        <v>14</v>
      </c>
      <c r="C478" s="10" t="s">
        <v>740</v>
      </c>
      <c r="D478" s="10"/>
      <c r="E478" s="10"/>
      <c r="F478" s="10"/>
      <c r="G478" s="10"/>
      <c r="H478" s="5">
        <v>0</v>
      </c>
    </row>
    <row r="479" spans="2:8">
      <c r="B479" s="10">
        <v>15</v>
      </c>
      <c r="C479" s="10" t="s">
        <v>741</v>
      </c>
      <c r="D479" s="10"/>
      <c r="E479" s="10"/>
      <c r="F479" s="10"/>
      <c r="G479" s="10"/>
      <c r="H479" s="5">
        <v>0</v>
      </c>
    </row>
    <row r="480" spans="2:8">
      <c r="B480" s="10">
        <v>16</v>
      </c>
      <c r="C480" s="10" t="s">
        <v>742</v>
      </c>
      <c r="D480" s="10"/>
      <c r="E480" s="10"/>
      <c r="F480" s="10"/>
      <c r="G480" s="10"/>
      <c r="H480" s="5">
        <v>0</v>
      </c>
    </row>
    <row r="481" spans="2:8">
      <c r="B481" s="10"/>
      <c r="C481" s="5" t="s">
        <v>769</v>
      </c>
      <c r="D481" s="17">
        <v>200000</v>
      </c>
      <c r="E481" s="10"/>
      <c r="F481" s="10"/>
      <c r="G481" s="10"/>
      <c r="H481" s="17">
        <v>200000</v>
      </c>
    </row>
    <row r="482" spans="2:8">
      <c r="B482" s="10"/>
      <c r="C482" s="5" t="s">
        <v>770</v>
      </c>
      <c r="D482" s="10"/>
      <c r="E482" s="10"/>
      <c r="F482" s="10"/>
      <c r="G482" s="10"/>
      <c r="H482" s="10"/>
    </row>
    <row r="483" spans="2:8">
      <c r="B483" s="10">
        <v>411</v>
      </c>
      <c r="C483" s="10" t="s">
        <v>7</v>
      </c>
      <c r="D483" s="10"/>
      <c r="E483" s="10"/>
      <c r="F483" s="10"/>
      <c r="G483" s="10"/>
      <c r="H483" s="10">
        <v>0</v>
      </c>
    </row>
    <row r="484" spans="2:8">
      <c r="B484" s="10">
        <v>412</v>
      </c>
      <c r="C484" s="10" t="s">
        <v>8</v>
      </c>
      <c r="D484" s="10"/>
      <c r="E484" s="10"/>
      <c r="F484" s="10"/>
      <c r="G484" s="10"/>
      <c r="H484" s="10">
        <v>0</v>
      </c>
    </row>
    <row r="485" spans="2:8">
      <c r="B485" s="10">
        <v>413</v>
      </c>
      <c r="C485" s="10" t="s">
        <v>67</v>
      </c>
      <c r="D485" s="10"/>
      <c r="E485" s="10"/>
      <c r="F485" s="10"/>
      <c r="G485" s="10"/>
      <c r="H485" s="10">
        <v>0</v>
      </c>
    </row>
    <row r="486" spans="2:8">
      <c r="B486" s="10">
        <v>414</v>
      </c>
      <c r="C486" s="10" t="s">
        <v>105</v>
      </c>
      <c r="D486" s="10"/>
      <c r="E486" s="10"/>
      <c r="F486" s="10"/>
      <c r="G486" s="10"/>
      <c r="H486" s="10">
        <v>0</v>
      </c>
    </row>
    <row r="487" spans="2:8">
      <c r="B487" s="10">
        <v>415</v>
      </c>
      <c r="C487" s="10" t="s">
        <v>57</v>
      </c>
      <c r="D487" s="10"/>
      <c r="E487" s="10"/>
      <c r="F487" s="10"/>
      <c r="G487" s="10"/>
      <c r="H487" s="10">
        <v>0</v>
      </c>
    </row>
    <row r="488" spans="2:8">
      <c r="B488" s="10">
        <v>416</v>
      </c>
      <c r="C488" s="10" t="s">
        <v>745</v>
      </c>
      <c r="D488" s="10"/>
      <c r="E488" s="10"/>
      <c r="F488" s="10"/>
      <c r="G488" s="10"/>
      <c r="H488" s="10">
        <v>0</v>
      </c>
    </row>
    <row r="489" spans="2:8">
      <c r="B489" s="10">
        <v>421</v>
      </c>
      <c r="C489" s="10" t="s">
        <v>26</v>
      </c>
      <c r="D489" s="10"/>
      <c r="E489" s="10"/>
      <c r="F489" s="10"/>
      <c r="G489" s="10"/>
      <c r="H489" s="10">
        <v>0</v>
      </c>
    </row>
    <row r="490" spans="2:8">
      <c r="B490" s="10">
        <v>422</v>
      </c>
      <c r="C490" s="10" t="s">
        <v>35</v>
      </c>
      <c r="D490" s="10"/>
      <c r="E490" s="10"/>
      <c r="F490" s="10"/>
      <c r="G490" s="10"/>
      <c r="H490" s="10">
        <v>0</v>
      </c>
    </row>
    <row r="491" spans="2:8">
      <c r="B491" s="10">
        <v>423</v>
      </c>
      <c r="C491" s="10" t="s">
        <v>37</v>
      </c>
      <c r="D491" s="10"/>
      <c r="E491" s="10"/>
      <c r="F491" s="10"/>
      <c r="G491" s="10"/>
      <c r="H491" s="10">
        <v>0</v>
      </c>
    </row>
    <row r="492" spans="2:8">
      <c r="B492" s="10">
        <v>424</v>
      </c>
      <c r="C492" s="10" t="s">
        <v>72</v>
      </c>
      <c r="D492" s="10"/>
      <c r="E492" s="10"/>
      <c r="F492" s="10"/>
      <c r="G492" s="10"/>
      <c r="H492" s="10">
        <v>0</v>
      </c>
    </row>
    <row r="493" spans="2:8">
      <c r="B493" s="10">
        <v>425</v>
      </c>
      <c r="C493" s="10" t="s">
        <v>722</v>
      </c>
      <c r="D493" s="10"/>
      <c r="E493" s="10"/>
      <c r="F493" s="10"/>
      <c r="G493" s="10"/>
      <c r="H493" s="10">
        <v>0</v>
      </c>
    </row>
    <row r="494" spans="2:8">
      <c r="B494" s="10">
        <v>426</v>
      </c>
      <c r="C494" s="10" t="s">
        <v>41</v>
      </c>
      <c r="D494" s="10"/>
      <c r="E494" s="10"/>
      <c r="F494" s="10"/>
      <c r="G494" s="10"/>
      <c r="H494" s="10">
        <v>0</v>
      </c>
    </row>
    <row r="495" spans="2:8">
      <c r="B495" s="10">
        <v>472</v>
      </c>
      <c r="C495" s="10" t="s">
        <v>373</v>
      </c>
      <c r="D495" s="10"/>
      <c r="E495" s="10"/>
      <c r="F495" s="10"/>
      <c r="G495" s="10"/>
      <c r="H495" s="10">
        <v>0</v>
      </c>
    </row>
    <row r="496" spans="2:8">
      <c r="B496" s="10">
        <v>482</v>
      </c>
      <c r="C496" s="10" t="s">
        <v>746</v>
      </c>
      <c r="D496" s="10"/>
      <c r="E496" s="10"/>
      <c r="F496" s="10"/>
      <c r="G496" s="10"/>
      <c r="H496" s="10">
        <v>0</v>
      </c>
    </row>
    <row r="497" spans="2:8">
      <c r="B497" s="10">
        <v>483</v>
      </c>
      <c r="C497" s="10" t="s">
        <v>724</v>
      </c>
      <c r="D497" s="10"/>
      <c r="E497" s="10"/>
      <c r="F497" s="10"/>
      <c r="G497" s="10"/>
      <c r="H497" s="10">
        <v>0</v>
      </c>
    </row>
    <row r="498" spans="2:8">
      <c r="B498" s="10">
        <v>511</v>
      </c>
      <c r="C498" s="10" t="s">
        <v>81</v>
      </c>
      <c r="D498" s="8">
        <v>650000</v>
      </c>
      <c r="E498" s="10"/>
      <c r="F498" s="10"/>
      <c r="G498" s="10"/>
      <c r="H498" s="8">
        <v>650000</v>
      </c>
    </row>
    <row r="499" spans="2:8">
      <c r="B499" s="10">
        <v>512</v>
      </c>
      <c r="C499" s="10" t="s">
        <v>82</v>
      </c>
      <c r="D499" s="8">
        <v>300000</v>
      </c>
      <c r="E499" s="10"/>
      <c r="F499" s="10"/>
      <c r="G499" s="10"/>
      <c r="H499" s="8">
        <v>300000</v>
      </c>
    </row>
    <row r="500" spans="2:8">
      <c r="B500" s="10">
        <v>541</v>
      </c>
      <c r="C500" s="10" t="s">
        <v>185</v>
      </c>
      <c r="D500" s="10"/>
      <c r="E500" s="10"/>
      <c r="F500" s="10"/>
      <c r="G500" s="10"/>
      <c r="H500" s="10">
        <v>0</v>
      </c>
    </row>
    <row r="501" spans="2:8">
      <c r="B501" s="10"/>
      <c r="C501" s="5" t="s">
        <v>726</v>
      </c>
      <c r="D501" s="10"/>
      <c r="E501" s="10"/>
      <c r="F501" s="10"/>
      <c r="G501" s="10"/>
      <c r="H501" s="10"/>
    </row>
    <row r="502" spans="2:8">
      <c r="B502" s="10">
        <v>1</v>
      </c>
      <c r="C502" s="10" t="s">
        <v>727</v>
      </c>
      <c r="D502" s="8">
        <v>650000</v>
      </c>
      <c r="E502" s="10"/>
      <c r="F502" s="10"/>
      <c r="G502" s="10"/>
      <c r="H502" s="17">
        <v>650000</v>
      </c>
    </row>
    <row r="503" spans="2:8">
      <c r="B503" s="10">
        <v>2</v>
      </c>
      <c r="C503" s="10" t="s">
        <v>728</v>
      </c>
      <c r="D503" s="10"/>
      <c r="E503" s="10"/>
      <c r="F503" s="10"/>
      <c r="G503" s="10"/>
      <c r="H503" s="5">
        <v>0</v>
      </c>
    </row>
    <row r="504" spans="2:8">
      <c r="B504" s="10">
        <v>3</v>
      </c>
      <c r="C504" s="10" t="s">
        <v>729</v>
      </c>
      <c r="D504" s="10"/>
      <c r="E504" s="10"/>
      <c r="F504" s="10"/>
      <c r="G504" s="10"/>
      <c r="H504" s="5">
        <v>0</v>
      </c>
    </row>
    <row r="505" spans="2:8">
      <c r="B505" s="10">
        <v>4</v>
      </c>
      <c r="C505" s="10" t="s">
        <v>730</v>
      </c>
      <c r="D505" s="10"/>
      <c r="E505" s="10"/>
      <c r="F505" s="10"/>
      <c r="G505" s="10"/>
      <c r="H505" s="5">
        <v>0</v>
      </c>
    </row>
    <row r="506" spans="2:8">
      <c r="B506" s="10">
        <v>5</v>
      </c>
      <c r="C506" s="10" t="s">
        <v>731</v>
      </c>
      <c r="D506" s="10"/>
      <c r="E506" s="10"/>
      <c r="F506" s="10"/>
      <c r="G506" s="10"/>
      <c r="H506" s="5">
        <v>0</v>
      </c>
    </row>
    <row r="507" spans="2:8">
      <c r="B507" s="10">
        <v>6</v>
      </c>
      <c r="C507" s="10" t="s">
        <v>732</v>
      </c>
      <c r="D507" s="10"/>
      <c r="E507" s="10"/>
      <c r="F507" s="10"/>
      <c r="G507" s="10"/>
      <c r="H507" s="5">
        <v>0</v>
      </c>
    </row>
    <row r="508" spans="2:8">
      <c r="B508" s="10">
        <v>7</v>
      </c>
      <c r="C508" s="10" t="s">
        <v>733</v>
      </c>
      <c r="D508" s="10"/>
      <c r="E508" s="10"/>
      <c r="F508" s="10"/>
      <c r="G508" s="10"/>
      <c r="H508" s="5">
        <v>0</v>
      </c>
    </row>
    <row r="509" spans="2:8">
      <c r="B509" s="10">
        <v>8</v>
      </c>
      <c r="C509" s="10" t="s">
        <v>734</v>
      </c>
      <c r="D509" s="10"/>
      <c r="E509" s="10"/>
      <c r="F509" s="10"/>
      <c r="G509" s="10"/>
      <c r="H509" s="5">
        <v>0</v>
      </c>
    </row>
    <row r="510" spans="2:8">
      <c r="B510" s="10">
        <v>9</v>
      </c>
      <c r="C510" s="10" t="s">
        <v>735</v>
      </c>
      <c r="D510" s="10"/>
      <c r="E510" s="10"/>
      <c r="F510" s="10"/>
      <c r="G510" s="10"/>
      <c r="H510" s="5">
        <v>0</v>
      </c>
    </row>
    <row r="511" spans="2:8">
      <c r="B511" s="10">
        <v>10</v>
      </c>
      <c r="C511" s="10" t="s">
        <v>736</v>
      </c>
      <c r="D511" s="10"/>
      <c r="E511" s="10"/>
      <c r="F511" s="10"/>
      <c r="G511" s="10"/>
      <c r="H511" s="5">
        <v>0</v>
      </c>
    </row>
    <row r="512" spans="2:8">
      <c r="B512" s="10">
        <v>11</v>
      </c>
      <c r="C512" s="10" t="s">
        <v>737</v>
      </c>
      <c r="D512" s="10"/>
      <c r="E512" s="10"/>
      <c r="F512" s="10"/>
      <c r="G512" s="10"/>
      <c r="H512" s="5">
        <v>0</v>
      </c>
    </row>
    <row r="513" spans="2:8">
      <c r="B513" s="10">
        <v>12</v>
      </c>
      <c r="C513" s="10" t="s">
        <v>738</v>
      </c>
      <c r="D513" s="10"/>
      <c r="E513" s="10"/>
      <c r="F513" s="10"/>
      <c r="G513" s="10"/>
      <c r="H513" s="5">
        <v>0</v>
      </c>
    </row>
    <row r="514" spans="2:8">
      <c r="B514" s="10">
        <v>13</v>
      </c>
      <c r="C514" s="10" t="s">
        <v>739</v>
      </c>
      <c r="D514" s="17">
        <v>300000</v>
      </c>
      <c r="E514" s="10"/>
      <c r="F514" s="10"/>
      <c r="G514" s="10"/>
      <c r="H514" s="17">
        <v>300000</v>
      </c>
    </row>
    <row r="515" spans="2:8">
      <c r="B515" s="10">
        <v>14</v>
      </c>
      <c r="C515" s="10" t="s">
        <v>740</v>
      </c>
      <c r="D515" s="10"/>
      <c r="E515" s="10"/>
      <c r="F515" s="10"/>
      <c r="G515" s="10"/>
      <c r="H515" s="5">
        <v>0</v>
      </c>
    </row>
    <row r="516" spans="2:8">
      <c r="B516" s="10">
        <v>15</v>
      </c>
      <c r="C516" s="10" t="s">
        <v>741</v>
      </c>
      <c r="D516" s="10"/>
      <c r="E516" s="10"/>
      <c r="F516" s="10"/>
      <c r="G516" s="10"/>
      <c r="H516" s="5">
        <v>0</v>
      </c>
    </row>
    <row r="517" spans="2:8">
      <c r="B517" s="10">
        <v>16</v>
      </c>
      <c r="C517" s="10" t="s">
        <v>742</v>
      </c>
      <c r="D517" s="10"/>
      <c r="E517" s="10"/>
      <c r="F517" s="10"/>
      <c r="G517" s="10"/>
      <c r="H517" s="5">
        <v>0</v>
      </c>
    </row>
    <row r="518" spans="2:8">
      <c r="B518" s="10"/>
      <c r="C518" s="5" t="s">
        <v>771</v>
      </c>
      <c r="D518" s="17">
        <v>950000</v>
      </c>
      <c r="E518" s="10"/>
      <c r="F518" s="10"/>
      <c r="G518" s="10"/>
      <c r="H518" s="17">
        <v>950000</v>
      </c>
    </row>
    <row r="519" spans="2:8">
      <c r="B519" s="10"/>
      <c r="C519" s="5" t="s">
        <v>772</v>
      </c>
      <c r="D519" s="10"/>
      <c r="E519" s="10"/>
      <c r="F519" s="10"/>
      <c r="G519" s="10"/>
      <c r="H519" s="10"/>
    </row>
    <row r="520" spans="2:8">
      <c r="B520" s="10">
        <v>411</v>
      </c>
      <c r="C520" s="10" t="s">
        <v>7</v>
      </c>
      <c r="D520" s="10"/>
      <c r="E520" s="10"/>
      <c r="F520" s="10"/>
      <c r="G520" s="10"/>
      <c r="H520" s="10">
        <v>0</v>
      </c>
    </row>
    <row r="521" spans="2:8">
      <c r="B521" s="10">
        <v>412</v>
      </c>
      <c r="C521" s="10" t="s">
        <v>8</v>
      </c>
      <c r="D521" s="10"/>
      <c r="E521" s="10"/>
      <c r="F521" s="10"/>
      <c r="G521" s="10"/>
      <c r="H521" s="10">
        <v>0</v>
      </c>
    </row>
    <row r="522" spans="2:8">
      <c r="B522" s="10">
        <v>413</v>
      </c>
      <c r="C522" s="10" t="s">
        <v>67</v>
      </c>
      <c r="D522" s="10"/>
      <c r="E522" s="10"/>
      <c r="F522" s="10"/>
      <c r="G522" s="10"/>
      <c r="H522" s="10">
        <v>0</v>
      </c>
    </row>
    <row r="523" spans="2:8">
      <c r="B523" s="10">
        <v>414</v>
      </c>
      <c r="C523" s="10" t="s">
        <v>105</v>
      </c>
      <c r="D523" s="10"/>
      <c r="E523" s="10"/>
      <c r="F523" s="10"/>
      <c r="G523" s="10"/>
      <c r="H523" s="10">
        <v>0</v>
      </c>
    </row>
    <row r="524" spans="2:8">
      <c r="B524" s="10">
        <v>415</v>
      </c>
      <c r="C524" s="10" t="s">
        <v>57</v>
      </c>
      <c r="D524" s="10"/>
      <c r="E524" s="10"/>
      <c r="F524" s="10"/>
      <c r="G524" s="10"/>
      <c r="H524" s="10">
        <v>0</v>
      </c>
    </row>
    <row r="525" spans="2:8">
      <c r="B525" s="10">
        <v>416</v>
      </c>
      <c r="C525" s="10" t="s">
        <v>745</v>
      </c>
      <c r="D525" s="10"/>
      <c r="E525" s="10"/>
      <c r="F525" s="10"/>
      <c r="G525" s="10"/>
      <c r="H525" s="10">
        <v>0</v>
      </c>
    </row>
    <row r="526" spans="2:8">
      <c r="B526" s="10">
        <v>421</v>
      </c>
      <c r="C526" s="10" t="s">
        <v>26</v>
      </c>
      <c r="D526" s="10"/>
      <c r="E526" s="10"/>
      <c r="F526" s="10"/>
      <c r="G526" s="10"/>
      <c r="H526" s="10">
        <v>0</v>
      </c>
    </row>
    <row r="527" spans="2:8">
      <c r="B527" s="10">
        <v>422</v>
      </c>
      <c r="C527" s="10" t="s">
        <v>35</v>
      </c>
      <c r="D527" s="10"/>
      <c r="E527" s="10"/>
      <c r="F527" s="10"/>
      <c r="G527" s="10"/>
      <c r="H527" s="10">
        <v>0</v>
      </c>
    </row>
    <row r="528" spans="2:8">
      <c r="B528" s="10">
        <v>423</v>
      </c>
      <c r="C528" s="10" t="s">
        <v>37</v>
      </c>
      <c r="D528" s="10"/>
      <c r="E528" s="10"/>
      <c r="F528" s="10"/>
      <c r="G528" s="10"/>
      <c r="H528" s="10">
        <v>0</v>
      </c>
    </row>
    <row r="529" spans="2:8">
      <c r="B529" s="10">
        <v>424</v>
      </c>
      <c r="C529" s="10" t="s">
        <v>72</v>
      </c>
      <c r="D529" s="10"/>
      <c r="E529" s="10"/>
      <c r="F529" s="10"/>
      <c r="G529" s="10"/>
      <c r="H529" s="10">
        <v>0</v>
      </c>
    </row>
    <row r="530" spans="2:8">
      <c r="B530" s="10">
        <v>425</v>
      </c>
      <c r="C530" s="10" t="s">
        <v>722</v>
      </c>
      <c r="D530" s="10"/>
      <c r="E530" s="10"/>
      <c r="F530" s="10"/>
      <c r="G530" s="10"/>
      <c r="H530" s="10">
        <v>0</v>
      </c>
    </row>
    <row r="531" spans="2:8">
      <c r="B531" s="10">
        <v>426</v>
      </c>
      <c r="C531" s="10" t="s">
        <v>41</v>
      </c>
      <c r="D531" s="10"/>
      <c r="E531" s="10"/>
      <c r="F531" s="10"/>
      <c r="G531" s="10"/>
      <c r="H531" s="10">
        <v>0</v>
      </c>
    </row>
    <row r="532" spans="2:8">
      <c r="B532" s="10">
        <v>472</v>
      </c>
      <c r="C532" s="10" t="s">
        <v>373</v>
      </c>
      <c r="D532" s="10"/>
      <c r="E532" s="10"/>
      <c r="F532" s="10"/>
      <c r="G532" s="10"/>
      <c r="H532" s="10">
        <v>0</v>
      </c>
    </row>
    <row r="533" spans="2:8">
      <c r="B533" s="10">
        <v>482</v>
      </c>
      <c r="C533" s="10" t="s">
        <v>746</v>
      </c>
      <c r="D533" s="10"/>
      <c r="E533" s="10"/>
      <c r="F533" s="10"/>
      <c r="G533" s="10"/>
      <c r="H533" s="10">
        <v>0</v>
      </c>
    </row>
    <row r="534" spans="2:8">
      <c r="B534" s="10">
        <v>483</v>
      </c>
      <c r="C534" s="10" t="s">
        <v>724</v>
      </c>
      <c r="D534" s="10"/>
      <c r="E534" s="10"/>
      <c r="F534" s="10"/>
      <c r="G534" s="10"/>
      <c r="H534" s="10">
        <v>0</v>
      </c>
    </row>
    <row r="535" spans="2:8">
      <c r="B535" s="10">
        <v>511</v>
      </c>
      <c r="C535" s="10" t="s">
        <v>81</v>
      </c>
      <c r="D535" s="10"/>
      <c r="E535" s="10"/>
      <c r="F535" s="10"/>
      <c r="G535" s="10"/>
      <c r="H535" s="10">
        <v>0</v>
      </c>
    </row>
    <row r="536" spans="2:8">
      <c r="B536" s="10">
        <v>512</v>
      </c>
      <c r="C536" s="10" t="s">
        <v>82</v>
      </c>
      <c r="D536" s="10"/>
      <c r="E536" s="10"/>
      <c r="F536" s="10"/>
      <c r="G536" s="10"/>
      <c r="H536" s="10">
        <v>0</v>
      </c>
    </row>
    <row r="537" spans="2:8">
      <c r="B537" s="10">
        <v>541</v>
      </c>
      <c r="C537" s="10" t="s">
        <v>185</v>
      </c>
      <c r="D537" s="10"/>
      <c r="E537" s="10"/>
      <c r="F537" s="10"/>
      <c r="G537" s="10"/>
      <c r="H537" s="10">
        <v>0</v>
      </c>
    </row>
    <row r="538" spans="2:8">
      <c r="B538" s="10"/>
      <c r="C538" s="5" t="s">
        <v>726</v>
      </c>
      <c r="D538" s="10"/>
      <c r="E538" s="10"/>
      <c r="F538" s="10"/>
      <c r="G538" s="10"/>
      <c r="H538" s="10"/>
    </row>
    <row r="539" spans="2:8">
      <c r="B539" s="10">
        <v>1</v>
      </c>
      <c r="C539" s="10" t="s">
        <v>727</v>
      </c>
      <c r="D539" s="10">
        <v>0</v>
      </c>
      <c r="E539" s="10"/>
      <c r="F539" s="10"/>
      <c r="G539" s="10"/>
      <c r="H539" s="5">
        <v>0</v>
      </c>
    </row>
    <row r="540" spans="2:8">
      <c r="B540" s="10">
        <v>2</v>
      </c>
      <c r="C540" s="10" t="s">
        <v>728</v>
      </c>
      <c r="D540" s="10"/>
      <c r="E540" s="10"/>
      <c r="F540" s="10"/>
      <c r="G540" s="10"/>
      <c r="H540" s="5">
        <v>0</v>
      </c>
    </row>
    <row r="541" spans="2:8">
      <c r="B541" s="10">
        <v>3</v>
      </c>
      <c r="C541" s="10" t="s">
        <v>729</v>
      </c>
      <c r="D541" s="10"/>
      <c r="E541" s="10"/>
      <c r="F541" s="10"/>
      <c r="G541" s="10"/>
      <c r="H541" s="5">
        <v>0</v>
      </c>
    </row>
    <row r="542" spans="2:8">
      <c r="B542" s="10">
        <v>4</v>
      </c>
      <c r="C542" s="10" t="s">
        <v>730</v>
      </c>
      <c r="D542" s="10"/>
      <c r="E542" s="10"/>
      <c r="F542" s="10"/>
      <c r="G542" s="10"/>
      <c r="H542" s="5">
        <v>0</v>
      </c>
    </row>
    <row r="543" spans="2:8">
      <c r="B543" s="10">
        <v>5</v>
      </c>
      <c r="C543" s="10" t="s">
        <v>731</v>
      </c>
      <c r="D543" s="10"/>
      <c r="E543" s="10"/>
      <c r="F543" s="10"/>
      <c r="G543" s="10"/>
      <c r="H543" s="5">
        <v>0</v>
      </c>
    </row>
    <row r="544" spans="2:8">
      <c r="B544" s="10">
        <v>6</v>
      </c>
      <c r="C544" s="10" t="s">
        <v>732</v>
      </c>
      <c r="D544" s="10"/>
      <c r="E544" s="10"/>
      <c r="F544" s="10"/>
      <c r="G544" s="10"/>
      <c r="H544" s="5">
        <v>0</v>
      </c>
    </row>
    <row r="545" spans="2:8">
      <c r="B545" s="10">
        <v>7</v>
      </c>
      <c r="C545" s="10" t="s">
        <v>733</v>
      </c>
      <c r="D545" s="10"/>
      <c r="E545" s="10"/>
      <c r="F545" s="10"/>
      <c r="G545" s="10"/>
      <c r="H545" s="5">
        <v>0</v>
      </c>
    </row>
    <row r="546" spans="2:8">
      <c r="B546" s="10">
        <v>8</v>
      </c>
      <c r="C546" s="10" t="s">
        <v>734</v>
      </c>
      <c r="D546" s="10"/>
      <c r="E546" s="10"/>
      <c r="F546" s="10"/>
      <c r="G546" s="10"/>
      <c r="H546" s="5">
        <v>0</v>
      </c>
    </row>
    <row r="547" spans="2:8">
      <c r="B547" s="10">
        <v>9</v>
      </c>
      <c r="C547" s="10" t="s">
        <v>735</v>
      </c>
      <c r="D547" s="10"/>
      <c r="E547" s="10"/>
      <c r="F547" s="10"/>
      <c r="G547" s="10"/>
      <c r="H547" s="5">
        <v>0</v>
      </c>
    </row>
    <row r="548" spans="2:8">
      <c r="B548" s="10">
        <v>10</v>
      </c>
      <c r="C548" s="10" t="s">
        <v>736</v>
      </c>
      <c r="D548" s="10"/>
      <c r="E548" s="10"/>
      <c r="F548" s="10"/>
      <c r="G548" s="10"/>
      <c r="H548" s="5">
        <v>0</v>
      </c>
    </row>
    <row r="549" spans="2:8">
      <c r="B549" s="10">
        <v>11</v>
      </c>
      <c r="C549" s="10" t="s">
        <v>737</v>
      </c>
      <c r="D549" s="10"/>
      <c r="E549" s="10"/>
      <c r="F549" s="10"/>
      <c r="G549" s="10"/>
      <c r="H549" s="5">
        <v>0</v>
      </c>
    </row>
    <row r="550" spans="2:8">
      <c r="B550" s="10">
        <v>12</v>
      </c>
      <c r="C550" s="10" t="s">
        <v>738</v>
      </c>
      <c r="D550" s="10"/>
      <c r="E550" s="10"/>
      <c r="F550" s="10"/>
      <c r="G550" s="10"/>
      <c r="H550" s="5">
        <v>0</v>
      </c>
    </row>
    <row r="551" spans="2:8">
      <c r="B551" s="10">
        <v>13</v>
      </c>
      <c r="C551" s="10" t="s">
        <v>739</v>
      </c>
      <c r="D551" s="10"/>
      <c r="E551" s="10"/>
      <c r="F551" s="10"/>
      <c r="G551" s="10"/>
      <c r="H551" s="5">
        <v>0</v>
      </c>
    </row>
    <row r="552" spans="2:8">
      <c r="B552" s="10">
        <v>14</v>
      </c>
      <c r="C552" s="10" t="s">
        <v>740</v>
      </c>
      <c r="D552" s="10"/>
      <c r="E552" s="10"/>
      <c r="F552" s="10"/>
      <c r="G552" s="10"/>
      <c r="H552" s="5">
        <v>0</v>
      </c>
    </row>
    <row r="553" spans="2:8">
      <c r="B553" s="10">
        <v>15</v>
      </c>
      <c r="C553" s="10" t="s">
        <v>741</v>
      </c>
      <c r="D553" s="10"/>
      <c r="E553" s="10"/>
      <c r="F553" s="10"/>
      <c r="G553" s="10"/>
      <c r="H553" s="5">
        <v>0</v>
      </c>
    </row>
    <row r="554" spans="2:8">
      <c r="B554" s="10">
        <v>16</v>
      </c>
      <c r="C554" s="10" t="s">
        <v>742</v>
      </c>
      <c r="D554" s="10"/>
      <c r="E554" s="10"/>
      <c r="F554" s="10"/>
      <c r="G554" s="10"/>
      <c r="H554" s="5">
        <v>0</v>
      </c>
    </row>
    <row r="555" spans="2:8">
      <c r="B555" s="10"/>
      <c r="C555" s="5" t="s">
        <v>771</v>
      </c>
      <c r="D555" s="5">
        <v>0</v>
      </c>
      <c r="E555" s="10"/>
      <c r="F555" s="10"/>
      <c r="G555" s="10"/>
      <c r="H555" s="5">
        <v>0</v>
      </c>
    </row>
    <row r="556" spans="2:8">
      <c r="B556" s="10"/>
      <c r="C556" s="10"/>
      <c r="D556" s="10"/>
      <c r="E556" s="10"/>
      <c r="F556" s="10"/>
      <c r="G556" s="10"/>
      <c r="H556" s="10"/>
    </row>
    <row r="557" spans="2:8">
      <c r="B557" s="10"/>
      <c r="C557" s="5" t="s">
        <v>773</v>
      </c>
      <c r="D557" s="10"/>
      <c r="E557" s="10"/>
      <c r="F557" s="10"/>
      <c r="G557" s="10"/>
      <c r="H557" s="10"/>
    </row>
    <row r="558" spans="2:8">
      <c r="B558" s="10">
        <v>411</v>
      </c>
      <c r="C558" s="10" t="s">
        <v>7</v>
      </c>
      <c r="D558" s="8">
        <v>2150000</v>
      </c>
      <c r="E558" s="10"/>
      <c r="F558" s="10"/>
      <c r="G558" s="10"/>
      <c r="H558" s="8">
        <v>2150000</v>
      </c>
    </row>
    <row r="559" spans="2:8">
      <c r="B559" s="10">
        <v>412</v>
      </c>
      <c r="C559" s="10" t="s">
        <v>8</v>
      </c>
      <c r="D559" s="10">
        <v>0</v>
      </c>
      <c r="E559" s="10"/>
      <c r="F559" s="10"/>
      <c r="G559" s="10"/>
      <c r="H559" s="10">
        <v>0</v>
      </c>
    </row>
    <row r="560" spans="2:8">
      <c r="B560" s="10">
        <v>413</v>
      </c>
      <c r="C560" s="10" t="s">
        <v>67</v>
      </c>
      <c r="D560" s="10"/>
      <c r="E560" s="10"/>
      <c r="F560" s="10"/>
      <c r="G560" s="10"/>
      <c r="H560" s="10">
        <v>0</v>
      </c>
    </row>
    <row r="561" spans="2:8">
      <c r="B561" s="10">
        <v>414</v>
      </c>
      <c r="C561" s="10" t="s">
        <v>105</v>
      </c>
      <c r="D561" s="10"/>
      <c r="E561" s="10"/>
      <c r="F561" s="10"/>
      <c r="G561" s="10"/>
      <c r="H561" s="10">
        <v>0</v>
      </c>
    </row>
    <row r="562" spans="2:8">
      <c r="B562" s="10">
        <v>415</v>
      </c>
      <c r="C562" s="10" t="s">
        <v>57</v>
      </c>
      <c r="D562" s="10"/>
      <c r="E562" s="10"/>
      <c r="F562" s="10"/>
      <c r="G562" s="10"/>
      <c r="H562" s="10">
        <v>0</v>
      </c>
    </row>
    <row r="563" spans="2:8">
      <c r="B563" s="10">
        <v>416</v>
      </c>
      <c r="C563" s="10" t="s">
        <v>745</v>
      </c>
      <c r="D563" s="10"/>
      <c r="E563" s="10"/>
      <c r="F563" s="10"/>
      <c r="G563" s="10"/>
      <c r="H563" s="10">
        <v>0</v>
      </c>
    </row>
    <row r="564" spans="2:8">
      <c r="B564" s="10">
        <v>421</v>
      </c>
      <c r="C564" s="10" t="s">
        <v>26</v>
      </c>
      <c r="D564" s="8">
        <v>300000</v>
      </c>
      <c r="E564" s="10"/>
      <c r="F564" s="10"/>
      <c r="G564" s="10"/>
      <c r="H564" s="8">
        <v>300000</v>
      </c>
    </row>
    <row r="565" spans="2:8">
      <c r="B565" s="10">
        <v>422</v>
      </c>
      <c r="C565" s="10" t="s">
        <v>35</v>
      </c>
      <c r="D565" s="8">
        <v>20000</v>
      </c>
      <c r="E565" s="10"/>
      <c r="F565" s="10"/>
      <c r="G565" s="10"/>
      <c r="H565" s="8">
        <v>20000</v>
      </c>
    </row>
    <row r="566" spans="2:8">
      <c r="B566" s="10">
        <v>423</v>
      </c>
      <c r="C566" s="10" t="s">
        <v>37</v>
      </c>
      <c r="D566" s="8">
        <v>754400</v>
      </c>
      <c r="E566" s="10"/>
      <c r="F566" s="10"/>
      <c r="G566" s="10"/>
      <c r="H566" s="8">
        <v>754400</v>
      </c>
    </row>
    <row r="567" spans="2:8">
      <c r="B567" s="10">
        <v>424</v>
      </c>
      <c r="C567" s="10" t="s">
        <v>72</v>
      </c>
      <c r="D567" s="8">
        <v>60000</v>
      </c>
      <c r="E567" s="10"/>
      <c r="F567" s="10"/>
      <c r="G567" s="10"/>
      <c r="H567" s="8">
        <v>60000</v>
      </c>
    </row>
    <row r="568" spans="2:8">
      <c r="B568" s="10">
        <v>425</v>
      </c>
      <c r="C568" s="10" t="s">
        <v>722</v>
      </c>
      <c r="D568" s="10"/>
      <c r="E568" s="10"/>
      <c r="F568" s="10"/>
      <c r="G568" s="10"/>
      <c r="H568" s="10">
        <v>0</v>
      </c>
    </row>
    <row r="569" spans="2:8">
      <c r="B569" s="10">
        <v>426</v>
      </c>
      <c r="C569" s="10" t="s">
        <v>41</v>
      </c>
      <c r="D569" s="8">
        <v>80000</v>
      </c>
      <c r="E569" s="10"/>
      <c r="F569" s="10"/>
      <c r="G569" s="10"/>
      <c r="H569" s="8">
        <v>80000</v>
      </c>
    </row>
    <row r="570" spans="2:8">
      <c r="B570" s="10">
        <v>472</v>
      </c>
      <c r="C570" s="10" t="s">
        <v>373</v>
      </c>
      <c r="D570" s="10"/>
      <c r="E570" s="10"/>
      <c r="F570" s="10"/>
      <c r="G570" s="10"/>
      <c r="H570" s="10">
        <v>0</v>
      </c>
    </row>
    <row r="571" spans="2:8">
      <c r="B571" s="10">
        <v>482</v>
      </c>
      <c r="C571" s="10" t="s">
        <v>746</v>
      </c>
      <c r="D571" s="10"/>
      <c r="E571" s="10"/>
      <c r="F571" s="10"/>
      <c r="G571" s="10"/>
      <c r="H571" s="10">
        <v>0</v>
      </c>
    </row>
    <row r="572" spans="2:8">
      <c r="B572" s="10">
        <v>483</v>
      </c>
      <c r="C572" s="10" t="s">
        <v>724</v>
      </c>
      <c r="D572" s="10"/>
      <c r="E572" s="10"/>
      <c r="F572" s="10"/>
      <c r="G572" s="10"/>
      <c r="H572" s="10">
        <v>0</v>
      </c>
    </row>
    <row r="573" spans="2:8">
      <c r="B573" s="10">
        <v>511</v>
      </c>
      <c r="C573" s="10" t="s">
        <v>81</v>
      </c>
      <c r="D573" s="10"/>
      <c r="E573" s="10"/>
      <c r="F573" s="10"/>
      <c r="G573" s="10"/>
      <c r="H573" s="10">
        <v>0</v>
      </c>
    </row>
    <row r="574" spans="2:8">
      <c r="B574" s="10">
        <v>512</v>
      </c>
      <c r="C574" s="10" t="s">
        <v>82</v>
      </c>
      <c r="D574" s="10"/>
      <c r="E574" s="10"/>
      <c r="F574" s="10"/>
      <c r="G574" s="10"/>
      <c r="H574" s="10">
        <v>0</v>
      </c>
    </row>
    <row r="575" spans="2:8">
      <c r="B575" s="10">
        <v>541</v>
      </c>
      <c r="C575" s="10" t="s">
        <v>185</v>
      </c>
      <c r="D575" s="10"/>
      <c r="E575" s="10"/>
      <c r="F575" s="10"/>
      <c r="G575" s="10"/>
      <c r="H575" s="10">
        <v>0</v>
      </c>
    </row>
    <row r="576" spans="2:8">
      <c r="B576" s="10"/>
      <c r="C576" s="5" t="s">
        <v>726</v>
      </c>
      <c r="D576" s="10"/>
      <c r="E576" s="10"/>
      <c r="F576" s="10"/>
      <c r="G576" s="10"/>
      <c r="H576" s="10"/>
    </row>
    <row r="577" spans="2:8">
      <c r="B577" s="10">
        <v>1</v>
      </c>
      <c r="C577" s="10" t="s">
        <v>727</v>
      </c>
      <c r="D577" s="8">
        <v>3364400</v>
      </c>
      <c r="E577" s="10"/>
      <c r="F577" s="10"/>
      <c r="G577" s="10"/>
      <c r="H577" s="17">
        <v>3364400</v>
      </c>
    </row>
    <row r="578" spans="2:8">
      <c r="B578" s="10">
        <v>2</v>
      </c>
      <c r="C578" s="10" t="s">
        <v>728</v>
      </c>
      <c r="D578" s="10"/>
      <c r="E578" s="10"/>
      <c r="F578" s="10"/>
      <c r="G578" s="10"/>
      <c r="H578" s="5">
        <v>0</v>
      </c>
    </row>
    <row r="579" spans="2:8">
      <c r="B579" s="10">
        <v>3</v>
      </c>
      <c r="C579" s="10" t="s">
        <v>729</v>
      </c>
      <c r="D579" s="10"/>
      <c r="E579" s="10"/>
      <c r="F579" s="10"/>
      <c r="G579" s="10"/>
      <c r="H579" s="5">
        <v>0</v>
      </c>
    </row>
    <row r="580" spans="2:8">
      <c r="B580" s="10">
        <v>4</v>
      </c>
      <c r="C580" s="10" t="s">
        <v>730</v>
      </c>
      <c r="D580" s="10"/>
      <c r="E580" s="10"/>
      <c r="F580" s="10"/>
      <c r="G580" s="10"/>
      <c r="H580" s="5">
        <v>0</v>
      </c>
    </row>
    <row r="581" spans="2:8">
      <c r="B581" s="10">
        <v>5</v>
      </c>
      <c r="C581" s="10" t="s">
        <v>731</v>
      </c>
      <c r="D581" s="10"/>
      <c r="E581" s="10"/>
      <c r="F581" s="10"/>
      <c r="G581" s="10"/>
      <c r="H581" s="5">
        <v>0</v>
      </c>
    </row>
    <row r="582" spans="2:8">
      <c r="B582" s="10">
        <v>6</v>
      </c>
      <c r="C582" s="10" t="s">
        <v>732</v>
      </c>
      <c r="D582" s="10"/>
      <c r="E582" s="10"/>
      <c r="F582" s="10"/>
      <c r="G582" s="10"/>
      <c r="H582" s="5">
        <v>0</v>
      </c>
    </row>
    <row r="583" spans="2:8">
      <c r="B583" s="10">
        <v>7</v>
      </c>
      <c r="C583" s="10" t="s">
        <v>733</v>
      </c>
      <c r="D583" s="10"/>
      <c r="E583" s="10"/>
      <c r="F583" s="10"/>
      <c r="G583" s="10"/>
      <c r="H583" s="5">
        <v>0</v>
      </c>
    </row>
    <row r="584" spans="2:8">
      <c r="B584" s="10">
        <v>8</v>
      </c>
      <c r="C584" s="10" t="s">
        <v>734</v>
      </c>
      <c r="D584" s="10"/>
      <c r="E584" s="10"/>
      <c r="F584" s="10"/>
      <c r="G584" s="10"/>
      <c r="H584" s="5">
        <v>0</v>
      </c>
    </row>
    <row r="585" spans="2:8">
      <c r="B585" s="10">
        <v>9</v>
      </c>
      <c r="C585" s="10" t="s">
        <v>735</v>
      </c>
      <c r="D585" s="10"/>
      <c r="E585" s="10"/>
      <c r="F585" s="10"/>
      <c r="G585" s="10"/>
      <c r="H585" s="5">
        <v>0</v>
      </c>
    </row>
    <row r="586" spans="2:8">
      <c r="B586" s="10">
        <v>10</v>
      </c>
      <c r="C586" s="10" t="s">
        <v>736</v>
      </c>
      <c r="D586" s="10"/>
      <c r="E586" s="10"/>
      <c r="F586" s="10"/>
      <c r="G586" s="10"/>
      <c r="H586" s="5">
        <v>0</v>
      </c>
    </row>
    <row r="587" spans="2:8">
      <c r="B587" s="10">
        <v>11</v>
      </c>
      <c r="C587" s="10" t="s">
        <v>737</v>
      </c>
      <c r="D587" s="10"/>
      <c r="E587" s="10"/>
      <c r="F587" s="10"/>
      <c r="G587" s="10"/>
      <c r="H587" s="5">
        <v>0</v>
      </c>
    </row>
    <row r="588" spans="2:8">
      <c r="B588" s="10">
        <v>12</v>
      </c>
      <c r="C588" s="10" t="s">
        <v>738</v>
      </c>
      <c r="D588" s="10"/>
      <c r="E588" s="10"/>
      <c r="F588" s="10"/>
      <c r="G588" s="10"/>
      <c r="H588" s="5">
        <v>0</v>
      </c>
    </row>
    <row r="589" spans="2:8">
      <c r="B589" s="10">
        <v>13</v>
      </c>
      <c r="C589" s="10" t="s">
        <v>739</v>
      </c>
      <c r="D589" s="10"/>
      <c r="E589" s="10"/>
      <c r="F589" s="10"/>
      <c r="G589" s="10"/>
      <c r="H589" s="5">
        <v>0</v>
      </c>
    </row>
    <row r="590" spans="2:8">
      <c r="B590" s="10">
        <v>14</v>
      </c>
      <c r="C590" s="10" t="s">
        <v>740</v>
      </c>
      <c r="D590" s="10"/>
      <c r="E590" s="10"/>
      <c r="F590" s="10"/>
      <c r="G590" s="10"/>
      <c r="H590" s="5">
        <v>0</v>
      </c>
    </row>
    <row r="591" spans="2:8">
      <c r="B591" s="10">
        <v>15</v>
      </c>
      <c r="C591" s="10" t="s">
        <v>741</v>
      </c>
      <c r="D591" s="10"/>
      <c r="E591" s="10"/>
      <c r="F591" s="10"/>
      <c r="G591" s="10"/>
      <c r="H591" s="5">
        <v>0</v>
      </c>
    </row>
    <row r="592" spans="2:8">
      <c r="B592" s="10">
        <v>16</v>
      </c>
      <c r="C592" s="10" t="s">
        <v>742</v>
      </c>
      <c r="D592" s="10"/>
      <c r="E592" s="10"/>
      <c r="F592" s="10"/>
      <c r="G592" s="10"/>
      <c r="H592" s="5">
        <v>0</v>
      </c>
    </row>
    <row r="593" spans="2:8">
      <c r="B593" s="10"/>
      <c r="C593" s="5" t="s">
        <v>774</v>
      </c>
      <c r="D593" s="17">
        <v>3364400</v>
      </c>
      <c r="E593" s="10"/>
      <c r="F593" s="10"/>
      <c r="G593" s="10"/>
      <c r="H593" s="17">
        <v>3364400</v>
      </c>
    </row>
    <row r="594" spans="2:8">
      <c r="B594" s="10"/>
      <c r="C594" s="10"/>
      <c r="D594" s="10"/>
      <c r="E594" s="10"/>
      <c r="F594" s="10"/>
      <c r="G594" s="10"/>
      <c r="H594" s="10"/>
    </row>
    <row r="595" spans="2:8">
      <c r="B595" s="10"/>
      <c r="C595" s="5" t="s">
        <v>775</v>
      </c>
      <c r="D595" s="10"/>
      <c r="E595" s="10"/>
      <c r="F595" s="10"/>
      <c r="G595" s="10"/>
      <c r="H595" s="10"/>
    </row>
    <row r="596" spans="2:8">
      <c r="B596" s="10">
        <v>411</v>
      </c>
      <c r="C596" s="10" t="s">
        <v>7</v>
      </c>
      <c r="D596" s="8">
        <v>1820000</v>
      </c>
      <c r="E596" s="10"/>
      <c r="F596" s="10"/>
      <c r="G596" s="10"/>
      <c r="H596" s="8">
        <v>1820000</v>
      </c>
    </row>
    <row r="597" spans="2:8">
      <c r="B597" s="10">
        <v>412</v>
      </c>
      <c r="C597" s="10" t="s">
        <v>8</v>
      </c>
      <c r="D597" s="10"/>
      <c r="E597" s="10"/>
      <c r="F597" s="10"/>
      <c r="G597" s="10"/>
      <c r="H597" s="10">
        <v>0</v>
      </c>
    </row>
    <row r="598" spans="2:8">
      <c r="B598" s="10">
        <v>413</v>
      </c>
      <c r="C598" s="10" t="s">
        <v>67</v>
      </c>
      <c r="D598" s="10"/>
      <c r="E598" s="10"/>
      <c r="F598" s="10"/>
      <c r="G598" s="10"/>
      <c r="H598" s="10">
        <v>0</v>
      </c>
    </row>
    <row r="599" spans="2:8">
      <c r="B599" s="10">
        <v>414</v>
      </c>
      <c r="C599" s="10" t="s">
        <v>105</v>
      </c>
      <c r="D599" s="10"/>
      <c r="E599" s="10"/>
      <c r="F599" s="10"/>
      <c r="G599" s="10"/>
      <c r="H599" s="10">
        <v>0</v>
      </c>
    </row>
    <row r="600" spans="2:8">
      <c r="B600" s="10">
        <v>415</v>
      </c>
      <c r="C600" s="10" t="s">
        <v>57</v>
      </c>
      <c r="D600" s="10"/>
      <c r="E600" s="10"/>
      <c r="F600" s="10"/>
      <c r="G600" s="10"/>
      <c r="H600" s="10">
        <v>0</v>
      </c>
    </row>
    <row r="601" spans="2:8">
      <c r="B601" s="10">
        <v>416</v>
      </c>
      <c r="C601" s="10" t="s">
        <v>745</v>
      </c>
      <c r="D601" s="10"/>
      <c r="E601" s="10"/>
      <c r="F601" s="10"/>
      <c r="G601" s="10"/>
      <c r="H601" s="10">
        <v>0</v>
      </c>
    </row>
    <row r="602" spans="2:8">
      <c r="B602" s="10">
        <v>421</v>
      </c>
      <c r="C602" s="10" t="s">
        <v>26</v>
      </c>
      <c r="D602" s="8">
        <v>30000</v>
      </c>
      <c r="E602" s="10"/>
      <c r="F602" s="10"/>
      <c r="G602" s="10"/>
      <c r="H602" s="8">
        <v>30000</v>
      </c>
    </row>
    <row r="603" spans="2:8">
      <c r="B603" s="10">
        <v>422</v>
      </c>
      <c r="C603" s="10" t="s">
        <v>35</v>
      </c>
      <c r="D603" s="10"/>
      <c r="E603" s="10"/>
      <c r="F603" s="10"/>
      <c r="G603" s="10"/>
      <c r="H603" s="10">
        <v>0</v>
      </c>
    </row>
    <row r="604" spans="2:8">
      <c r="B604" s="10">
        <v>423</v>
      </c>
      <c r="C604" s="10" t="s">
        <v>37</v>
      </c>
      <c r="D604" s="8">
        <v>36800</v>
      </c>
      <c r="E604" s="10"/>
      <c r="F604" s="10"/>
      <c r="G604" s="10"/>
      <c r="H604" s="8">
        <v>36800</v>
      </c>
    </row>
    <row r="605" spans="2:8">
      <c r="B605" s="10">
        <v>424</v>
      </c>
      <c r="C605" s="10" t="s">
        <v>72</v>
      </c>
      <c r="D605" s="10"/>
      <c r="E605" s="10"/>
      <c r="F605" s="10"/>
      <c r="G605" s="10"/>
      <c r="H605" s="10">
        <v>0</v>
      </c>
    </row>
    <row r="606" spans="2:8">
      <c r="B606" s="10">
        <v>425</v>
      </c>
      <c r="C606" s="10" t="s">
        <v>722</v>
      </c>
      <c r="D606" s="10"/>
      <c r="E606" s="10"/>
      <c r="F606" s="10"/>
      <c r="G606" s="10"/>
      <c r="H606" s="10">
        <v>0</v>
      </c>
    </row>
    <row r="607" spans="2:8">
      <c r="B607" s="10">
        <v>426</v>
      </c>
      <c r="C607" s="10" t="s">
        <v>41</v>
      </c>
      <c r="D607" s="8">
        <v>40000</v>
      </c>
      <c r="E607" s="10"/>
      <c r="F607" s="10"/>
      <c r="G607" s="10"/>
      <c r="H607" s="8">
        <v>40000</v>
      </c>
    </row>
    <row r="608" spans="2:8">
      <c r="B608" s="10">
        <v>472</v>
      </c>
      <c r="C608" s="10" t="s">
        <v>373</v>
      </c>
      <c r="D608" s="10">
        <v>0</v>
      </c>
      <c r="E608" s="10"/>
      <c r="F608" s="10"/>
      <c r="G608" s="10"/>
      <c r="H608" s="10">
        <v>0</v>
      </c>
    </row>
    <row r="609" spans="2:8">
      <c r="B609" s="10">
        <v>482</v>
      </c>
      <c r="C609" s="10" t="s">
        <v>746</v>
      </c>
      <c r="D609" s="10"/>
      <c r="E609" s="10"/>
      <c r="F609" s="10"/>
      <c r="G609" s="10"/>
      <c r="H609" s="10">
        <v>0</v>
      </c>
    </row>
    <row r="610" spans="2:8">
      <c r="B610" s="10">
        <v>483</v>
      </c>
      <c r="C610" s="10" t="s">
        <v>724</v>
      </c>
      <c r="D610" s="10"/>
      <c r="E610" s="10"/>
      <c r="F610" s="10"/>
      <c r="G610" s="10"/>
      <c r="H610" s="10">
        <v>0</v>
      </c>
    </row>
    <row r="611" spans="2:8">
      <c r="B611" s="10">
        <v>511</v>
      </c>
      <c r="C611" s="10" t="s">
        <v>81</v>
      </c>
      <c r="D611" s="10"/>
      <c r="E611" s="10"/>
      <c r="F611" s="10"/>
      <c r="G611" s="10"/>
      <c r="H611" s="10">
        <v>0</v>
      </c>
    </row>
    <row r="612" spans="2:8">
      <c r="B612" s="10">
        <v>512</v>
      </c>
      <c r="C612" s="10" t="s">
        <v>82</v>
      </c>
      <c r="D612" s="10"/>
      <c r="E612" s="10"/>
      <c r="F612" s="10"/>
      <c r="G612" s="10"/>
      <c r="H612" s="10">
        <v>0</v>
      </c>
    </row>
    <row r="613" spans="2:8">
      <c r="B613" s="10">
        <v>541</v>
      </c>
      <c r="C613" s="10" t="s">
        <v>185</v>
      </c>
      <c r="D613" s="10"/>
      <c r="E613" s="10"/>
      <c r="F613" s="10"/>
      <c r="G613" s="10"/>
      <c r="H613" s="10">
        <v>0</v>
      </c>
    </row>
    <row r="614" spans="2:8">
      <c r="B614" s="10"/>
      <c r="C614" s="5" t="s">
        <v>726</v>
      </c>
      <c r="D614" s="10"/>
      <c r="E614" s="10"/>
      <c r="F614" s="10"/>
      <c r="G614" s="10"/>
      <c r="H614" s="10"/>
    </row>
    <row r="615" spans="2:8">
      <c r="B615" s="10">
        <v>1</v>
      </c>
      <c r="C615" s="10" t="s">
        <v>727</v>
      </c>
      <c r="D615" s="8">
        <v>1926800</v>
      </c>
      <c r="E615" s="10"/>
      <c r="F615" s="10"/>
      <c r="G615" s="10"/>
      <c r="H615" s="17">
        <v>1926800</v>
      </c>
    </row>
    <row r="616" spans="2:8">
      <c r="B616" s="10">
        <v>2</v>
      </c>
      <c r="C616" s="10" t="s">
        <v>728</v>
      </c>
      <c r="D616" s="10"/>
      <c r="E616" s="10"/>
      <c r="F616" s="10"/>
      <c r="G616" s="10"/>
      <c r="H616" s="5">
        <v>0</v>
      </c>
    </row>
    <row r="617" spans="2:8">
      <c r="B617" s="10">
        <v>3</v>
      </c>
      <c r="C617" s="10" t="s">
        <v>729</v>
      </c>
      <c r="D617" s="10"/>
      <c r="E617" s="10"/>
      <c r="F617" s="10"/>
      <c r="G617" s="10"/>
      <c r="H617" s="5">
        <v>0</v>
      </c>
    </row>
    <row r="618" spans="2:8">
      <c r="B618" s="10">
        <v>4</v>
      </c>
      <c r="C618" s="10" t="s">
        <v>730</v>
      </c>
      <c r="D618" s="10"/>
      <c r="E618" s="10"/>
      <c r="F618" s="10"/>
      <c r="G618" s="10"/>
      <c r="H618" s="5">
        <v>0</v>
      </c>
    </row>
    <row r="619" spans="2:8">
      <c r="B619" s="10">
        <v>5</v>
      </c>
      <c r="C619" s="10" t="s">
        <v>731</v>
      </c>
      <c r="D619" s="10"/>
      <c r="E619" s="10"/>
      <c r="F619" s="10"/>
      <c r="G619" s="10"/>
      <c r="H619" s="5">
        <v>0</v>
      </c>
    </row>
    <row r="620" spans="2:8">
      <c r="B620" s="10">
        <v>6</v>
      </c>
      <c r="C620" s="10" t="s">
        <v>732</v>
      </c>
      <c r="D620" s="10"/>
      <c r="E620" s="10"/>
      <c r="F620" s="10"/>
      <c r="G620" s="10"/>
      <c r="H620" s="5">
        <v>0</v>
      </c>
    </row>
    <row r="621" spans="2:8">
      <c r="B621" s="10">
        <v>7</v>
      </c>
      <c r="C621" s="10" t="s">
        <v>733</v>
      </c>
      <c r="D621" s="10"/>
      <c r="E621" s="10"/>
      <c r="F621" s="10"/>
      <c r="G621" s="10"/>
      <c r="H621" s="5">
        <v>0</v>
      </c>
    </row>
    <row r="622" spans="2:8">
      <c r="B622" s="10">
        <v>8</v>
      </c>
      <c r="C622" s="10" t="s">
        <v>734</v>
      </c>
      <c r="D622" s="10"/>
      <c r="E622" s="10"/>
      <c r="F622" s="10"/>
      <c r="G622" s="10"/>
      <c r="H622" s="5">
        <v>0</v>
      </c>
    </row>
    <row r="623" spans="2:8">
      <c r="B623" s="10">
        <v>9</v>
      </c>
      <c r="C623" s="10" t="s">
        <v>735</v>
      </c>
      <c r="D623" s="10"/>
      <c r="E623" s="10"/>
      <c r="F623" s="10"/>
      <c r="G623" s="10"/>
      <c r="H623" s="5">
        <v>0</v>
      </c>
    </row>
    <row r="624" spans="2:8">
      <c r="B624" s="10">
        <v>10</v>
      </c>
      <c r="C624" s="10" t="s">
        <v>736</v>
      </c>
      <c r="D624" s="10"/>
      <c r="E624" s="10"/>
      <c r="F624" s="10"/>
      <c r="G624" s="10"/>
      <c r="H624" s="5">
        <v>0</v>
      </c>
    </row>
    <row r="625" spans="2:8">
      <c r="B625" s="10">
        <v>11</v>
      </c>
      <c r="C625" s="10" t="s">
        <v>737</v>
      </c>
      <c r="D625" s="10"/>
      <c r="E625" s="10"/>
      <c r="F625" s="10"/>
      <c r="G625" s="10"/>
      <c r="H625" s="5">
        <v>0</v>
      </c>
    </row>
    <row r="626" spans="2:8">
      <c r="B626" s="10">
        <v>12</v>
      </c>
      <c r="C626" s="10" t="s">
        <v>738</v>
      </c>
      <c r="D626" s="10"/>
      <c r="E626" s="10"/>
      <c r="F626" s="10"/>
      <c r="G626" s="10"/>
      <c r="H626" s="5">
        <v>0</v>
      </c>
    </row>
    <row r="627" spans="2:8">
      <c r="B627" s="10">
        <v>13</v>
      </c>
      <c r="C627" s="10" t="s">
        <v>739</v>
      </c>
      <c r="D627" s="10"/>
      <c r="E627" s="10"/>
      <c r="F627" s="10"/>
      <c r="G627" s="10"/>
      <c r="H627" s="5">
        <v>0</v>
      </c>
    </row>
    <row r="628" spans="2:8">
      <c r="B628" s="10">
        <v>14</v>
      </c>
      <c r="C628" s="10" t="s">
        <v>740</v>
      </c>
      <c r="D628" s="10"/>
      <c r="E628" s="10"/>
      <c r="F628" s="10"/>
      <c r="G628" s="10"/>
      <c r="H628" s="5">
        <v>0</v>
      </c>
    </row>
    <row r="629" spans="2:8">
      <c r="B629" s="10">
        <v>15</v>
      </c>
      <c r="C629" s="10" t="s">
        <v>741</v>
      </c>
      <c r="D629" s="10"/>
      <c r="E629" s="10"/>
      <c r="F629" s="10"/>
      <c r="G629" s="10"/>
      <c r="H629" s="5">
        <v>0</v>
      </c>
    </row>
    <row r="630" spans="2:8">
      <c r="B630" s="10">
        <v>16</v>
      </c>
      <c r="C630" s="10" t="s">
        <v>742</v>
      </c>
      <c r="D630" s="10"/>
      <c r="E630" s="10"/>
      <c r="F630" s="10"/>
      <c r="G630" s="10"/>
      <c r="H630" s="5">
        <v>0</v>
      </c>
    </row>
    <row r="631" spans="2:8">
      <c r="B631" s="10"/>
      <c r="C631" s="5" t="s">
        <v>776</v>
      </c>
      <c r="D631" s="17">
        <v>1926800</v>
      </c>
      <c r="E631" s="10"/>
      <c r="F631" s="10"/>
      <c r="G631" s="10"/>
      <c r="H631" s="17">
        <v>1926800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58"/>
  <sheetViews>
    <sheetView topLeftCell="A51" workbookViewId="0">
      <selection activeCell="A16" sqref="A16"/>
    </sheetView>
  </sheetViews>
  <sheetFormatPr baseColWidth="10" defaultRowHeight="15" x14ac:dyDescent="0"/>
  <cols>
    <col min="3" max="3" width="41.33203125" customWidth="1"/>
    <col min="4" max="4" width="21.83203125" customWidth="1"/>
    <col min="5" max="5" width="21.33203125" customWidth="1"/>
    <col min="8" max="8" width="33.16406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>
      <c r="B2" s="10"/>
      <c r="C2" s="113" t="s">
        <v>777</v>
      </c>
      <c r="D2" s="10"/>
      <c r="E2" s="10"/>
      <c r="F2" s="10"/>
      <c r="G2" s="10"/>
      <c r="H2" s="10"/>
    </row>
    <row r="3" spans="2:8">
      <c r="B3" s="10"/>
      <c r="C3" s="113" t="s">
        <v>778</v>
      </c>
      <c r="D3" s="10"/>
      <c r="E3" s="10"/>
      <c r="F3" s="10"/>
      <c r="G3" s="10"/>
      <c r="H3" s="10"/>
    </row>
    <row r="4" spans="2:8">
      <c r="B4" s="10"/>
      <c r="C4" s="5" t="s">
        <v>779</v>
      </c>
      <c r="D4" s="10"/>
      <c r="E4" s="10"/>
      <c r="F4" s="10"/>
      <c r="G4" s="10"/>
      <c r="H4" s="10"/>
    </row>
    <row r="5" spans="2:8">
      <c r="B5" s="10"/>
      <c r="C5" s="5" t="s">
        <v>780</v>
      </c>
      <c r="D5" s="10"/>
      <c r="E5" s="10"/>
      <c r="F5" s="10"/>
      <c r="G5" s="10"/>
      <c r="H5" s="10"/>
    </row>
    <row r="6" spans="2:8">
      <c r="B6" s="10"/>
      <c r="C6" s="5" t="s">
        <v>329</v>
      </c>
      <c r="D6" s="10"/>
      <c r="E6" s="10"/>
      <c r="F6" s="10"/>
      <c r="G6" s="10"/>
      <c r="H6" s="10"/>
    </row>
    <row r="7" spans="2:8">
      <c r="B7" s="10"/>
      <c r="C7" s="5" t="s">
        <v>330</v>
      </c>
      <c r="D7" s="10"/>
      <c r="E7" s="10"/>
      <c r="F7" s="10"/>
      <c r="G7" s="10"/>
      <c r="H7" s="10"/>
    </row>
    <row r="8" spans="2:8">
      <c r="B8" s="10">
        <v>416</v>
      </c>
      <c r="C8" s="10" t="s">
        <v>781</v>
      </c>
      <c r="D8" s="8">
        <v>100000</v>
      </c>
      <c r="E8" s="10"/>
      <c r="F8" s="10"/>
      <c r="G8" s="10"/>
      <c r="H8" s="8">
        <v>100000</v>
      </c>
    </row>
    <row r="9" spans="2:8">
      <c r="B9" s="10">
        <v>417</v>
      </c>
      <c r="C9" s="10" t="s">
        <v>782</v>
      </c>
      <c r="D9" s="8">
        <v>21000000</v>
      </c>
      <c r="E9" s="10"/>
      <c r="F9" s="10"/>
      <c r="G9" s="10"/>
      <c r="H9" s="8">
        <v>21000000</v>
      </c>
    </row>
    <row r="10" spans="2:8">
      <c r="B10" s="10">
        <v>421</v>
      </c>
      <c r="C10" s="10" t="s">
        <v>26</v>
      </c>
      <c r="D10" s="8">
        <v>300000</v>
      </c>
      <c r="E10" s="10"/>
      <c r="F10" s="10"/>
      <c r="G10" s="10"/>
      <c r="H10" s="8">
        <v>300000</v>
      </c>
    </row>
    <row r="11" spans="2:8">
      <c r="B11" s="10">
        <v>422</v>
      </c>
      <c r="C11" s="10" t="s">
        <v>35</v>
      </c>
      <c r="D11" s="8">
        <v>350000</v>
      </c>
      <c r="E11" s="10"/>
      <c r="F11" s="10"/>
      <c r="G11" s="10"/>
      <c r="H11" s="8">
        <v>350000</v>
      </c>
    </row>
    <row r="12" spans="2:8">
      <c r="B12" s="10">
        <v>423</v>
      </c>
      <c r="C12" s="10" t="s">
        <v>37</v>
      </c>
      <c r="D12" s="8">
        <v>4600000</v>
      </c>
      <c r="E12" s="10"/>
      <c r="F12" s="10"/>
      <c r="G12" s="10"/>
      <c r="H12" s="8">
        <v>4600000</v>
      </c>
    </row>
    <row r="13" spans="2:8">
      <c r="B13" s="10">
        <v>425</v>
      </c>
      <c r="C13" s="10" t="s">
        <v>107</v>
      </c>
      <c r="D13" s="8">
        <v>140000</v>
      </c>
      <c r="E13" s="10"/>
      <c r="F13" s="10"/>
      <c r="G13" s="10"/>
      <c r="H13" s="8">
        <v>140000</v>
      </c>
    </row>
    <row r="14" spans="2:8">
      <c r="B14" s="10">
        <v>426</v>
      </c>
      <c r="C14" s="10" t="s">
        <v>41</v>
      </c>
      <c r="D14" s="8">
        <v>300000</v>
      </c>
      <c r="E14" s="10"/>
      <c r="F14" s="10"/>
      <c r="G14" s="10"/>
      <c r="H14" s="8">
        <v>300000</v>
      </c>
    </row>
    <row r="15" spans="2:8">
      <c r="B15" s="10">
        <v>465</v>
      </c>
      <c r="C15" s="10" t="s">
        <v>16</v>
      </c>
      <c r="D15" s="8">
        <v>350000</v>
      </c>
      <c r="E15" s="10"/>
      <c r="F15" s="10"/>
      <c r="G15" s="10"/>
      <c r="H15" s="8">
        <v>350000</v>
      </c>
    </row>
    <row r="16" spans="2:8">
      <c r="B16" s="10">
        <v>512</v>
      </c>
      <c r="C16" s="10" t="s">
        <v>82</v>
      </c>
      <c r="D16" s="8">
        <v>150000</v>
      </c>
      <c r="E16" s="10"/>
      <c r="F16" s="10"/>
      <c r="G16" s="10"/>
      <c r="H16" s="8">
        <v>150000</v>
      </c>
    </row>
    <row r="17" spans="2:8">
      <c r="B17" s="10"/>
      <c r="C17" s="5" t="s">
        <v>783</v>
      </c>
      <c r="D17" s="10"/>
      <c r="E17" s="10"/>
      <c r="F17" s="10"/>
      <c r="G17" s="10"/>
      <c r="H17" s="10"/>
    </row>
    <row r="18" spans="2:8">
      <c r="B18" s="10">
        <v>423</v>
      </c>
      <c r="C18" s="10" t="s">
        <v>784</v>
      </c>
      <c r="D18" s="8">
        <v>1850000</v>
      </c>
      <c r="E18" s="10"/>
      <c r="F18" s="10"/>
      <c r="G18" s="10"/>
      <c r="H18" s="8">
        <v>1850000</v>
      </c>
    </row>
    <row r="19" spans="2:8">
      <c r="B19" s="10"/>
      <c r="C19" s="113" t="s">
        <v>785</v>
      </c>
      <c r="D19" s="17">
        <v>29140000</v>
      </c>
      <c r="E19" s="5">
        <v>0</v>
      </c>
      <c r="F19" s="5">
        <v>0</v>
      </c>
      <c r="G19" s="5">
        <v>0</v>
      </c>
      <c r="H19" s="17">
        <v>29140000</v>
      </c>
    </row>
    <row r="20" spans="2:8">
      <c r="B20" s="10"/>
      <c r="C20" s="5" t="s">
        <v>786</v>
      </c>
      <c r="D20" s="17">
        <v>29140000</v>
      </c>
      <c r="E20" s="5">
        <v>0</v>
      </c>
      <c r="F20" s="5">
        <v>0</v>
      </c>
      <c r="G20" s="5">
        <v>0</v>
      </c>
      <c r="H20" s="17">
        <v>29140000</v>
      </c>
    </row>
    <row r="21" spans="2:8">
      <c r="B21" s="10"/>
      <c r="C21" s="5" t="s">
        <v>787</v>
      </c>
      <c r="D21" s="10"/>
      <c r="E21" s="10"/>
      <c r="F21" s="10"/>
      <c r="G21" s="10"/>
      <c r="H21" s="10"/>
    </row>
    <row r="22" spans="2:8">
      <c r="B22" s="10"/>
      <c r="C22" s="5" t="s">
        <v>780</v>
      </c>
      <c r="D22" s="10"/>
      <c r="E22" s="10"/>
      <c r="F22" s="10"/>
      <c r="G22" s="10"/>
      <c r="H22" s="10"/>
    </row>
    <row r="23" spans="2:8">
      <c r="B23" s="10"/>
      <c r="C23" s="5" t="s">
        <v>329</v>
      </c>
      <c r="D23" s="10"/>
      <c r="E23" s="10"/>
      <c r="F23" s="10"/>
      <c r="G23" s="10"/>
      <c r="H23" s="10"/>
    </row>
    <row r="24" spans="2:8">
      <c r="B24" s="10"/>
      <c r="C24" s="5" t="s">
        <v>330</v>
      </c>
      <c r="D24" s="10"/>
      <c r="E24" s="10"/>
      <c r="F24" s="10"/>
      <c r="G24" s="10"/>
      <c r="H24" s="10"/>
    </row>
    <row r="25" spans="2:8">
      <c r="B25" s="10">
        <v>411</v>
      </c>
      <c r="C25" s="10" t="s">
        <v>788</v>
      </c>
      <c r="D25" s="8">
        <v>18900000</v>
      </c>
      <c r="E25" s="10"/>
      <c r="F25" s="10"/>
      <c r="G25" s="10"/>
      <c r="H25" s="8">
        <v>18900000</v>
      </c>
    </row>
    <row r="26" spans="2:8">
      <c r="B26" s="10">
        <v>412</v>
      </c>
      <c r="C26" s="10" t="s">
        <v>8</v>
      </c>
      <c r="D26" s="8">
        <v>2800000</v>
      </c>
      <c r="E26" s="10"/>
      <c r="F26" s="10"/>
      <c r="G26" s="10"/>
      <c r="H26" s="8">
        <v>2800000</v>
      </c>
    </row>
    <row r="27" spans="2:8">
      <c r="B27" s="10">
        <v>416</v>
      </c>
      <c r="C27" s="10" t="s">
        <v>418</v>
      </c>
      <c r="D27" s="8">
        <v>100000</v>
      </c>
      <c r="E27" s="10"/>
      <c r="F27" s="10"/>
      <c r="G27" s="10"/>
      <c r="H27" s="8">
        <v>100000</v>
      </c>
    </row>
    <row r="28" spans="2:8">
      <c r="B28" s="10">
        <v>421</v>
      </c>
      <c r="C28" s="10" t="s">
        <v>26</v>
      </c>
      <c r="D28" s="8">
        <v>700000</v>
      </c>
      <c r="E28" s="10"/>
      <c r="F28" s="10"/>
      <c r="G28" s="10"/>
      <c r="H28" s="8">
        <v>700000</v>
      </c>
    </row>
    <row r="29" spans="2:8">
      <c r="B29" s="10">
        <v>422</v>
      </c>
      <c r="C29" s="10" t="s">
        <v>35</v>
      </c>
      <c r="D29" s="8">
        <v>1000000</v>
      </c>
      <c r="E29" s="10"/>
      <c r="F29" s="10"/>
      <c r="G29" s="10"/>
      <c r="H29" s="8">
        <v>1000000</v>
      </c>
    </row>
    <row r="30" spans="2:8">
      <c r="B30" s="10">
        <v>423</v>
      </c>
      <c r="C30" s="10" t="s">
        <v>37</v>
      </c>
      <c r="D30" s="8">
        <v>8850000</v>
      </c>
      <c r="E30" s="10"/>
      <c r="F30" s="10"/>
      <c r="G30" s="10"/>
      <c r="H30" s="8">
        <v>8850000</v>
      </c>
    </row>
    <row r="31" spans="2:8">
      <c r="B31" s="10">
        <v>425</v>
      </c>
      <c r="C31" s="10" t="s">
        <v>107</v>
      </c>
      <c r="D31" s="8">
        <v>200000</v>
      </c>
      <c r="E31" s="10"/>
      <c r="F31" s="10"/>
      <c r="G31" s="10"/>
      <c r="H31" s="8">
        <v>200000</v>
      </c>
    </row>
    <row r="32" spans="2:8">
      <c r="B32" s="10">
        <v>426</v>
      </c>
      <c r="C32" s="10" t="s">
        <v>41</v>
      </c>
      <c r="D32" s="8">
        <v>2000000</v>
      </c>
      <c r="E32" s="10"/>
      <c r="F32" s="10"/>
      <c r="G32" s="10"/>
      <c r="H32" s="8">
        <v>2000000</v>
      </c>
    </row>
    <row r="33" spans="2:8">
      <c r="B33" s="10">
        <v>465</v>
      </c>
      <c r="C33" s="10" t="s">
        <v>16</v>
      </c>
      <c r="D33" s="8">
        <v>2200000</v>
      </c>
      <c r="E33" s="10"/>
      <c r="F33" s="10"/>
      <c r="G33" s="10"/>
      <c r="H33" s="8">
        <v>2200000</v>
      </c>
    </row>
    <row r="34" spans="2:8">
      <c r="B34" s="10">
        <v>512</v>
      </c>
      <c r="C34" s="10" t="s">
        <v>82</v>
      </c>
      <c r="D34" s="8">
        <v>180000</v>
      </c>
      <c r="E34" s="10"/>
      <c r="F34" s="10"/>
      <c r="G34" s="10"/>
      <c r="H34" s="8">
        <v>180000</v>
      </c>
    </row>
    <row r="35" spans="2:8">
      <c r="B35" s="10"/>
      <c r="C35" s="113" t="s">
        <v>785</v>
      </c>
      <c r="D35" s="17">
        <v>36930000</v>
      </c>
      <c r="E35" s="5">
        <v>0</v>
      </c>
      <c r="F35" s="5">
        <v>0</v>
      </c>
      <c r="G35" s="5">
        <v>0</v>
      </c>
      <c r="H35" s="17">
        <v>36930000</v>
      </c>
    </row>
    <row r="36" spans="2:8">
      <c r="B36" s="10"/>
      <c r="C36" s="5" t="s">
        <v>789</v>
      </c>
      <c r="D36" s="17">
        <v>36930000</v>
      </c>
      <c r="E36" s="5">
        <v>0</v>
      </c>
      <c r="F36" s="5">
        <v>0</v>
      </c>
      <c r="G36" s="5">
        <v>0</v>
      </c>
      <c r="H36" s="17">
        <v>36930000</v>
      </c>
    </row>
    <row r="37" spans="2:8">
      <c r="B37" s="10"/>
      <c r="C37" s="5" t="s">
        <v>790</v>
      </c>
      <c r="D37" s="10"/>
      <c r="E37" s="10"/>
      <c r="F37" s="10"/>
      <c r="G37" s="10"/>
      <c r="H37" s="10"/>
    </row>
    <row r="38" spans="2:8">
      <c r="B38" s="10"/>
      <c r="C38" s="5" t="s">
        <v>780</v>
      </c>
      <c r="D38" s="10"/>
      <c r="E38" s="10"/>
      <c r="F38" s="10"/>
      <c r="G38" s="10"/>
      <c r="H38" s="10"/>
    </row>
    <row r="39" spans="2:8">
      <c r="B39" s="10"/>
      <c r="C39" s="5" t="s">
        <v>329</v>
      </c>
      <c r="D39" s="10"/>
      <c r="E39" s="10"/>
      <c r="F39" s="10"/>
      <c r="G39" s="10"/>
      <c r="H39" s="10"/>
    </row>
    <row r="40" spans="2:8">
      <c r="B40" s="10"/>
      <c r="C40" s="5" t="s">
        <v>330</v>
      </c>
      <c r="D40" s="10"/>
      <c r="E40" s="10"/>
      <c r="F40" s="10"/>
      <c r="G40" s="10"/>
      <c r="H40" s="10"/>
    </row>
    <row r="41" spans="2:8">
      <c r="B41" s="10">
        <v>411</v>
      </c>
      <c r="C41" s="10" t="s">
        <v>788</v>
      </c>
      <c r="D41" s="8">
        <v>153000000</v>
      </c>
      <c r="E41" s="10"/>
      <c r="F41" s="10"/>
      <c r="G41" s="10"/>
      <c r="H41" s="8">
        <v>153000000</v>
      </c>
    </row>
    <row r="42" spans="2:8">
      <c r="B42" s="10">
        <v>412</v>
      </c>
      <c r="C42" s="10" t="s">
        <v>8</v>
      </c>
      <c r="D42" s="8">
        <v>22900000</v>
      </c>
      <c r="E42" s="10"/>
      <c r="F42" s="10"/>
      <c r="G42" s="10"/>
      <c r="H42" s="8">
        <v>22900000</v>
      </c>
    </row>
    <row r="43" spans="2:8">
      <c r="B43" s="10">
        <v>413</v>
      </c>
      <c r="C43" s="10" t="s">
        <v>67</v>
      </c>
      <c r="D43" s="8">
        <v>350000</v>
      </c>
      <c r="E43" s="10"/>
      <c r="F43" s="10"/>
      <c r="G43" s="10"/>
      <c r="H43" s="8">
        <v>350000</v>
      </c>
    </row>
    <row r="44" spans="2:8">
      <c r="B44" s="10">
        <v>414</v>
      </c>
      <c r="C44" s="10" t="s">
        <v>105</v>
      </c>
      <c r="D44" s="8">
        <v>6770000</v>
      </c>
      <c r="E44" s="10"/>
      <c r="F44" s="10"/>
      <c r="G44" s="10"/>
      <c r="H44" s="8">
        <v>6770000</v>
      </c>
    </row>
    <row r="45" spans="2:8">
      <c r="B45" s="10">
        <v>415</v>
      </c>
      <c r="C45" s="10" t="s">
        <v>417</v>
      </c>
      <c r="D45" s="8">
        <v>15800000</v>
      </c>
      <c r="E45" s="10"/>
      <c r="F45" s="10"/>
      <c r="G45" s="10"/>
      <c r="H45" s="8">
        <v>15800000</v>
      </c>
    </row>
    <row r="46" spans="2:8">
      <c r="B46" s="10">
        <v>416</v>
      </c>
      <c r="C46" s="10" t="s">
        <v>418</v>
      </c>
      <c r="D46" s="8">
        <v>1700000</v>
      </c>
      <c r="E46" s="10"/>
      <c r="F46" s="10"/>
      <c r="G46" s="10"/>
      <c r="H46" s="8">
        <v>1700000</v>
      </c>
    </row>
    <row r="47" spans="2:8">
      <c r="B47" s="10">
        <v>421</v>
      </c>
      <c r="C47" s="10" t="s">
        <v>26</v>
      </c>
      <c r="D47" s="8">
        <v>31000000</v>
      </c>
      <c r="E47" s="10"/>
      <c r="F47" s="10"/>
      <c r="G47" s="10"/>
      <c r="H47" s="8">
        <v>31000000</v>
      </c>
    </row>
    <row r="48" spans="2:8">
      <c r="B48" s="10">
        <v>422</v>
      </c>
      <c r="C48" s="10" t="s">
        <v>35</v>
      </c>
      <c r="D48" s="8">
        <v>1700000</v>
      </c>
      <c r="E48" s="10"/>
      <c r="F48" s="10"/>
      <c r="G48" s="10"/>
      <c r="H48" s="8">
        <v>1700000</v>
      </c>
    </row>
    <row r="49" spans="2:8">
      <c r="B49" s="10">
        <v>423</v>
      </c>
      <c r="C49" s="10" t="s">
        <v>37</v>
      </c>
      <c r="D49" s="8">
        <v>12000000</v>
      </c>
      <c r="E49" s="10"/>
      <c r="F49" s="10"/>
      <c r="G49" s="10"/>
      <c r="H49" s="8">
        <v>12000000</v>
      </c>
    </row>
    <row r="50" spans="2:8">
      <c r="B50" s="10">
        <v>424</v>
      </c>
      <c r="C50" s="10" t="s">
        <v>72</v>
      </c>
      <c r="D50" s="8">
        <v>250000</v>
      </c>
      <c r="E50" s="10"/>
      <c r="F50" s="10"/>
      <c r="G50" s="10"/>
      <c r="H50" s="8">
        <v>250000</v>
      </c>
    </row>
    <row r="51" spans="2:8">
      <c r="B51" s="10">
        <v>425</v>
      </c>
      <c r="C51" s="10" t="s">
        <v>107</v>
      </c>
      <c r="D51" s="8">
        <v>10360000</v>
      </c>
      <c r="E51" s="10"/>
      <c r="F51" s="10"/>
      <c r="G51" s="10"/>
      <c r="H51" s="8">
        <v>10360000</v>
      </c>
    </row>
    <row r="52" spans="2:8">
      <c r="B52" s="10">
        <v>426</v>
      </c>
      <c r="C52" s="10" t="s">
        <v>791</v>
      </c>
      <c r="D52" s="8">
        <v>14320000</v>
      </c>
      <c r="E52" s="10"/>
      <c r="F52" s="10"/>
      <c r="G52" s="10"/>
      <c r="H52" s="8">
        <v>14320000</v>
      </c>
    </row>
    <row r="53" spans="2:8">
      <c r="B53" s="10"/>
      <c r="C53" s="10" t="s">
        <v>792</v>
      </c>
      <c r="D53" s="8">
        <v>2000000</v>
      </c>
      <c r="E53" s="10"/>
      <c r="F53" s="10"/>
      <c r="G53" s="10"/>
      <c r="H53" s="8">
        <v>2000000</v>
      </c>
    </row>
    <row r="54" spans="2:8">
      <c r="B54" s="10">
        <v>465</v>
      </c>
      <c r="C54" s="10" t="s">
        <v>16</v>
      </c>
      <c r="D54" s="8">
        <v>20000000</v>
      </c>
      <c r="E54" s="10"/>
      <c r="F54" s="10"/>
      <c r="G54" s="10"/>
      <c r="H54" s="8">
        <v>20000000</v>
      </c>
    </row>
    <row r="55" spans="2:8">
      <c r="B55" s="10">
        <v>482</v>
      </c>
      <c r="C55" s="10" t="s">
        <v>793</v>
      </c>
      <c r="D55" s="8">
        <v>654000</v>
      </c>
      <c r="E55" s="10"/>
      <c r="F55" s="10"/>
      <c r="G55" s="10"/>
      <c r="H55" s="8">
        <v>654000</v>
      </c>
    </row>
    <row r="56" spans="2:8">
      <c r="B56" s="10">
        <v>483</v>
      </c>
      <c r="C56" s="10" t="s">
        <v>564</v>
      </c>
      <c r="D56" s="8">
        <v>150000</v>
      </c>
      <c r="E56" s="10"/>
      <c r="F56" s="10"/>
      <c r="G56" s="10"/>
      <c r="H56" s="8">
        <v>150000</v>
      </c>
    </row>
    <row r="57" spans="2:8">
      <c r="B57" s="10">
        <v>485</v>
      </c>
      <c r="C57" s="10" t="s">
        <v>794</v>
      </c>
      <c r="D57" s="8">
        <v>200000</v>
      </c>
      <c r="E57" s="10"/>
      <c r="F57" s="10"/>
      <c r="G57" s="10"/>
      <c r="H57" s="8">
        <v>200000</v>
      </c>
    </row>
    <row r="58" spans="2:8">
      <c r="B58" s="10">
        <v>512</v>
      </c>
      <c r="C58" s="10" t="s">
        <v>82</v>
      </c>
      <c r="D58" s="8">
        <v>1500000</v>
      </c>
      <c r="E58" s="10"/>
      <c r="F58" s="10"/>
      <c r="G58" s="10"/>
      <c r="H58" s="8">
        <v>1500000</v>
      </c>
    </row>
    <row r="59" spans="2:8">
      <c r="B59" s="10"/>
      <c r="C59" s="113" t="s">
        <v>785</v>
      </c>
      <c r="D59" s="17">
        <v>292654000</v>
      </c>
      <c r="E59" s="5">
        <v>0</v>
      </c>
      <c r="F59" s="5">
        <v>0</v>
      </c>
      <c r="G59" s="5">
        <v>0</v>
      </c>
      <c r="H59" s="17">
        <v>292654000</v>
      </c>
    </row>
    <row r="60" spans="2:8">
      <c r="B60" s="10"/>
      <c r="C60" s="5" t="s">
        <v>795</v>
      </c>
      <c r="D60" s="17">
        <v>292654000</v>
      </c>
      <c r="E60" s="5">
        <v>0</v>
      </c>
      <c r="F60" s="5">
        <v>0</v>
      </c>
      <c r="G60" s="5">
        <v>0</v>
      </c>
      <c r="H60" s="17">
        <v>292654000</v>
      </c>
    </row>
    <row r="61" spans="2:8">
      <c r="B61" s="10"/>
      <c r="C61" s="5" t="s">
        <v>796</v>
      </c>
      <c r="D61" s="10"/>
      <c r="E61" s="10"/>
      <c r="F61" s="10"/>
      <c r="G61" s="10"/>
      <c r="H61" s="10"/>
    </row>
    <row r="62" spans="2:8">
      <c r="B62" s="10"/>
      <c r="C62" s="5" t="s">
        <v>329</v>
      </c>
      <c r="D62" s="10"/>
      <c r="E62" s="10"/>
      <c r="F62" s="10"/>
      <c r="G62" s="10"/>
      <c r="H62" s="10"/>
    </row>
    <row r="63" spans="2:8">
      <c r="B63" s="10"/>
      <c r="C63" s="5" t="s">
        <v>797</v>
      </c>
      <c r="D63" s="10"/>
      <c r="E63" s="10"/>
      <c r="F63" s="10"/>
      <c r="G63" s="10"/>
      <c r="H63" s="10"/>
    </row>
    <row r="64" spans="2:8">
      <c r="B64" s="10">
        <v>411</v>
      </c>
      <c r="C64" s="10" t="s">
        <v>788</v>
      </c>
      <c r="D64" s="8">
        <v>2560000</v>
      </c>
      <c r="E64" s="10"/>
      <c r="F64" s="10"/>
      <c r="G64" s="10"/>
      <c r="H64" s="8">
        <v>2560000</v>
      </c>
    </row>
    <row r="65" spans="2:8">
      <c r="B65" s="10">
        <v>412</v>
      </c>
      <c r="C65" s="10" t="s">
        <v>8</v>
      </c>
      <c r="D65" s="8">
        <v>384000</v>
      </c>
      <c r="E65" s="10"/>
      <c r="F65" s="10"/>
      <c r="G65" s="10"/>
      <c r="H65" s="8">
        <v>384000</v>
      </c>
    </row>
    <row r="66" spans="2:8">
      <c r="B66" s="10">
        <v>421</v>
      </c>
      <c r="C66" s="10" t="s">
        <v>26</v>
      </c>
      <c r="D66" s="8">
        <v>36000</v>
      </c>
      <c r="E66" s="10"/>
      <c r="F66" s="10"/>
      <c r="G66" s="10"/>
      <c r="H66" s="8">
        <v>36000</v>
      </c>
    </row>
    <row r="67" spans="2:8">
      <c r="B67" s="10">
        <v>422</v>
      </c>
      <c r="C67" s="10" t="s">
        <v>35</v>
      </c>
      <c r="D67" s="8">
        <v>80000</v>
      </c>
      <c r="E67" s="10"/>
      <c r="F67" s="10"/>
      <c r="G67" s="10"/>
      <c r="H67" s="8">
        <v>80000</v>
      </c>
    </row>
    <row r="68" spans="2:8">
      <c r="B68" s="10">
        <v>423</v>
      </c>
      <c r="C68" s="10" t="s">
        <v>37</v>
      </c>
      <c r="D68" s="8">
        <v>100000</v>
      </c>
      <c r="E68" s="10"/>
      <c r="F68" s="10"/>
      <c r="G68" s="10"/>
      <c r="H68" s="8">
        <v>100000</v>
      </c>
    </row>
    <row r="69" spans="2:8">
      <c r="B69" s="10">
        <v>426</v>
      </c>
      <c r="C69" s="10" t="s">
        <v>41</v>
      </c>
      <c r="D69" s="8">
        <v>100000</v>
      </c>
      <c r="E69" s="10"/>
      <c r="F69" s="10"/>
      <c r="G69" s="10"/>
      <c r="H69" s="8">
        <v>100000</v>
      </c>
    </row>
    <row r="70" spans="2:8">
      <c r="B70" s="10">
        <v>465</v>
      </c>
      <c r="C70" s="10" t="s">
        <v>16</v>
      </c>
      <c r="D70" s="8">
        <v>350000</v>
      </c>
      <c r="E70" s="10"/>
      <c r="F70" s="10"/>
      <c r="G70" s="10"/>
      <c r="H70" s="8">
        <v>350000</v>
      </c>
    </row>
    <row r="71" spans="2:8">
      <c r="B71" s="10"/>
      <c r="C71" s="113" t="s">
        <v>785</v>
      </c>
      <c r="D71" s="17">
        <v>3610000</v>
      </c>
      <c r="E71" s="5">
        <v>0</v>
      </c>
      <c r="F71" s="5">
        <v>0</v>
      </c>
      <c r="G71" s="5">
        <v>0</v>
      </c>
      <c r="H71" s="17">
        <v>3610000</v>
      </c>
    </row>
    <row r="72" spans="2:8">
      <c r="B72" s="10"/>
      <c r="C72" s="5" t="s">
        <v>798</v>
      </c>
      <c r="D72" s="17">
        <v>3610000</v>
      </c>
      <c r="E72" s="5">
        <v>0</v>
      </c>
      <c r="F72" s="5">
        <v>0</v>
      </c>
      <c r="G72" s="5">
        <v>0</v>
      </c>
      <c r="H72" s="17">
        <v>3610000</v>
      </c>
    </row>
    <row r="73" spans="2:8">
      <c r="B73" s="10"/>
      <c r="C73" s="5" t="s">
        <v>799</v>
      </c>
      <c r="D73" s="10"/>
      <c r="E73" s="10"/>
      <c r="F73" s="10"/>
      <c r="G73" s="10"/>
      <c r="H73" s="10"/>
    </row>
    <row r="74" spans="2:8">
      <c r="B74" s="10"/>
      <c r="C74" s="5" t="s">
        <v>329</v>
      </c>
      <c r="D74" s="10"/>
      <c r="E74" s="10"/>
      <c r="F74" s="10"/>
      <c r="G74" s="10"/>
      <c r="H74" s="10"/>
    </row>
    <row r="75" spans="2:8">
      <c r="B75" s="10"/>
      <c r="C75" s="5" t="s">
        <v>330</v>
      </c>
      <c r="D75" s="10"/>
      <c r="E75" s="10"/>
      <c r="F75" s="10"/>
      <c r="G75" s="10"/>
      <c r="H75" s="10"/>
    </row>
    <row r="76" spans="2:8">
      <c r="B76" s="10">
        <v>424</v>
      </c>
      <c r="C76" s="10" t="s">
        <v>800</v>
      </c>
      <c r="D76" s="8">
        <v>5350000</v>
      </c>
      <c r="E76" s="10"/>
      <c r="F76" s="10"/>
      <c r="G76" s="10"/>
      <c r="H76" s="8">
        <v>5350000</v>
      </c>
    </row>
    <row r="77" spans="2:8">
      <c r="B77" s="10">
        <v>465</v>
      </c>
      <c r="C77" s="10" t="s">
        <v>16</v>
      </c>
      <c r="D77" s="8">
        <v>150000</v>
      </c>
      <c r="E77" s="10"/>
      <c r="F77" s="10"/>
      <c r="G77" s="10"/>
      <c r="H77" s="8">
        <v>150000</v>
      </c>
    </row>
    <row r="78" spans="2:8">
      <c r="B78" s="10">
        <v>481</v>
      </c>
      <c r="C78" s="10" t="s">
        <v>801</v>
      </c>
      <c r="D78" s="8">
        <v>1887000</v>
      </c>
      <c r="E78" s="10"/>
      <c r="F78" s="10"/>
      <c r="G78" s="10"/>
      <c r="H78" s="8">
        <v>1887000</v>
      </c>
    </row>
    <row r="79" spans="2:8">
      <c r="B79" s="10">
        <v>481</v>
      </c>
      <c r="C79" s="10" t="s">
        <v>802</v>
      </c>
      <c r="D79" s="8">
        <v>5000000</v>
      </c>
      <c r="E79" s="10"/>
      <c r="F79" s="10"/>
      <c r="G79" s="10"/>
      <c r="H79" s="8">
        <v>5000000</v>
      </c>
    </row>
    <row r="80" spans="2:8">
      <c r="B80" s="10">
        <v>481</v>
      </c>
      <c r="C80" s="10" t="s">
        <v>803</v>
      </c>
      <c r="D80" s="8">
        <v>3500000</v>
      </c>
      <c r="E80" s="10"/>
      <c r="F80" s="10"/>
      <c r="G80" s="10"/>
      <c r="H80" s="8">
        <v>3500000</v>
      </c>
    </row>
    <row r="81" spans="2:8">
      <c r="B81" s="10">
        <v>472</v>
      </c>
      <c r="C81" s="10" t="s">
        <v>804</v>
      </c>
      <c r="D81" s="8">
        <v>2000000</v>
      </c>
      <c r="E81" s="10"/>
      <c r="F81" s="10"/>
      <c r="G81" s="10"/>
      <c r="H81" s="8">
        <v>2000000</v>
      </c>
    </row>
    <row r="82" spans="2:8">
      <c r="B82" s="10"/>
      <c r="C82" s="5" t="s">
        <v>783</v>
      </c>
      <c r="D82" s="10"/>
      <c r="E82" s="10"/>
      <c r="F82" s="10"/>
      <c r="G82" s="10"/>
      <c r="H82" s="10"/>
    </row>
    <row r="83" spans="2:8">
      <c r="B83" s="10">
        <v>481</v>
      </c>
      <c r="C83" s="10" t="s">
        <v>805</v>
      </c>
      <c r="D83" s="8">
        <v>10000000</v>
      </c>
      <c r="E83" s="10"/>
      <c r="F83" s="10"/>
      <c r="G83" s="10"/>
      <c r="H83" s="8">
        <v>10000000</v>
      </c>
    </row>
    <row r="84" spans="2:8">
      <c r="B84" s="10"/>
      <c r="C84" s="5" t="s">
        <v>806</v>
      </c>
      <c r="D84" s="10"/>
      <c r="E84" s="10"/>
      <c r="F84" s="10"/>
      <c r="G84" s="10"/>
      <c r="H84" s="10"/>
    </row>
    <row r="85" spans="2:8">
      <c r="B85" s="10">
        <v>481</v>
      </c>
      <c r="C85" s="10" t="s">
        <v>807</v>
      </c>
      <c r="D85" s="8">
        <v>1600000</v>
      </c>
      <c r="E85" s="10"/>
      <c r="F85" s="10"/>
      <c r="G85" s="10"/>
      <c r="H85" s="8">
        <v>1600000</v>
      </c>
    </row>
    <row r="86" spans="2:8">
      <c r="B86" s="10"/>
      <c r="C86" s="113" t="s">
        <v>808</v>
      </c>
      <c r="D86" s="17">
        <v>29487000</v>
      </c>
      <c r="E86" s="5">
        <v>0</v>
      </c>
      <c r="F86" s="5">
        <v>0</v>
      </c>
      <c r="G86" s="5">
        <v>0</v>
      </c>
      <c r="H86" s="17">
        <v>29487000</v>
      </c>
    </row>
    <row r="87" spans="2:8">
      <c r="B87" s="10"/>
      <c r="C87" s="5" t="s">
        <v>809</v>
      </c>
      <c r="D87" s="10"/>
      <c r="E87" s="10"/>
      <c r="F87" s="10"/>
      <c r="G87" s="10"/>
      <c r="H87" s="10"/>
    </row>
    <row r="88" spans="2:8">
      <c r="B88" s="10"/>
      <c r="C88" s="5" t="s">
        <v>329</v>
      </c>
      <c r="D88" s="10"/>
      <c r="E88" s="10"/>
      <c r="F88" s="10"/>
      <c r="G88" s="10"/>
      <c r="H88" s="10"/>
    </row>
    <row r="89" spans="2:8">
      <c r="B89" s="10"/>
      <c r="C89" s="5" t="s">
        <v>810</v>
      </c>
      <c r="D89" s="10"/>
      <c r="E89" s="10"/>
      <c r="F89" s="10"/>
      <c r="G89" s="10"/>
      <c r="H89" s="10"/>
    </row>
    <row r="90" spans="2:8">
      <c r="B90" s="10">
        <v>423</v>
      </c>
      <c r="C90" s="10" t="s">
        <v>37</v>
      </c>
      <c r="D90" s="8">
        <v>520000</v>
      </c>
      <c r="E90" s="10"/>
      <c r="F90" s="10"/>
      <c r="G90" s="10"/>
      <c r="H90" s="8">
        <v>520000</v>
      </c>
    </row>
    <row r="91" spans="2:8">
      <c r="B91" s="10">
        <v>481</v>
      </c>
      <c r="C91" s="10" t="s">
        <v>811</v>
      </c>
      <c r="D91" s="8">
        <v>3500000</v>
      </c>
      <c r="E91" s="10"/>
      <c r="F91" s="10"/>
      <c r="G91" s="10"/>
      <c r="H91" s="8">
        <v>3500000</v>
      </c>
    </row>
    <row r="92" spans="2:8">
      <c r="B92" s="10">
        <v>512</v>
      </c>
      <c r="C92" s="10" t="s">
        <v>82</v>
      </c>
      <c r="D92" s="8">
        <v>480000</v>
      </c>
      <c r="E92" s="10"/>
      <c r="F92" s="10"/>
      <c r="G92" s="10"/>
      <c r="H92" s="8">
        <v>480000</v>
      </c>
    </row>
    <row r="93" spans="2:8">
      <c r="B93" s="10"/>
      <c r="C93" s="113" t="s">
        <v>812</v>
      </c>
      <c r="D93" s="17">
        <v>4500000</v>
      </c>
      <c r="E93" s="5">
        <v>0</v>
      </c>
      <c r="F93" s="5">
        <v>0</v>
      </c>
      <c r="G93" s="5">
        <v>0</v>
      </c>
      <c r="H93" s="17">
        <v>4500000</v>
      </c>
    </row>
    <row r="94" spans="2:8">
      <c r="B94" s="10"/>
      <c r="C94" s="5" t="s">
        <v>813</v>
      </c>
      <c r="D94" s="10"/>
      <c r="E94" s="10"/>
      <c r="F94" s="10"/>
      <c r="G94" s="10"/>
      <c r="H94" s="10"/>
    </row>
    <row r="95" spans="2:8">
      <c r="B95" s="10"/>
      <c r="C95" s="5" t="s">
        <v>814</v>
      </c>
      <c r="D95" s="10"/>
      <c r="E95" s="10"/>
      <c r="F95" s="10"/>
      <c r="G95" s="10"/>
      <c r="H95" s="10"/>
    </row>
    <row r="96" spans="2:8">
      <c r="B96" s="10"/>
      <c r="C96" s="5" t="s">
        <v>329</v>
      </c>
      <c r="D96" s="10"/>
      <c r="E96" s="10"/>
      <c r="F96" s="10"/>
      <c r="G96" s="10"/>
      <c r="H96" s="10"/>
    </row>
    <row r="97" spans="2:8">
      <c r="B97" s="10"/>
      <c r="C97" s="5" t="s">
        <v>330</v>
      </c>
      <c r="D97" s="10"/>
      <c r="E97" s="10"/>
      <c r="F97" s="10"/>
      <c r="G97" s="10"/>
      <c r="H97" s="10"/>
    </row>
    <row r="98" spans="2:8">
      <c r="B98" s="10">
        <v>423</v>
      </c>
      <c r="C98" s="10" t="s">
        <v>37</v>
      </c>
      <c r="D98" s="8">
        <v>200000</v>
      </c>
      <c r="E98" s="10"/>
      <c r="F98" s="10"/>
      <c r="G98" s="10"/>
      <c r="H98" s="8">
        <v>200000</v>
      </c>
    </row>
    <row r="99" spans="2:8">
      <c r="B99" s="10">
        <v>424</v>
      </c>
      <c r="C99" s="10" t="s">
        <v>72</v>
      </c>
      <c r="D99" s="8">
        <v>1000000</v>
      </c>
      <c r="E99" s="10"/>
      <c r="F99" s="10"/>
      <c r="G99" s="10"/>
      <c r="H99" s="8">
        <v>1000000</v>
      </c>
    </row>
    <row r="100" spans="2:8">
      <c r="B100" s="10">
        <v>426</v>
      </c>
      <c r="C100" s="10" t="s">
        <v>41</v>
      </c>
      <c r="D100" s="8">
        <v>1300000</v>
      </c>
      <c r="E100" s="10"/>
      <c r="F100" s="10"/>
      <c r="G100" s="10"/>
      <c r="H100" s="8">
        <v>1300000</v>
      </c>
    </row>
    <row r="101" spans="2:8">
      <c r="B101" s="10"/>
      <c r="C101" s="113" t="s">
        <v>815</v>
      </c>
      <c r="D101" s="17">
        <v>2500000</v>
      </c>
      <c r="E101" s="5">
        <v>0</v>
      </c>
      <c r="F101" s="5">
        <v>0</v>
      </c>
      <c r="G101" s="5">
        <v>0</v>
      </c>
      <c r="H101" s="17">
        <v>2500000</v>
      </c>
    </row>
    <row r="102" spans="2:8">
      <c r="B102" s="10"/>
      <c r="C102" s="5" t="s">
        <v>816</v>
      </c>
      <c r="D102" s="10"/>
      <c r="E102" s="10"/>
      <c r="F102" s="10"/>
      <c r="G102" s="10"/>
      <c r="H102" s="10"/>
    </row>
    <row r="103" spans="2:8">
      <c r="B103" s="10"/>
      <c r="C103" s="5" t="s">
        <v>817</v>
      </c>
      <c r="D103" s="10"/>
      <c r="E103" s="10"/>
      <c r="F103" s="10"/>
      <c r="G103" s="10"/>
      <c r="H103" s="10"/>
    </row>
    <row r="104" spans="2:8">
      <c r="B104" s="10"/>
      <c r="C104" s="5" t="s">
        <v>329</v>
      </c>
      <c r="D104" s="10"/>
      <c r="E104" s="10"/>
      <c r="F104" s="10"/>
      <c r="G104" s="10"/>
      <c r="H104" s="10"/>
    </row>
    <row r="105" spans="2:8">
      <c r="B105" s="10"/>
      <c r="C105" s="5" t="s">
        <v>330</v>
      </c>
      <c r="D105" s="10"/>
      <c r="E105" s="10"/>
      <c r="F105" s="10"/>
      <c r="G105" s="10"/>
      <c r="H105" s="10"/>
    </row>
    <row r="106" spans="2:8">
      <c r="B106" s="10">
        <v>416</v>
      </c>
      <c r="C106" s="10" t="s">
        <v>781</v>
      </c>
      <c r="D106" s="8">
        <v>50000</v>
      </c>
      <c r="E106" s="10"/>
      <c r="F106" s="10"/>
      <c r="G106" s="10"/>
      <c r="H106" s="8">
        <v>50000</v>
      </c>
    </row>
    <row r="107" spans="2:8">
      <c r="B107" s="10">
        <v>481</v>
      </c>
      <c r="C107" s="10" t="s">
        <v>818</v>
      </c>
      <c r="D107" s="8">
        <v>950000</v>
      </c>
      <c r="E107" s="10"/>
      <c r="F107" s="10"/>
      <c r="G107" s="10"/>
      <c r="H107" s="8">
        <v>950000</v>
      </c>
    </row>
    <row r="108" spans="2:8">
      <c r="B108" s="10"/>
      <c r="C108" s="113" t="s">
        <v>819</v>
      </c>
      <c r="D108" s="17">
        <v>1000000</v>
      </c>
      <c r="E108" s="5">
        <v>0</v>
      </c>
      <c r="F108" s="5">
        <v>0</v>
      </c>
      <c r="G108" s="5">
        <v>0</v>
      </c>
      <c r="H108" s="17">
        <v>1000000</v>
      </c>
    </row>
    <row r="109" spans="2:8">
      <c r="B109" s="10"/>
      <c r="C109" s="5" t="s">
        <v>820</v>
      </c>
      <c r="D109" s="17">
        <v>37487000</v>
      </c>
      <c r="E109" s="5">
        <v>0</v>
      </c>
      <c r="F109" s="5">
        <v>0</v>
      </c>
      <c r="G109" s="5">
        <v>0</v>
      </c>
      <c r="H109" s="17">
        <v>37487000</v>
      </c>
    </row>
    <row r="110" spans="2:8">
      <c r="B110" s="10"/>
      <c r="C110" s="5" t="s">
        <v>821</v>
      </c>
      <c r="D110" s="10"/>
      <c r="E110" s="10"/>
      <c r="F110" s="10"/>
      <c r="G110" s="10"/>
      <c r="H110" s="10"/>
    </row>
    <row r="111" spans="2:8">
      <c r="B111" s="10"/>
      <c r="C111" s="5" t="s">
        <v>329</v>
      </c>
      <c r="D111" s="10"/>
      <c r="E111" s="10"/>
      <c r="F111" s="10"/>
      <c r="G111" s="10"/>
      <c r="H111" s="10"/>
    </row>
    <row r="112" spans="2:8">
      <c r="B112" s="10"/>
      <c r="C112" s="5" t="s">
        <v>330</v>
      </c>
      <c r="D112" s="10"/>
      <c r="E112" s="10"/>
      <c r="F112" s="10"/>
      <c r="G112" s="10"/>
      <c r="H112" s="10"/>
    </row>
    <row r="113" spans="2:8">
      <c r="B113" s="10">
        <v>499</v>
      </c>
      <c r="C113" s="10" t="s">
        <v>822</v>
      </c>
      <c r="D113" s="8">
        <v>2000000</v>
      </c>
      <c r="E113" s="10"/>
      <c r="F113" s="10"/>
      <c r="G113" s="10"/>
      <c r="H113" s="8">
        <v>2000000</v>
      </c>
    </row>
    <row r="114" spans="2:8">
      <c r="B114" s="10">
        <v>499</v>
      </c>
      <c r="C114" s="10" t="s">
        <v>823</v>
      </c>
      <c r="D114" s="8">
        <v>9000000</v>
      </c>
      <c r="E114" s="10"/>
      <c r="F114" s="10"/>
      <c r="G114" s="10"/>
      <c r="H114" s="8">
        <v>9000000</v>
      </c>
    </row>
    <row r="115" spans="2:8">
      <c r="B115" s="10"/>
      <c r="C115" s="113" t="s">
        <v>808</v>
      </c>
      <c r="D115" s="17">
        <v>11000000</v>
      </c>
      <c r="E115" s="5">
        <v>0</v>
      </c>
      <c r="F115" s="5">
        <v>0</v>
      </c>
      <c r="G115" s="5">
        <v>0</v>
      </c>
      <c r="H115" s="17">
        <v>11000000</v>
      </c>
    </row>
    <row r="116" spans="2:8">
      <c r="B116" s="10"/>
      <c r="C116" s="5" t="s">
        <v>824</v>
      </c>
      <c r="D116" s="17">
        <v>11000000</v>
      </c>
      <c r="E116" s="5">
        <v>0</v>
      </c>
      <c r="F116" s="5">
        <v>0</v>
      </c>
      <c r="G116" s="5">
        <v>0</v>
      </c>
      <c r="H116" s="17">
        <v>11000000</v>
      </c>
    </row>
    <row r="117" spans="2:8">
      <c r="B117" s="10"/>
      <c r="C117" s="5" t="s">
        <v>825</v>
      </c>
      <c r="D117" s="10"/>
      <c r="E117" s="10"/>
      <c r="F117" s="10"/>
      <c r="G117" s="10"/>
      <c r="H117" s="10"/>
    </row>
    <row r="118" spans="2:8">
      <c r="B118" s="10"/>
      <c r="C118" s="5" t="s">
        <v>329</v>
      </c>
      <c r="D118" s="10"/>
      <c r="E118" s="10"/>
      <c r="F118" s="10"/>
      <c r="G118" s="10"/>
      <c r="H118" s="10"/>
    </row>
    <row r="119" spans="2:8">
      <c r="B119" s="10"/>
      <c r="C119" s="5" t="s">
        <v>826</v>
      </c>
      <c r="D119" s="10"/>
      <c r="E119" s="10"/>
      <c r="F119" s="10"/>
      <c r="G119" s="10"/>
      <c r="H119" s="10"/>
    </row>
    <row r="120" spans="2:8">
      <c r="B120" s="10">
        <v>441</v>
      </c>
      <c r="C120" s="10" t="s">
        <v>827</v>
      </c>
      <c r="D120" s="8">
        <v>2443000</v>
      </c>
      <c r="E120" s="10"/>
      <c r="F120" s="10"/>
      <c r="G120" s="10"/>
      <c r="H120" s="8">
        <v>2443000</v>
      </c>
    </row>
    <row r="121" spans="2:8">
      <c r="B121" s="10">
        <v>611</v>
      </c>
      <c r="C121" s="10" t="s">
        <v>828</v>
      </c>
      <c r="D121" s="8">
        <v>36057000</v>
      </c>
      <c r="E121" s="10"/>
      <c r="F121" s="10"/>
      <c r="G121" s="10"/>
      <c r="H121" s="8">
        <v>36057000</v>
      </c>
    </row>
    <row r="122" spans="2:8">
      <c r="B122" s="10"/>
      <c r="C122" s="113" t="s">
        <v>829</v>
      </c>
      <c r="D122" s="17">
        <v>38500000</v>
      </c>
      <c r="E122" s="5">
        <v>0</v>
      </c>
      <c r="F122" s="5">
        <v>0</v>
      </c>
      <c r="G122" s="5">
        <v>0</v>
      </c>
      <c r="H122" s="17">
        <v>38500000</v>
      </c>
    </row>
    <row r="123" spans="2:8">
      <c r="B123" s="10"/>
      <c r="C123" s="5" t="s">
        <v>830</v>
      </c>
      <c r="D123" s="17">
        <v>38500000</v>
      </c>
      <c r="E123" s="5">
        <v>0</v>
      </c>
      <c r="F123" s="5">
        <v>0</v>
      </c>
      <c r="G123" s="5">
        <v>0</v>
      </c>
      <c r="H123" s="17">
        <v>38500000</v>
      </c>
    </row>
    <row r="124" spans="2:8">
      <c r="B124" s="10"/>
      <c r="C124" s="5" t="s">
        <v>831</v>
      </c>
      <c r="D124" s="10"/>
      <c r="E124" s="10"/>
      <c r="F124" s="10"/>
      <c r="G124" s="10"/>
      <c r="H124" s="10"/>
    </row>
    <row r="125" spans="2:8">
      <c r="B125" s="10"/>
      <c r="C125" s="5" t="s">
        <v>832</v>
      </c>
      <c r="D125" s="10"/>
      <c r="E125" s="10"/>
      <c r="F125" s="10"/>
      <c r="G125" s="10"/>
      <c r="H125" s="10"/>
    </row>
    <row r="126" spans="2:8">
      <c r="B126" s="10"/>
      <c r="C126" s="5" t="s">
        <v>345</v>
      </c>
      <c r="D126" s="10"/>
      <c r="E126" s="10"/>
      <c r="F126" s="10"/>
      <c r="G126" s="10"/>
      <c r="H126" s="10"/>
    </row>
    <row r="127" spans="2:8">
      <c r="B127" s="10"/>
      <c r="C127" s="5" t="s">
        <v>590</v>
      </c>
      <c r="D127" s="10"/>
      <c r="E127" s="10"/>
      <c r="F127" s="10"/>
      <c r="G127" s="10"/>
      <c r="H127" s="10"/>
    </row>
    <row r="128" spans="2:8">
      <c r="B128" s="10"/>
      <c r="C128" s="5" t="s">
        <v>833</v>
      </c>
      <c r="D128" s="10"/>
      <c r="E128" s="10"/>
      <c r="F128" s="10"/>
      <c r="G128" s="10"/>
      <c r="H128" s="10"/>
    </row>
    <row r="129" spans="2:8">
      <c r="B129" s="10">
        <v>416</v>
      </c>
      <c r="C129" s="10" t="s">
        <v>418</v>
      </c>
      <c r="D129" s="8">
        <v>1200000</v>
      </c>
      <c r="E129" s="10"/>
      <c r="F129" s="10"/>
      <c r="G129" s="10"/>
      <c r="H129" s="8">
        <v>1200000</v>
      </c>
    </row>
    <row r="130" spans="2:8">
      <c r="B130" s="10">
        <v>423</v>
      </c>
      <c r="C130" s="10" t="s">
        <v>37</v>
      </c>
      <c r="D130" s="8">
        <v>3530000</v>
      </c>
      <c r="E130" s="10"/>
      <c r="F130" s="10"/>
      <c r="G130" s="10"/>
      <c r="H130" s="8">
        <v>3530000</v>
      </c>
    </row>
    <row r="131" spans="2:8">
      <c r="B131" s="10">
        <v>424</v>
      </c>
      <c r="C131" s="10" t="s">
        <v>72</v>
      </c>
      <c r="D131" s="8">
        <v>2125000</v>
      </c>
      <c r="E131" s="10"/>
      <c r="F131" s="10"/>
      <c r="G131" s="10"/>
      <c r="H131" s="8">
        <v>2125000</v>
      </c>
    </row>
    <row r="132" spans="2:8">
      <c r="B132" s="10">
        <v>465</v>
      </c>
      <c r="C132" s="10" t="s">
        <v>16</v>
      </c>
      <c r="D132" s="8">
        <v>200000</v>
      </c>
      <c r="E132" s="10"/>
      <c r="F132" s="10"/>
      <c r="G132" s="10"/>
      <c r="H132" s="8">
        <v>200000</v>
      </c>
    </row>
    <row r="133" spans="2:8">
      <c r="B133" s="10">
        <v>482</v>
      </c>
      <c r="C133" s="10" t="s">
        <v>793</v>
      </c>
      <c r="D133" s="8">
        <v>1500000</v>
      </c>
      <c r="E133" s="10"/>
      <c r="F133" s="10"/>
      <c r="G133" s="10"/>
      <c r="H133" s="8">
        <v>1500000</v>
      </c>
    </row>
    <row r="134" spans="2:8">
      <c r="B134" s="10">
        <v>485</v>
      </c>
      <c r="C134" s="10" t="s">
        <v>834</v>
      </c>
      <c r="D134" s="8">
        <v>8100000</v>
      </c>
      <c r="E134" s="10"/>
      <c r="F134" s="10"/>
      <c r="G134" s="10"/>
      <c r="H134" s="8">
        <v>8100000</v>
      </c>
    </row>
    <row r="135" spans="2:8">
      <c r="B135" s="10">
        <v>541</v>
      </c>
      <c r="C135" s="10" t="s">
        <v>185</v>
      </c>
      <c r="D135" s="8">
        <v>9000000</v>
      </c>
      <c r="E135" s="10"/>
      <c r="F135" s="10"/>
      <c r="G135" s="10"/>
      <c r="H135" s="8">
        <v>9000000</v>
      </c>
    </row>
    <row r="136" spans="2:8">
      <c r="B136" s="10"/>
      <c r="C136" s="113" t="s">
        <v>835</v>
      </c>
      <c r="D136" s="17">
        <v>25655000</v>
      </c>
      <c r="E136" s="5">
        <v>0</v>
      </c>
      <c r="F136" s="5">
        <v>0</v>
      </c>
      <c r="G136" s="5">
        <v>0</v>
      </c>
      <c r="H136" s="17">
        <v>25655000</v>
      </c>
    </row>
    <row r="137" spans="2:8">
      <c r="B137" s="10"/>
      <c r="C137" s="5" t="s">
        <v>836</v>
      </c>
      <c r="D137" s="10"/>
      <c r="E137" s="10"/>
      <c r="F137" s="10"/>
      <c r="G137" s="10"/>
      <c r="H137" s="10"/>
    </row>
    <row r="138" spans="2:8">
      <c r="B138" s="10"/>
      <c r="C138" s="5" t="s">
        <v>836</v>
      </c>
      <c r="D138" s="10"/>
      <c r="E138" s="10"/>
      <c r="F138" s="10"/>
      <c r="G138" s="10"/>
      <c r="H138" s="10"/>
    </row>
    <row r="139" spans="2:8">
      <c r="B139" s="10">
        <v>421</v>
      </c>
      <c r="C139" s="10" t="s">
        <v>26</v>
      </c>
      <c r="D139" s="8">
        <v>2000000</v>
      </c>
      <c r="E139" s="10"/>
      <c r="F139" s="10"/>
      <c r="G139" s="10"/>
      <c r="H139" s="8">
        <v>2000000</v>
      </c>
    </row>
    <row r="140" spans="2:8">
      <c r="B140" s="10">
        <v>451</v>
      </c>
      <c r="C140" s="10" t="s">
        <v>837</v>
      </c>
      <c r="D140" s="8">
        <v>31500000</v>
      </c>
      <c r="E140" s="10"/>
      <c r="F140" s="10"/>
      <c r="G140" s="10"/>
      <c r="H140" s="8">
        <v>31500000</v>
      </c>
    </row>
    <row r="141" spans="2:8">
      <c r="B141" s="10"/>
      <c r="C141" s="113" t="s">
        <v>838</v>
      </c>
      <c r="D141" s="17">
        <v>33500000</v>
      </c>
      <c r="E141" s="10"/>
      <c r="F141" s="10"/>
      <c r="G141" s="10"/>
      <c r="H141" s="17">
        <v>33500000</v>
      </c>
    </row>
    <row r="142" spans="2:8">
      <c r="B142" s="10"/>
      <c r="C142" s="5" t="s">
        <v>839</v>
      </c>
      <c r="D142" s="10"/>
      <c r="E142" s="10"/>
      <c r="F142" s="10"/>
      <c r="G142" s="10"/>
      <c r="H142" s="10"/>
    </row>
    <row r="143" spans="2:8">
      <c r="B143" s="10"/>
      <c r="C143" s="5" t="s">
        <v>840</v>
      </c>
      <c r="D143" s="10"/>
      <c r="E143" s="10"/>
      <c r="F143" s="10"/>
      <c r="G143" s="10"/>
      <c r="H143" s="10"/>
    </row>
    <row r="144" spans="2:8">
      <c r="B144" s="10"/>
      <c r="C144" s="5" t="s">
        <v>841</v>
      </c>
      <c r="D144" s="10"/>
      <c r="E144" s="10"/>
      <c r="F144" s="10"/>
      <c r="G144" s="10"/>
      <c r="H144" s="10"/>
    </row>
    <row r="145" spans="2:8">
      <c r="B145" s="10">
        <v>424</v>
      </c>
      <c r="C145" s="10" t="s">
        <v>72</v>
      </c>
      <c r="D145" s="8">
        <v>37400000</v>
      </c>
      <c r="E145" s="10"/>
      <c r="F145" s="10"/>
      <c r="G145" s="10"/>
      <c r="H145" s="8">
        <v>37400000</v>
      </c>
    </row>
    <row r="146" spans="2:8">
      <c r="B146" s="10">
        <v>451</v>
      </c>
      <c r="C146" s="10" t="s">
        <v>842</v>
      </c>
      <c r="D146" s="8">
        <v>10000000</v>
      </c>
      <c r="E146" s="10"/>
      <c r="F146" s="10"/>
      <c r="G146" s="10"/>
      <c r="H146" s="8">
        <v>10000000</v>
      </c>
    </row>
    <row r="147" spans="2:8">
      <c r="B147" s="10"/>
      <c r="C147" s="113" t="s">
        <v>843</v>
      </c>
      <c r="D147" s="17">
        <v>47400000</v>
      </c>
      <c r="E147" s="10"/>
      <c r="F147" s="10"/>
      <c r="G147" s="10"/>
      <c r="H147" s="17">
        <v>47400000</v>
      </c>
    </row>
    <row r="148" spans="2:8">
      <c r="B148" s="10"/>
      <c r="C148" s="5" t="s">
        <v>533</v>
      </c>
      <c r="D148" s="10"/>
      <c r="E148" s="10"/>
      <c r="F148" s="10"/>
      <c r="G148" s="10"/>
      <c r="H148" s="10"/>
    </row>
    <row r="149" spans="2:8">
      <c r="B149" s="10"/>
      <c r="C149" s="5" t="s">
        <v>839</v>
      </c>
      <c r="D149" s="10"/>
      <c r="E149" s="10"/>
      <c r="F149" s="10"/>
      <c r="G149" s="10"/>
      <c r="H149" s="10"/>
    </row>
    <row r="150" spans="2:8">
      <c r="B150" s="10"/>
      <c r="C150" s="5" t="s">
        <v>840</v>
      </c>
      <c r="D150" s="10"/>
      <c r="E150" s="10"/>
      <c r="F150" s="10"/>
      <c r="G150" s="10"/>
      <c r="H150" s="10"/>
    </row>
    <row r="151" spans="2:8">
      <c r="B151" s="10"/>
      <c r="C151" s="5" t="s">
        <v>844</v>
      </c>
      <c r="D151" s="10"/>
      <c r="E151" s="10"/>
      <c r="F151" s="10"/>
      <c r="G151" s="10"/>
      <c r="H151" s="10"/>
    </row>
    <row r="152" spans="2:8">
      <c r="B152" s="10">
        <v>424</v>
      </c>
      <c r="C152" s="10" t="s">
        <v>845</v>
      </c>
      <c r="D152" s="8">
        <v>3500000</v>
      </c>
      <c r="E152" s="10"/>
      <c r="F152" s="10"/>
      <c r="G152" s="10"/>
      <c r="H152" s="8">
        <v>3500000</v>
      </c>
    </row>
    <row r="153" spans="2:8">
      <c r="B153" s="10"/>
      <c r="C153" s="113" t="s">
        <v>843</v>
      </c>
      <c r="D153" s="17">
        <v>3500000</v>
      </c>
      <c r="E153" s="10"/>
      <c r="F153" s="10"/>
      <c r="G153" s="10"/>
      <c r="H153" s="17">
        <v>3500000</v>
      </c>
    </row>
    <row r="154" spans="2:8">
      <c r="B154" s="10"/>
      <c r="C154" s="5" t="s">
        <v>846</v>
      </c>
      <c r="D154" s="10"/>
      <c r="E154" s="10"/>
      <c r="F154" s="10"/>
      <c r="G154" s="10"/>
      <c r="H154" s="10"/>
    </row>
    <row r="155" spans="2:8">
      <c r="B155" s="10"/>
      <c r="C155" s="5" t="s">
        <v>590</v>
      </c>
      <c r="D155" s="10"/>
      <c r="E155" s="10"/>
      <c r="F155" s="10"/>
      <c r="G155" s="10"/>
      <c r="H155" s="10"/>
    </row>
    <row r="156" spans="2:8">
      <c r="B156" s="10"/>
      <c r="C156" s="5" t="s">
        <v>833</v>
      </c>
      <c r="D156" s="10"/>
      <c r="E156" s="10"/>
      <c r="F156" s="10"/>
      <c r="G156" s="10"/>
      <c r="H156" s="10"/>
    </row>
    <row r="157" spans="2:8">
      <c r="B157" s="10">
        <v>423</v>
      </c>
      <c r="C157" s="10" t="s">
        <v>37</v>
      </c>
      <c r="D157" s="8">
        <v>100000</v>
      </c>
      <c r="E157" s="10"/>
      <c r="F157" s="10"/>
      <c r="G157" s="10"/>
      <c r="H157" s="8">
        <v>100000</v>
      </c>
    </row>
    <row r="158" spans="2:8">
      <c r="B158" s="10">
        <v>424</v>
      </c>
      <c r="C158" s="10" t="s">
        <v>72</v>
      </c>
      <c r="D158" s="8">
        <v>1100000</v>
      </c>
      <c r="E158" s="10"/>
      <c r="F158" s="10"/>
      <c r="G158" s="10"/>
      <c r="H158" s="8">
        <v>1100000</v>
      </c>
    </row>
    <row r="159" spans="2:8">
      <c r="B159" s="10">
        <v>511</v>
      </c>
      <c r="C159" s="10" t="s">
        <v>847</v>
      </c>
      <c r="D159" s="8">
        <v>2700000</v>
      </c>
      <c r="E159" s="10"/>
      <c r="F159" s="10"/>
      <c r="G159" s="10"/>
      <c r="H159" s="8">
        <v>2700000</v>
      </c>
    </row>
    <row r="160" spans="2:8">
      <c r="B160" s="10">
        <v>512</v>
      </c>
      <c r="C160" s="10" t="s">
        <v>82</v>
      </c>
      <c r="D160" s="8">
        <v>1100000</v>
      </c>
      <c r="E160" s="10"/>
      <c r="F160" s="10"/>
      <c r="G160" s="10"/>
      <c r="H160" s="8">
        <v>1100000</v>
      </c>
    </row>
    <row r="161" spans="2:8">
      <c r="B161" s="10"/>
      <c r="C161" s="5" t="s">
        <v>848</v>
      </c>
      <c r="D161" s="10"/>
      <c r="E161" s="10"/>
      <c r="F161" s="10"/>
      <c r="G161" s="10"/>
      <c r="H161" s="10"/>
    </row>
    <row r="162" spans="2:8">
      <c r="B162" s="10">
        <v>4512</v>
      </c>
      <c r="C162" s="10" t="s">
        <v>849</v>
      </c>
      <c r="D162" s="8">
        <v>2000000</v>
      </c>
      <c r="E162" s="10"/>
      <c r="F162" s="10"/>
      <c r="G162" s="10"/>
      <c r="H162" s="8">
        <v>2000000</v>
      </c>
    </row>
    <row r="163" spans="2:8">
      <c r="B163" s="10"/>
      <c r="C163" s="113" t="s">
        <v>815</v>
      </c>
      <c r="D163" s="17">
        <v>7000000</v>
      </c>
      <c r="E163" s="5">
        <v>0</v>
      </c>
      <c r="F163" s="5">
        <v>0</v>
      </c>
      <c r="G163" s="5">
        <v>0</v>
      </c>
      <c r="H163" s="17">
        <v>7000000</v>
      </c>
    </row>
    <row r="164" spans="2:8">
      <c r="B164" s="10"/>
      <c r="C164" s="5" t="s">
        <v>850</v>
      </c>
      <c r="D164" s="10"/>
      <c r="E164" s="10"/>
      <c r="F164" s="10"/>
      <c r="G164" s="10"/>
      <c r="H164" s="10"/>
    </row>
    <row r="165" spans="2:8">
      <c r="B165" s="10"/>
      <c r="C165" s="5" t="s">
        <v>590</v>
      </c>
      <c r="D165" s="10"/>
      <c r="E165" s="10"/>
      <c r="F165" s="10"/>
      <c r="G165" s="10"/>
      <c r="H165" s="10"/>
    </row>
    <row r="166" spans="2:8">
      <c r="B166" s="10"/>
      <c r="C166" s="5" t="s">
        <v>851</v>
      </c>
      <c r="D166" s="10"/>
      <c r="E166" s="10"/>
      <c r="F166" s="10"/>
      <c r="G166" s="10"/>
      <c r="H166" s="10"/>
    </row>
    <row r="167" spans="2:8">
      <c r="B167" s="10">
        <v>4512</v>
      </c>
      <c r="C167" s="10" t="s">
        <v>852</v>
      </c>
      <c r="D167" s="8">
        <v>70000000</v>
      </c>
      <c r="E167" s="10"/>
      <c r="F167" s="10"/>
      <c r="G167" s="10"/>
      <c r="H167" s="8">
        <v>70000000</v>
      </c>
    </row>
    <row r="168" spans="2:8">
      <c r="B168" s="10"/>
      <c r="C168" s="113" t="s">
        <v>853</v>
      </c>
      <c r="D168" s="17">
        <v>70000000</v>
      </c>
      <c r="E168" s="10"/>
      <c r="F168" s="10"/>
      <c r="G168" s="10"/>
      <c r="H168" s="17">
        <v>70000000</v>
      </c>
    </row>
    <row r="169" spans="2:8">
      <c r="B169" s="10"/>
      <c r="C169" s="5" t="s">
        <v>854</v>
      </c>
      <c r="D169" s="17">
        <v>187055000</v>
      </c>
      <c r="E169" s="5">
        <v>0</v>
      </c>
      <c r="F169" s="5">
        <v>0</v>
      </c>
      <c r="G169" s="5">
        <v>0</v>
      </c>
      <c r="H169" s="17">
        <v>187055000</v>
      </c>
    </row>
    <row r="170" spans="2:8">
      <c r="B170" s="10"/>
      <c r="C170" s="5" t="s">
        <v>855</v>
      </c>
      <c r="D170" s="10"/>
      <c r="E170" s="10"/>
      <c r="F170" s="10"/>
      <c r="G170" s="10"/>
      <c r="H170" s="10"/>
    </row>
    <row r="171" spans="2:8">
      <c r="B171" s="10"/>
      <c r="C171" s="5" t="s">
        <v>345</v>
      </c>
      <c r="D171" s="10"/>
      <c r="E171" s="10"/>
      <c r="F171" s="10"/>
      <c r="G171" s="10"/>
      <c r="H171" s="10"/>
    </row>
    <row r="172" spans="2:8">
      <c r="B172" s="10"/>
      <c r="C172" s="5" t="s">
        <v>590</v>
      </c>
      <c r="D172" s="10"/>
      <c r="E172" s="10"/>
      <c r="F172" s="10"/>
      <c r="G172" s="10"/>
      <c r="H172" s="10"/>
    </row>
    <row r="173" spans="2:8">
      <c r="B173" s="10"/>
      <c r="C173" s="5" t="s">
        <v>833</v>
      </c>
      <c r="D173" s="10"/>
      <c r="E173" s="10"/>
      <c r="F173" s="10"/>
      <c r="G173" s="10"/>
      <c r="H173" s="10"/>
    </row>
    <row r="174" spans="2:8">
      <c r="B174" s="10">
        <v>411</v>
      </c>
      <c r="C174" s="10" t="s">
        <v>788</v>
      </c>
      <c r="D174" s="8">
        <v>16600000</v>
      </c>
      <c r="E174" s="10"/>
      <c r="F174" s="10"/>
      <c r="G174" s="10"/>
      <c r="H174" s="8">
        <v>16600000</v>
      </c>
    </row>
    <row r="175" spans="2:8">
      <c r="B175" s="10">
        <v>412</v>
      </c>
      <c r="C175" s="10" t="s">
        <v>8</v>
      </c>
      <c r="D175" s="8">
        <v>2976000</v>
      </c>
      <c r="E175" s="10"/>
      <c r="F175" s="10"/>
      <c r="G175" s="10"/>
      <c r="H175" s="8">
        <v>2976000</v>
      </c>
    </row>
    <row r="176" spans="2:8">
      <c r="B176" s="10">
        <v>413</v>
      </c>
      <c r="C176" s="10" t="s">
        <v>67</v>
      </c>
      <c r="D176" s="8">
        <v>700000</v>
      </c>
      <c r="E176" s="10"/>
      <c r="F176" s="10"/>
      <c r="G176" s="10"/>
      <c r="H176" s="8">
        <v>700000</v>
      </c>
    </row>
    <row r="177" spans="2:8">
      <c r="B177" s="10">
        <v>414</v>
      </c>
      <c r="C177" s="10" t="s">
        <v>105</v>
      </c>
      <c r="D177" s="8">
        <v>410000</v>
      </c>
      <c r="E177" s="10"/>
      <c r="F177" s="10"/>
      <c r="G177" s="10"/>
      <c r="H177" s="8">
        <v>410000</v>
      </c>
    </row>
    <row r="178" spans="2:8">
      <c r="B178" s="10">
        <v>415</v>
      </c>
      <c r="C178" s="10" t="s">
        <v>417</v>
      </c>
      <c r="D178" s="8">
        <v>500000</v>
      </c>
      <c r="E178" s="10"/>
      <c r="F178" s="10"/>
      <c r="G178" s="10"/>
      <c r="H178" s="8">
        <v>500000</v>
      </c>
    </row>
    <row r="179" spans="2:8">
      <c r="B179" s="10">
        <v>421</v>
      </c>
      <c r="C179" s="10" t="s">
        <v>26</v>
      </c>
      <c r="D179" s="8">
        <v>1948000</v>
      </c>
      <c r="E179" s="10"/>
      <c r="F179" s="10"/>
      <c r="G179" s="10"/>
      <c r="H179" s="8">
        <v>1948000</v>
      </c>
    </row>
    <row r="180" spans="2:8">
      <c r="B180" s="10">
        <v>422</v>
      </c>
      <c r="C180" s="10" t="s">
        <v>35</v>
      </c>
      <c r="D180" s="8">
        <v>250000</v>
      </c>
      <c r="E180" s="10"/>
      <c r="F180" s="10"/>
      <c r="G180" s="10"/>
      <c r="H180" s="8">
        <v>250000</v>
      </c>
    </row>
    <row r="181" spans="2:8">
      <c r="B181" s="10">
        <v>423</v>
      </c>
      <c r="C181" s="10" t="s">
        <v>37</v>
      </c>
      <c r="D181" s="8">
        <v>2945000</v>
      </c>
      <c r="E181" s="10"/>
      <c r="F181" s="10"/>
      <c r="G181" s="10"/>
      <c r="H181" s="8">
        <v>2945000</v>
      </c>
    </row>
    <row r="182" spans="2:8">
      <c r="B182" s="10">
        <v>424</v>
      </c>
      <c r="C182" s="10" t="s">
        <v>72</v>
      </c>
      <c r="D182" s="8">
        <v>400000</v>
      </c>
      <c r="E182" s="10"/>
      <c r="F182" s="10"/>
      <c r="G182" s="10"/>
      <c r="H182" s="8">
        <v>400000</v>
      </c>
    </row>
    <row r="183" spans="2:8">
      <c r="B183" s="10">
        <v>425</v>
      </c>
      <c r="C183" s="10" t="s">
        <v>107</v>
      </c>
      <c r="D183" s="8">
        <v>200000</v>
      </c>
      <c r="E183" s="10"/>
      <c r="F183" s="10"/>
      <c r="G183" s="10"/>
      <c r="H183" s="8">
        <v>200000</v>
      </c>
    </row>
    <row r="184" spans="2:8">
      <c r="B184" s="10">
        <v>426</v>
      </c>
      <c r="C184" s="10" t="s">
        <v>41</v>
      </c>
      <c r="D184" s="8">
        <v>1185000</v>
      </c>
      <c r="E184" s="10"/>
      <c r="F184" s="10"/>
      <c r="G184" s="10"/>
      <c r="H184" s="8">
        <v>1185000</v>
      </c>
    </row>
    <row r="185" spans="2:8">
      <c r="B185" s="10">
        <v>465</v>
      </c>
      <c r="C185" s="10" t="s">
        <v>16</v>
      </c>
      <c r="D185" s="8">
        <v>1390000</v>
      </c>
      <c r="E185" s="10"/>
      <c r="F185" s="10"/>
      <c r="G185" s="10"/>
      <c r="H185" s="8">
        <v>1390000</v>
      </c>
    </row>
    <row r="186" spans="2:8">
      <c r="B186" s="10">
        <v>482</v>
      </c>
      <c r="C186" s="10" t="s">
        <v>793</v>
      </c>
      <c r="D186" s="8">
        <v>450000</v>
      </c>
      <c r="E186" s="10"/>
      <c r="F186" s="10"/>
      <c r="G186" s="10"/>
      <c r="H186" s="8">
        <v>450000</v>
      </c>
    </row>
    <row r="187" spans="2:8">
      <c r="B187" s="10">
        <v>483</v>
      </c>
      <c r="C187" s="10" t="s">
        <v>564</v>
      </c>
      <c r="D187" s="8">
        <v>14000000</v>
      </c>
      <c r="E187" s="10"/>
      <c r="F187" s="10"/>
      <c r="G187" s="10"/>
      <c r="H187" s="8">
        <v>14000000</v>
      </c>
    </row>
    <row r="188" spans="2:8">
      <c r="B188" s="10">
        <v>485</v>
      </c>
      <c r="C188" s="10" t="s">
        <v>834</v>
      </c>
      <c r="D188" s="8">
        <v>500000</v>
      </c>
      <c r="E188" s="10"/>
      <c r="F188" s="10"/>
      <c r="G188" s="10"/>
      <c r="H188" s="8">
        <v>500000</v>
      </c>
    </row>
    <row r="189" spans="2:8">
      <c r="B189" s="10">
        <v>515</v>
      </c>
      <c r="C189" s="10" t="s">
        <v>587</v>
      </c>
      <c r="D189" s="8">
        <v>1000000</v>
      </c>
      <c r="E189" s="10"/>
      <c r="F189" s="10"/>
      <c r="G189" s="10"/>
      <c r="H189" s="8">
        <v>1000000</v>
      </c>
    </row>
    <row r="190" spans="2:8">
      <c r="B190" s="10"/>
      <c r="C190" s="5" t="s">
        <v>856</v>
      </c>
      <c r="D190" s="10"/>
      <c r="E190" s="10"/>
      <c r="F190" s="10"/>
      <c r="G190" s="10"/>
      <c r="H190" s="10"/>
    </row>
    <row r="191" spans="2:8">
      <c r="B191" s="10">
        <v>421</v>
      </c>
      <c r="C191" s="10" t="s">
        <v>26</v>
      </c>
      <c r="D191" s="8">
        <v>15000000</v>
      </c>
      <c r="E191" s="10"/>
      <c r="F191" s="10"/>
      <c r="G191" s="10"/>
      <c r="H191" s="8">
        <v>15000000</v>
      </c>
    </row>
    <row r="192" spans="2:8">
      <c r="B192" s="10"/>
      <c r="C192" s="5" t="s">
        <v>857</v>
      </c>
      <c r="D192" s="10"/>
      <c r="E192" s="10"/>
      <c r="F192" s="10"/>
      <c r="G192" s="10"/>
      <c r="H192" s="10"/>
    </row>
    <row r="193" spans="2:8">
      <c r="B193" s="10">
        <v>421</v>
      </c>
      <c r="C193" s="10" t="s">
        <v>26</v>
      </c>
      <c r="D193" s="8">
        <v>35000000</v>
      </c>
      <c r="E193" s="10"/>
      <c r="F193" s="10"/>
      <c r="G193" s="10"/>
      <c r="H193" s="8">
        <v>35000000</v>
      </c>
    </row>
    <row r="194" spans="2:8">
      <c r="B194" s="10">
        <v>424</v>
      </c>
      <c r="C194" s="10" t="s">
        <v>72</v>
      </c>
      <c r="D194" s="8">
        <v>2000000</v>
      </c>
      <c r="E194" s="10"/>
      <c r="F194" s="10"/>
      <c r="G194" s="10"/>
      <c r="H194" s="8">
        <v>2000000</v>
      </c>
    </row>
    <row r="195" spans="2:8">
      <c r="B195" s="10"/>
      <c r="C195" s="5" t="s">
        <v>858</v>
      </c>
      <c r="D195" s="10"/>
      <c r="E195" s="10"/>
      <c r="F195" s="10"/>
      <c r="G195" s="10"/>
      <c r="H195" s="10"/>
    </row>
    <row r="196" spans="2:8">
      <c r="B196" s="10">
        <v>424</v>
      </c>
      <c r="C196" s="10" t="s">
        <v>72</v>
      </c>
      <c r="D196" s="8">
        <v>60000000</v>
      </c>
      <c r="E196" s="10"/>
      <c r="F196" s="10"/>
      <c r="G196" s="10"/>
      <c r="H196" s="8">
        <v>60000000</v>
      </c>
    </row>
    <row r="197" spans="2:8">
      <c r="B197" s="10"/>
      <c r="C197" s="5" t="s">
        <v>859</v>
      </c>
      <c r="D197" s="10"/>
      <c r="E197" s="10"/>
      <c r="F197" s="10"/>
      <c r="G197" s="10"/>
      <c r="H197" s="10"/>
    </row>
    <row r="198" spans="2:8">
      <c r="B198" s="10">
        <v>421</v>
      </c>
      <c r="C198" s="10" t="s">
        <v>26</v>
      </c>
      <c r="D198" s="8">
        <v>43000000</v>
      </c>
      <c r="E198" s="10"/>
      <c r="F198" s="10"/>
      <c r="G198" s="10"/>
      <c r="H198" s="8">
        <v>43000000</v>
      </c>
    </row>
    <row r="199" spans="2:8">
      <c r="B199" s="10">
        <v>425</v>
      </c>
      <c r="C199" s="10" t="s">
        <v>107</v>
      </c>
      <c r="D199" s="8">
        <v>31000000</v>
      </c>
      <c r="E199" s="10"/>
      <c r="F199" s="10"/>
      <c r="G199" s="10"/>
      <c r="H199" s="8">
        <v>31000000</v>
      </c>
    </row>
    <row r="200" spans="2:8">
      <c r="B200" s="10"/>
      <c r="C200" s="5" t="s">
        <v>860</v>
      </c>
      <c r="D200" s="10"/>
      <c r="E200" s="10"/>
      <c r="F200" s="10"/>
      <c r="G200" s="10"/>
      <c r="H200" s="10"/>
    </row>
    <row r="201" spans="2:8">
      <c r="B201" s="10">
        <v>421</v>
      </c>
      <c r="C201" s="10" t="s">
        <v>26</v>
      </c>
      <c r="D201" s="8">
        <v>4000000</v>
      </c>
      <c r="E201" s="10"/>
      <c r="F201" s="10"/>
      <c r="G201" s="10"/>
      <c r="H201" s="8">
        <v>4000000</v>
      </c>
    </row>
    <row r="202" spans="2:8">
      <c r="B202" s="10">
        <v>424</v>
      </c>
      <c r="C202" s="10" t="s">
        <v>72</v>
      </c>
      <c r="D202" s="8">
        <v>40000000</v>
      </c>
      <c r="E202" s="10"/>
      <c r="F202" s="10"/>
      <c r="G202" s="10"/>
      <c r="H202" s="8">
        <v>40000000</v>
      </c>
    </row>
    <row r="203" spans="2:8">
      <c r="B203" s="10"/>
      <c r="C203" s="5" t="s">
        <v>833</v>
      </c>
      <c r="D203" s="10"/>
      <c r="E203" s="10"/>
      <c r="F203" s="10"/>
      <c r="G203" s="10"/>
      <c r="H203" s="10"/>
    </row>
    <row r="204" spans="2:8">
      <c r="B204" s="10">
        <v>424</v>
      </c>
      <c r="C204" s="10" t="s">
        <v>72</v>
      </c>
      <c r="D204" s="8">
        <v>5500000</v>
      </c>
      <c r="E204" s="10"/>
      <c r="F204" s="10"/>
      <c r="G204" s="10"/>
      <c r="H204" s="8">
        <v>5500000</v>
      </c>
    </row>
    <row r="205" spans="2:8">
      <c r="B205" s="10">
        <v>425</v>
      </c>
      <c r="C205" s="10" t="s">
        <v>107</v>
      </c>
      <c r="D205" s="8">
        <v>37100000</v>
      </c>
      <c r="E205" s="10"/>
      <c r="F205" s="10"/>
      <c r="G205" s="10"/>
      <c r="H205" s="8">
        <v>37100000</v>
      </c>
    </row>
    <row r="206" spans="2:8">
      <c r="B206" s="10">
        <v>511</v>
      </c>
      <c r="C206" s="10" t="s">
        <v>81</v>
      </c>
      <c r="D206" s="8">
        <v>241112000</v>
      </c>
      <c r="E206" s="10"/>
      <c r="F206" s="10"/>
      <c r="G206" s="10"/>
      <c r="H206" s="8">
        <v>241112000</v>
      </c>
    </row>
    <row r="207" spans="2:8">
      <c r="B207" s="10">
        <v>513</v>
      </c>
      <c r="C207" s="10" t="s">
        <v>861</v>
      </c>
      <c r="D207" s="8">
        <v>3000000</v>
      </c>
      <c r="E207" s="10"/>
      <c r="F207" s="10"/>
      <c r="G207" s="10"/>
      <c r="H207" s="8">
        <v>3000000</v>
      </c>
    </row>
    <row r="208" spans="2:8">
      <c r="B208" s="10"/>
      <c r="C208" s="5" t="s">
        <v>365</v>
      </c>
      <c r="D208" s="10"/>
      <c r="E208" s="10"/>
      <c r="F208" s="10"/>
      <c r="G208" s="10"/>
      <c r="H208" s="10"/>
    </row>
    <row r="209" spans="2:8">
      <c r="B209" s="10"/>
      <c r="C209" s="5" t="s">
        <v>862</v>
      </c>
      <c r="D209" s="10"/>
      <c r="E209" s="10"/>
      <c r="F209" s="10"/>
      <c r="G209" s="10"/>
      <c r="H209" s="10"/>
    </row>
    <row r="210" spans="2:8">
      <c r="B210" s="10">
        <v>424</v>
      </c>
      <c r="C210" s="10" t="s">
        <v>72</v>
      </c>
      <c r="D210" s="8">
        <v>27000000</v>
      </c>
      <c r="E210" s="10"/>
      <c r="F210" s="10"/>
      <c r="G210" s="10"/>
      <c r="H210" s="8">
        <v>27000000</v>
      </c>
    </row>
    <row r="211" spans="2:8">
      <c r="B211" s="10">
        <v>425</v>
      </c>
      <c r="C211" s="10" t="s">
        <v>107</v>
      </c>
      <c r="D211" s="8">
        <v>106000000</v>
      </c>
      <c r="E211" s="10"/>
      <c r="F211" s="10"/>
      <c r="G211" s="10"/>
      <c r="H211" s="8">
        <v>106000000</v>
      </c>
    </row>
    <row r="212" spans="2:8">
      <c r="B212" s="10"/>
      <c r="C212" s="5" t="s">
        <v>863</v>
      </c>
      <c r="D212" s="10"/>
      <c r="E212" s="10"/>
      <c r="F212" s="10"/>
      <c r="G212" s="10"/>
      <c r="H212" s="10"/>
    </row>
    <row r="213" spans="2:8">
      <c r="B213" s="10"/>
      <c r="C213" s="5" t="s">
        <v>864</v>
      </c>
      <c r="D213" s="10"/>
      <c r="E213" s="10"/>
      <c r="F213" s="10"/>
      <c r="G213" s="10"/>
      <c r="H213" s="10"/>
    </row>
    <row r="214" spans="2:8">
      <c r="B214" s="10">
        <v>424</v>
      </c>
      <c r="C214" s="10" t="s">
        <v>72</v>
      </c>
      <c r="D214" s="8">
        <v>26338000</v>
      </c>
      <c r="E214" s="10"/>
      <c r="F214" s="10"/>
      <c r="G214" s="10"/>
      <c r="H214" s="8">
        <v>26338000</v>
      </c>
    </row>
    <row r="215" spans="2:8">
      <c r="B215" s="10"/>
      <c r="C215" s="113" t="s">
        <v>865</v>
      </c>
      <c r="D215" s="17">
        <v>721504000</v>
      </c>
      <c r="E215" s="5">
        <v>0</v>
      </c>
      <c r="F215" s="5">
        <v>0</v>
      </c>
      <c r="G215" s="5">
        <v>0</v>
      </c>
      <c r="H215" s="17">
        <v>721504000</v>
      </c>
    </row>
    <row r="216" spans="2:8">
      <c r="B216" s="10"/>
      <c r="C216" s="5" t="s">
        <v>866</v>
      </c>
      <c r="D216" s="17">
        <v>721504000</v>
      </c>
      <c r="E216" s="5">
        <v>0</v>
      </c>
      <c r="F216" s="5">
        <v>0</v>
      </c>
      <c r="G216" s="5">
        <v>0</v>
      </c>
      <c r="H216" s="17">
        <v>721504000</v>
      </c>
    </row>
    <row r="217" spans="2:8">
      <c r="B217" s="10"/>
      <c r="C217" s="5" t="s">
        <v>162</v>
      </c>
      <c r="D217" s="10"/>
      <c r="E217" s="10"/>
      <c r="F217" s="10"/>
      <c r="G217" s="10"/>
      <c r="H217" s="10"/>
    </row>
    <row r="218" spans="2:8">
      <c r="B218" s="10"/>
      <c r="C218" s="5" t="s">
        <v>867</v>
      </c>
      <c r="D218" s="10"/>
      <c r="E218" s="10"/>
      <c r="F218" s="10"/>
      <c r="G218" s="10"/>
      <c r="H218" s="10"/>
    </row>
    <row r="219" spans="2:8">
      <c r="B219" s="10"/>
      <c r="C219" s="5" t="s">
        <v>329</v>
      </c>
      <c r="D219" s="10"/>
      <c r="E219" s="10"/>
      <c r="F219" s="10"/>
      <c r="G219" s="10"/>
      <c r="H219" s="10"/>
    </row>
    <row r="220" spans="2:8">
      <c r="B220" s="10"/>
      <c r="C220" s="5" t="s">
        <v>868</v>
      </c>
      <c r="D220" s="10"/>
      <c r="E220" s="10"/>
      <c r="F220" s="10"/>
      <c r="G220" s="10"/>
      <c r="H220" s="10"/>
    </row>
    <row r="221" spans="2:8">
      <c r="B221" s="10">
        <v>411</v>
      </c>
      <c r="C221" s="10" t="s">
        <v>788</v>
      </c>
      <c r="D221" s="8">
        <v>31170000</v>
      </c>
      <c r="E221" s="10">
        <v>0</v>
      </c>
      <c r="F221" s="10">
        <v>0</v>
      </c>
      <c r="G221" s="10">
        <v>0</v>
      </c>
      <c r="H221" s="8">
        <v>31170000</v>
      </c>
    </row>
    <row r="222" spans="2:8">
      <c r="B222" s="10">
        <v>412</v>
      </c>
      <c r="C222" s="10" t="s">
        <v>8</v>
      </c>
      <c r="D222" s="8">
        <v>5616500</v>
      </c>
      <c r="E222" s="10">
        <v>0</v>
      </c>
      <c r="F222" s="10">
        <v>0</v>
      </c>
      <c r="G222" s="10">
        <v>0</v>
      </c>
      <c r="H222" s="8">
        <v>5616500</v>
      </c>
    </row>
    <row r="223" spans="2:8">
      <c r="B223" s="10">
        <v>413</v>
      </c>
      <c r="C223" s="10" t="s">
        <v>67</v>
      </c>
      <c r="D223" s="8">
        <v>214000</v>
      </c>
      <c r="E223" s="10">
        <v>0</v>
      </c>
      <c r="F223" s="10">
        <v>0</v>
      </c>
      <c r="G223" s="10">
        <v>0</v>
      </c>
      <c r="H223" s="8">
        <v>214000</v>
      </c>
    </row>
    <row r="224" spans="2:8">
      <c r="B224" s="10">
        <v>414</v>
      </c>
      <c r="C224" s="10" t="s">
        <v>105</v>
      </c>
      <c r="D224" s="8">
        <v>1193000</v>
      </c>
      <c r="E224" s="10">
        <v>0</v>
      </c>
      <c r="F224" s="10">
        <v>0</v>
      </c>
      <c r="G224" s="10">
        <v>0</v>
      </c>
      <c r="H224" s="8">
        <v>1193000</v>
      </c>
    </row>
    <row r="225" spans="2:8">
      <c r="B225" s="10">
        <v>415</v>
      </c>
      <c r="C225" s="10" t="s">
        <v>417</v>
      </c>
      <c r="D225" s="8">
        <v>3176000</v>
      </c>
      <c r="E225" s="10">
        <v>0</v>
      </c>
      <c r="F225" s="10">
        <v>0</v>
      </c>
      <c r="G225" s="10">
        <v>0</v>
      </c>
      <c r="H225" s="8">
        <v>3176000</v>
      </c>
    </row>
    <row r="226" spans="2:8">
      <c r="B226" s="10">
        <v>416</v>
      </c>
      <c r="C226" s="10" t="s">
        <v>418</v>
      </c>
      <c r="D226" s="8">
        <v>348000</v>
      </c>
      <c r="E226" s="10">
        <v>0</v>
      </c>
      <c r="F226" s="10">
        <v>0</v>
      </c>
      <c r="G226" s="10">
        <v>0</v>
      </c>
      <c r="H226" s="8">
        <v>348000</v>
      </c>
    </row>
    <row r="227" spans="2:8">
      <c r="B227" s="10">
        <v>421</v>
      </c>
      <c r="C227" s="10" t="s">
        <v>26</v>
      </c>
      <c r="D227" s="8">
        <v>22388000</v>
      </c>
      <c r="E227" s="10">
        <v>0</v>
      </c>
      <c r="F227" s="10">
        <v>0</v>
      </c>
      <c r="G227" s="10">
        <v>0</v>
      </c>
      <c r="H227" s="8">
        <v>22388000</v>
      </c>
    </row>
    <row r="228" spans="2:8">
      <c r="B228" s="10">
        <v>422</v>
      </c>
      <c r="C228" s="10" t="s">
        <v>35</v>
      </c>
      <c r="D228" s="8">
        <v>1105000</v>
      </c>
      <c r="E228" s="10">
        <v>0</v>
      </c>
      <c r="F228" s="10">
        <v>0</v>
      </c>
      <c r="G228" s="10">
        <v>0</v>
      </c>
      <c r="H228" s="8">
        <v>1105000</v>
      </c>
    </row>
    <row r="229" spans="2:8">
      <c r="B229" s="10">
        <v>423</v>
      </c>
      <c r="C229" s="10" t="s">
        <v>37</v>
      </c>
      <c r="D229" s="8">
        <v>4756500</v>
      </c>
      <c r="E229" s="10">
        <v>0</v>
      </c>
      <c r="F229" s="10">
        <v>0</v>
      </c>
      <c r="G229" s="10">
        <v>0</v>
      </c>
      <c r="H229" s="8">
        <v>4756500</v>
      </c>
    </row>
    <row r="230" spans="2:8">
      <c r="B230" s="10">
        <v>424</v>
      </c>
      <c r="C230" s="10" t="s">
        <v>72</v>
      </c>
      <c r="D230" s="8">
        <v>6988000</v>
      </c>
      <c r="E230" s="10">
        <v>0</v>
      </c>
      <c r="F230" s="8">
        <v>380000</v>
      </c>
      <c r="G230" s="10">
        <v>0</v>
      </c>
      <c r="H230" s="8">
        <v>7368000</v>
      </c>
    </row>
    <row r="231" spans="2:8">
      <c r="B231" s="10">
        <v>425</v>
      </c>
      <c r="C231" s="10" t="s">
        <v>107</v>
      </c>
      <c r="D231" s="8">
        <v>10978000</v>
      </c>
      <c r="E231" s="10">
        <v>0</v>
      </c>
      <c r="F231" s="8">
        <v>500000</v>
      </c>
      <c r="G231" s="10">
        <v>0</v>
      </c>
      <c r="H231" s="8">
        <v>11478000</v>
      </c>
    </row>
    <row r="232" spans="2:8">
      <c r="B232" s="10">
        <v>426</v>
      </c>
      <c r="C232" s="10" t="s">
        <v>41</v>
      </c>
      <c r="D232" s="8">
        <v>10919000</v>
      </c>
      <c r="E232" s="10">
        <v>0</v>
      </c>
      <c r="F232" s="10">
        <v>0</v>
      </c>
      <c r="G232" s="10">
        <v>0</v>
      </c>
      <c r="H232" s="8">
        <v>10919000</v>
      </c>
    </row>
    <row r="233" spans="2:8">
      <c r="B233" s="10">
        <v>465</v>
      </c>
      <c r="C233" s="10" t="s">
        <v>16</v>
      </c>
      <c r="D233" s="8">
        <v>4048000</v>
      </c>
      <c r="E233" s="10">
        <v>0</v>
      </c>
      <c r="F233" s="10">
        <v>0</v>
      </c>
      <c r="G233" s="10">
        <v>0</v>
      </c>
      <c r="H233" s="8">
        <v>4048000</v>
      </c>
    </row>
    <row r="234" spans="2:8">
      <c r="B234" s="10">
        <v>482</v>
      </c>
      <c r="C234" s="10" t="s">
        <v>793</v>
      </c>
      <c r="D234" s="8">
        <v>529000</v>
      </c>
      <c r="E234" s="10">
        <v>0</v>
      </c>
      <c r="F234" s="10">
        <v>0</v>
      </c>
      <c r="G234" s="10">
        <v>0</v>
      </c>
      <c r="H234" s="8">
        <v>529000</v>
      </c>
    </row>
    <row r="235" spans="2:8">
      <c r="B235" s="10">
        <v>512</v>
      </c>
      <c r="C235" s="10" t="s">
        <v>82</v>
      </c>
      <c r="D235" s="8">
        <v>3825000</v>
      </c>
      <c r="E235" s="10">
        <v>0</v>
      </c>
      <c r="F235" s="10">
        <v>0</v>
      </c>
      <c r="G235" s="10">
        <v>0</v>
      </c>
      <c r="H235" s="8">
        <v>3825000</v>
      </c>
    </row>
    <row r="236" spans="2:8">
      <c r="B236" s="10"/>
      <c r="C236" s="5" t="s">
        <v>869</v>
      </c>
      <c r="D236" s="17">
        <v>107254000</v>
      </c>
      <c r="E236" s="5">
        <v>0</v>
      </c>
      <c r="F236" s="17">
        <v>880000</v>
      </c>
      <c r="G236" s="5">
        <v>0</v>
      </c>
      <c r="H236" s="17">
        <v>108134000</v>
      </c>
    </row>
    <row r="237" spans="2:8">
      <c r="B237" s="10"/>
      <c r="C237" s="5" t="s">
        <v>870</v>
      </c>
      <c r="D237" s="17">
        <v>107254000</v>
      </c>
      <c r="E237" s="5">
        <v>0</v>
      </c>
      <c r="F237" s="17">
        <v>880000</v>
      </c>
      <c r="G237" s="5">
        <v>0</v>
      </c>
      <c r="H237" s="17">
        <v>108134000</v>
      </c>
    </row>
    <row r="238" spans="2:8">
      <c r="B238" s="10"/>
      <c r="C238" s="5" t="s">
        <v>871</v>
      </c>
      <c r="D238" s="10"/>
      <c r="E238" s="10"/>
      <c r="F238" s="10"/>
      <c r="G238" s="10"/>
      <c r="H238" s="10"/>
    </row>
    <row r="239" spans="2:8">
      <c r="B239" s="10">
        <v>411</v>
      </c>
      <c r="C239" s="10" t="s">
        <v>788</v>
      </c>
      <c r="D239" s="8">
        <v>1673000</v>
      </c>
      <c r="E239" s="10"/>
      <c r="F239" s="10"/>
      <c r="G239" s="10"/>
      <c r="H239" s="8">
        <v>1673000</v>
      </c>
    </row>
    <row r="240" spans="2:8">
      <c r="B240" s="10">
        <v>412</v>
      </c>
      <c r="C240" s="10" t="s">
        <v>8</v>
      </c>
      <c r="D240" s="8">
        <v>300000</v>
      </c>
      <c r="E240" s="10"/>
      <c r="F240" s="10"/>
      <c r="G240" s="10"/>
      <c r="H240" s="8">
        <v>300000</v>
      </c>
    </row>
    <row r="241" spans="2:8">
      <c r="B241" s="10">
        <v>414</v>
      </c>
      <c r="C241" s="10" t="s">
        <v>105</v>
      </c>
      <c r="D241" s="8">
        <v>43000</v>
      </c>
      <c r="E241" s="10"/>
      <c r="F241" s="10"/>
      <c r="G241" s="10"/>
      <c r="H241" s="8">
        <v>43000</v>
      </c>
    </row>
    <row r="242" spans="2:8">
      <c r="B242" s="10">
        <v>415</v>
      </c>
      <c r="C242" s="10" t="s">
        <v>417</v>
      </c>
      <c r="D242" s="8">
        <v>140000</v>
      </c>
      <c r="E242" s="10"/>
      <c r="F242" s="10"/>
      <c r="G242" s="10"/>
      <c r="H242" s="8">
        <v>140000</v>
      </c>
    </row>
    <row r="243" spans="2:8">
      <c r="B243" s="10">
        <v>416</v>
      </c>
      <c r="C243" s="10" t="s">
        <v>418</v>
      </c>
      <c r="D243" s="8">
        <v>60000</v>
      </c>
      <c r="E243" s="10"/>
      <c r="F243" s="10"/>
      <c r="G243" s="10"/>
      <c r="H243" s="8">
        <v>60000</v>
      </c>
    </row>
    <row r="244" spans="2:8">
      <c r="B244" s="10">
        <v>421</v>
      </c>
      <c r="C244" s="10" t="s">
        <v>26</v>
      </c>
      <c r="D244" s="8">
        <v>1275000</v>
      </c>
      <c r="E244" s="10"/>
      <c r="F244" s="10"/>
      <c r="G244" s="10"/>
      <c r="H244" s="8">
        <v>1275000</v>
      </c>
    </row>
    <row r="245" spans="2:8">
      <c r="B245" s="10">
        <v>422</v>
      </c>
      <c r="C245" s="10" t="s">
        <v>35</v>
      </c>
      <c r="D245" s="8">
        <v>15000</v>
      </c>
      <c r="E245" s="10"/>
      <c r="F245" s="10"/>
      <c r="G245" s="10"/>
      <c r="H245" s="8">
        <v>15000</v>
      </c>
    </row>
    <row r="246" spans="2:8">
      <c r="B246" s="10">
        <v>423</v>
      </c>
      <c r="C246" s="10" t="s">
        <v>37</v>
      </c>
      <c r="D246" s="8">
        <v>429000</v>
      </c>
      <c r="E246" s="10"/>
      <c r="F246" s="10"/>
      <c r="G246" s="10"/>
      <c r="H246" s="8">
        <v>429000</v>
      </c>
    </row>
    <row r="247" spans="2:8">
      <c r="B247" s="10">
        <v>424</v>
      </c>
      <c r="C247" s="10" t="s">
        <v>72</v>
      </c>
      <c r="D247" s="8">
        <v>415000</v>
      </c>
      <c r="E247" s="10"/>
      <c r="F247" s="10"/>
      <c r="G247" s="10"/>
      <c r="H247" s="8">
        <v>415000</v>
      </c>
    </row>
    <row r="248" spans="2:8">
      <c r="B248" s="10">
        <v>425</v>
      </c>
      <c r="C248" s="10" t="s">
        <v>107</v>
      </c>
      <c r="D248" s="8">
        <v>1193000</v>
      </c>
      <c r="E248" s="10"/>
      <c r="F248" s="10"/>
      <c r="G248" s="10"/>
      <c r="H248" s="8">
        <v>1193000</v>
      </c>
    </row>
    <row r="249" spans="2:8">
      <c r="B249" s="10">
        <v>426</v>
      </c>
      <c r="C249" s="10" t="s">
        <v>41</v>
      </c>
      <c r="D249" s="8">
        <v>980000</v>
      </c>
      <c r="E249" s="10"/>
      <c r="F249" s="10"/>
      <c r="G249" s="10"/>
      <c r="H249" s="8">
        <v>980000</v>
      </c>
    </row>
    <row r="250" spans="2:8">
      <c r="B250" s="10">
        <v>465</v>
      </c>
      <c r="C250" s="10" t="s">
        <v>16</v>
      </c>
      <c r="D250" s="8">
        <v>192000</v>
      </c>
      <c r="E250" s="10"/>
      <c r="F250" s="10"/>
      <c r="G250" s="10"/>
      <c r="H250" s="8">
        <v>192000</v>
      </c>
    </row>
    <row r="251" spans="2:8">
      <c r="B251" s="10">
        <v>512</v>
      </c>
      <c r="C251" s="10" t="s">
        <v>82</v>
      </c>
      <c r="D251" s="8">
        <v>500000</v>
      </c>
      <c r="E251" s="10"/>
      <c r="F251" s="10"/>
      <c r="G251" s="10"/>
      <c r="H251" s="8">
        <v>500000</v>
      </c>
    </row>
    <row r="252" spans="2:8">
      <c r="B252" s="10"/>
      <c r="C252" s="113" t="s">
        <v>872</v>
      </c>
      <c r="D252" s="17">
        <v>7215000</v>
      </c>
      <c r="E252" s="5">
        <v>0</v>
      </c>
      <c r="F252" s="5">
        <v>0</v>
      </c>
      <c r="G252" s="5">
        <v>0</v>
      </c>
      <c r="H252" s="17">
        <v>7215000</v>
      </c>
    </row>
    <row r="253" spans="2:8">
      <c r="B253" s="10"/>
      <c r="C253" s="5" t="s">
        <v>873</v>
      </c>
      <c r="D253" s="10"/>
      <c r="E253" s="10"/>
      <c r="F253" s="10"/>
      <c r="G253" s="10"/>
      <c r="H253" s="10"/>
    </row>
    <row r="254" spans="2:8">
      <c r="B254" s="10">
        <v>411</v>
      </c>
      <c r="C254" s="10" t="s">
        <v>788</v>
      </c>
      <c r="D254" s="8">
        <v>571000</v>
      </c>
      <c r="E254" s="10"/>
      <c r="F254" s="10"/>
      <c r="G254" s="10"/>
      <c r="H254" s="8">
        <v>571000</v>
      </c>
    </row>
    <row r="255" spans="2:8">
      <c r="B255" s="10">
        <v>412</v>
      </c>
      <c r="C255" s="10" t="s">
        <v>8</v>
      </c>
      <c r="D255" s="8">
        <v>114200</v>
      </c>
      <c r="E255" s="10"/>
      <c r="F255" s="10"/>
      <c r="G255" s="10"/>
      <c r="H255" s="8">
        <v>114200</v>
      </c>
    </row>
    <row r="256" spans="2:8">
      <c r="B256" s="10">
        <v>414</v>
      </c>
      <c r="C256" s="10" t="s">
        <v>105</v>
      </c>
      <c r="D256" s="8">
        <v>17800</v>
      </c>
      <c r="E256" s="10"/>
      <c r="F256" s="10"/>
      <c r="G256" s="10"/>
      <c r="H256" s="8">
        <v>17800</v>
      </c>
    </row>
    <row r="257" spans="2:8">
      <c r="B257" s="10">
        <v>415</v>
      </c>
      <c r="C257" s="10" t="s">
        <v>417</v>
      </c>
      <c r="D257" s="8">
        <v>45000</v>
      </c>
      <c r="E257" s="10"/>
      <c r="F257" s="10"/>
      <c r="G257" s="10"/>
      <c r="H257" s="8">
        <v>45000</v>
      </c>
    </row>
    <row r="258" spans="2:8">
      <c r="B258" s="10">
        <v>421</v>
      </c>
      <c r="C258" s="10" t="s">
        <v>26</v>
      </c>
      <c r="D258" s="8">
        <v>410000</v>
      </c>
      <c r="E258" s="10"/>
      <c r="F258" s="10"/>
      <c r="G258" s="10"/>
      <c r="H258" s="8">
        <v>410000</v>
      </c>
    </row>
    <row r="259" spans="2:8">
      <c r="B259" s="10">
        <v>422</v>
      </c>
      <c r="C259" s="10" t="s">
        <v>35</v>
      </c>
      <c r="D259" s="8">
        <v>40000</v>
      </c>
      <c r="E259" s="10"/>
      <c r="F259" s="10"/>
      <c r="G259" s="10"/>
      <c r="H259" s="8">
        <v>40000</v>
      </c>
    </row>
    <row r="260" spans="2:8">
      <c r="B260" s="10">
        <v>423</v>
      </c>
      <c r="C260" s="10" t="s">
        <v>37</v>
      </c>
      <c r="D260" s="8">
        <v>163000</v>
      </c>
      <c r="E260" s="10"/>
      <c r="F260" s="10"/>
      <c r="G260" s="10"/>
      <c r="H260" s="8">
        <v>163000</v>
      </c>
    </row>
    <row r="261" spans="2:8">
      <c r="B261" s="10">
        <v>424</v>
      </c>
      <c r="C261" s="10" t="s">
        <v>72</v>
      </c>
      <c r="D261" s="8">
        <v>379000</v>
      </c>
      <c r="E261" s="10"/>
      <c r="F261" s="10"/>
      <c r="G261" s="10"/>
      <c r="H261" s="8">
        <v>379000</v>
      </c>
    </row>
    <row r="262" spans="2:8">
      <c r="B262" s="10">
        <v>425</v>
      </c>
      <c r="C262" s="10" t="s">
        <v>107</v>
      </c>
      <c r="D262" s="8">
        <v>553000</v>
      </c>
      <c r="E262" s="10"/>
      <c r="F262" s="10"/>
      <c r="G262" s="10"/>
      <c r="H262" s="8">
        <v>553000</v>
      </c>
    </row>
    <row r="263" spans="2:8">
      <c r="B263" s="10">
        <v>426</v>
      </c>
      <c r="C263" s="10" t="s">
        <v>41</v>
      </c>
      <c r="D263" s="8">
        <v>360000</v>
      </c>
      <c r="E263" s="10"/>
      <c r="F263" s="10"/>
      <c r="G263" s="10"/>
      <c r="H263" s="8">
        <v>360000</v>
      </c>
    </row>
    <row r="264" spans="2:8">
      <c r="B264" s="10">
        <v>465</v>
      </c>
      <c r="C264" s="10" t="s">
        <v>16</v>
      </c>
      <c r="D264" s="8">
        <v>78000</v>
      </c>
      <c r="E264" s="10"/>
      <c r="F264" s="10"/>
      <c r="G264" s="10"/>
      <c r="H264" s="8">
        <v>78000</v>
      </c>
    </row>
    <row r="265" spans="2:8">
      <c r="B265" s="10">
        <v>482</v>
      </c>
      <c r="C265" s="10" t="s">
        <v>793</v>
      </c>
      <c r="D265" s="8">
        <v>20000</v>
      </c>
      <c r="E265" s="10"/>
      <c r="F265" s="10"/>
      <c r="G265" s="10"/>
      <c r="H265" s="8">
        <v>20000</v>
      </c>
    </row>
    <row r="266" spans="2:8">
      <c r="B266" s="10">
        <v>512</v>
      </c>
      <c r="C266" s="10" t="s">
        <v>82</v>
      </c>
      <c r="D266" s="8">
        <v>100000</v>
      </c>
      <c r="E266" s="10"/>
      <c r="F266" s="10"/>
      <c r="G266" s="10"/>
      <c r="H266" s="8">
        <v>100000</v>
      </c>
    </row>
    <row r="267" spans="2:8">
      <c r="B267" s="10"/>
      <c r="C267" s="113" t="s">
        <v>874</v>
      </c>
      <c r="D267" s="17">
        <v>2851000</v>
      </c>
      <c r="E267" s="5">
        <v>0</v>
      </c>
      <c r="F267" s="5">
        <v>0</v>
      </c>
      <c r="G267" s="5">
        <v>0</v>
      </c>
      <c r="H267" s="17">
        <v>2851000</v>
      </c>
    </row>
    <row r="268" spans="2:8">
      <c r="B268" s="10"/>
      <c r="C268" s="5" t="s">
        <v>875</v>
      </c>
      <c r="D268" s="10"/>
      <c r="E268" s="10"/>
      <c r="F268" s="10"/>
      <c r="G268" s="10"/>
      <c r="H268" s="10"/>
    </row>
    <row r="269" spans="2:8">
      <c r="B269" s="10">
        <v>411</v>
      </c>
      <c r="C269" s="10" t="s">
        <v>788</v>
      </c>
      <c r="D269" s="8">
        <v>1900000</v>
      </c>
      <c r="E269" s="10"/>
      <c r="F269" s="10"/>
      <c r="G269" s="10"/>
      <c r="H269" s="8">
        <v>1900000</v>
      </c>
    </row>
    <row r="270" spans="2:8">
      <c r="B270" s="10">
        <v>412</v>
      </c>
      <c r="C270" s="10" t="s">
        <v>8</v>
      </c>
      <c r="D270" s="8">
        <v>340000</v>
      </c>
      <c r="E270" s="10"/>
      <c r="F270" s="10"/>
      <c r="G270" s="10"/>
      <c r="H270" s="8">
        <v>340000</v>
      </c>
    </row>
    <row r="271" spans="2:8">
      <c r="B271" s="10">
        <v>414</v>
      </c>
      <c r="C271" s="10" t="s">
        <v>105</v>
      </c>
      <c r="D271" s="8">
        <v>46000</v>
      </c>
      <c r="E271" s="10"/>
      <c r="F271" s="10"/>
      <c r="G271" s="10"/>
      <c r="H271" s="8">
        <v>46000</v>
      </c>
    </row>
    <row r="272" spans="2:8">
      <c r="B272" s="10">
        <v>415</v>
      </c>
      <c r="C272" s="10" t="s">
        <v>417</v>
      </c>
      <c r="D272" s="8">
        <v>200000</v>
      </c>
      <c r="E272" s="10"/>
      <c r="F272" s="10"/>
      <c r="G272" s="10"/>
      <c r="H272" s="8">
        <v>200000</v>
      </c>
    </row>
    <row r="273" spans="2:8">
      <c r="B273" s="10">
        <v>421</v>
      </c>
      <c r="C273" s="10" t="s">
        <v>26</v>
      </c>
      <c r="D273" s="8">
        <v>2110000</v>
      </c>
      <c r="E273" s="10"/>
      <c r="F273" s="10"/>
      <c r="G273" s="10"/>
      <c r="H273" s="8">
        <v>2110000</v>
      </c>
    </row>
    <row r="274" spans="2:8">
      <c r="B274" s="10">
        <v>422</v>
      </c>
      <c r="C274" s="10" t="s">
        <v>35</v>
      </c>
      <c r="D274" s="8">
        <v>300000</v>
      </c>
      <c r="E274" s="10"/>
      <c r="F274" s="10"/>
      <c r="G274" s="10"/>
      <c r="H274" s="8">
        <v>300000</v>
      </c>
    </row>
    <row r="275" spans="2:8">
      <c r="B275" s="10">
        <v>423</v>
      </c>
      <c r="C275" s="10" t="s">
        <v>37</v>
      </c>
      <c r="D275" s="8">
        <v>345000</v>
      </c>
      <c r="E275" s="10"/>
      <c r="F275" s="10"/>
      <c r="G275" s="10"/>
      <c r="H275" s="8">
        <v>345000</v>
      </c>
    </row>
    <row r="276" spans="2:8">
      <c r="B276" s="10">
        <v>424</v>
      </c>
      <c r="C276" s="10" t="s">
        <v>72</v>
      </c>
      <c r="D276" s="8">
        <v>780000</v>
      </c>
      <c r="E276" s="10"/>
      <c r="F276" s="10"/>
      <c r="G276" s="10"/>
      <c r="H276" s="8">
        <v>780000</v>
      </c>
    </row>
    <row r="277" spans="2:8">
      <c r="B277" s="10">
        <v>425</v>
      </c>
      <c r="C277" s="10" t="s">
        <v>107</v>
      </c>
      <c r="D277" s="8">
        <v>500000</v>
      </c>
      <c r="E277" s="10"/>
      <c r="F277" s="10"/>
      <c r="G277" s="10"/>
      <c r="H277" s="8">
        <v>500000</v>
      </c>
    </row>
    <row r="278" spans="2:8">
      <c r="B278" s="10">
        <v>426</v>
      </c>
      <c r="C278" s="10" t="s">
        <v>41</v>
      </c>
      <c r="D278" s="8">
        <v>615000</v>
      </c>
      <c r="E278" s="10"/>
      <c r="F278" s="10"/>
      <c r="G278" s="10"/>
      <c r="H278" s="8">
        <v>615000</v>
      </c>
    </row>
    <row r="279" spans="2:8">
      <c r="B279" s="10">
        <v>465</v>
      </c>
      <c r="C279" s="10" t="s">
        <v>16</v>
      </c>
      <c r="D279" s="8">
        <v>205000</v>
      </c>
      <c r="E279" s="10"/>
      <c r="F279" s="10"/>
      <c r="G279" s="10"/>
      <c r="H279" s="8">
        <v>205000</v>
      </c>
    </row>
    <row r="280" spans="2:8">
      <c r="B280" s="10">
        <v>482</v>
      </c>
      <c r="C280" s="10" t="s">
        <v>793</v>
      </c>
      <c r="D280" s="8">
        <v>80000</v>
      </c>
      <c r="E280" s="10"/>
      <c r="F280" s="10"/>
      <c r="G280" s="10"/>
      <c r="H280" s="8">
        <v>80000</v>
      </c>
    </row>
    <row r="281" spans="2:8">
      <c r="B281" s="10">
        <v>512</v>
      </c>
      <c r="C281" s="10" t="s">
        <v>82</v>
      </c>
      <c r="D281" s="8">
        <v>200000</v>
      </c>
      <c r="E281" s="10"/>
      <c r="F281" s="10"/>
      <c r="G281" s="10"/>
      <c r="H281" s="8">
        <v>200000</v>
      </c>
    </row>
    <row r="282" spans="2:8">
      <c r="B282" s="10"/>
      <c r="C282" s="113" t="s">
        <v>876</v>
      </c>
      <c r="D282" s="17">
        <v>7621000</v>
      </c>
      <c r="E282" s="5">
        <v>0</v>
      </c>
      <c r="F282" s="5">
        <v>0</v>
      </c>
      <c r="G282" s="5">
        <v>0</v>
      </c>
      <c r="H282" s="17">
        <v>7621000</v>
      </c>
    </row>
    <row r="283" spans="2:8">
      <c r="B283" s="10"/>
      <c r="C283" s="5" t="s">
        <v>877</v>
      </c>
      <c r="D283" s="10"/>
      <c r="E283" s="10"/>
      <c r="F283" s="10"/>
      <c r="G283" s="10"/>
      <c r="H283" s="10"/>
    </row>
    <row r="284" spans="2:8">
      <c r="B284" s="10">
        <v>411</v>
      </c>
      <c r="C284" s="10" t="s">
        <v>788</v>
      </c>
      <c r="D284" s="8">
        <v>1280000</v>
      </c>
      <c r="E284" s="10"/>
      <c r="F284" s="10"/>
      <c r="G284" s="10"/>
      <c r="H284" s="8">
        <v>1280000</v>
      </c>
    </row>
    <row r="285" spans="2:8">
      <c r="B285" s="10">
        <v>412</v>
      </c>
      <c r="C285" s="10" t="s">
        <v>8</v>
      </c>
      <c r="D285" s="8">
        <v>240000</v>
      </c>
      <c r="E285" s="10"/>
      <c r="F285" s="10"/>
      <c r="G285" s="10"/>
      <c r="H285" s="8">
        <v>240000</v>
      </c>
    </row>
    <row r="286" spans="2:8">
      <c r="B286" s="10">
        <v>413</v>
      </c>
      <c r="C286" s="10" t="s">
        <v>67</v>
      </c>
      <c r="D286" s="8">
        <v>3000</v>
      </c>
      <c r="E286" s="10"/>
      <c r="F286" s="10"/>
      <c r="G286" s="10"/>
      <c r="H286" s="8">
        <v>3000</v>
      </c>
    </row>
    <row r="287" spans="2:8">
      <c r="B287" s="10">
        <v>414</v>
      </c>
      <c r="C287" s="10" t="s">
        <v>105</v>
      </c>
      <c r="D287" s="8">
        <v>38000</v>
      </c>
      <c r="E287" s="10"/>
      <c r="F287" s="10"/>
      <c r="G287" s="10"/>
      <c r="H287" s="8">
        <v>38000</v>
      </c>
    </row>
    <row r="288" spans="2:8">
      <c r="B288" s="10">
        <v>415</v>
      </c>
      <c r="C288" s="10" t="s">
        <v>417</v>
      </c>
      <c r="D288" s="8">
        <v>120000</v>
      </c>
      <c r="E288" s="10"/>
      <c r="F288" s="10"/>
      <c r="G288" s="10"/>
      <c r="H288" s="8">
        <v>120000</v>
      </c>
    </row>
    <row r="289" spans="2:8">
      <c r="B289" s="10">
        <v>421</v>
      </c>
      <c r="C289" s="10" t="s">
        <v>26</v>
      </c>
      <c r="D289" s="8">
        <v>1410000</v>
      </c>
      <c r="E289" s="10"/>
      <c r="F289" s="10"/>
      <c r="G289" s="10"/>
      <c r="H289" s="8">
        <v>1410000</v>
      </c>
    </row>
    <row r="290" spans="2:8">
      <c r="B290" s="10">
        <v>422</v>
      </c>
      <c r="C290" s="10" t="s">
        <v>35</v>
      </c>
      <c r="D290" s="8">
        <v>144000</v>
      </c>
      <c r="E290" s="10"/>
      <c r="F290" s="10"/>
      <c r="G290" s="10"/>
      <c r="H290" s="8">
        <v>144000</v>
      </c>
    </row>
    <row r="291" spans="2:8">
      <c r="B291" s="10">
        <v>423</v>
      </c>
      <c r="C291" s="10" t="s">
        <v>37</v>
      </c>
      <c r="D291" s="8">
        <v>210000</v>
      </c>
      <c r="E291" s="10"/>
      <c r="F291" s="10"/>
      <c r="G291" s="10"/>
      <c r="H291" s="8">
        <v>210000</v>
      </c>
    </row>
    <row r="292" spans="2:8">
      <c r="B292" s="10">
        <v>424</v>
      </c>
      <c r="C292" s="10" t="s">
        <v>72</v>
      </c>
      <c r="D292" s="8">
        <v>1200000</v>
      </c>
      <c r="E292" s="10"/>
      <c r="F292" s="8">
        <v>380000</v>
      </c>
      <c r="G292" s="10"/>
      <c r="H292" s="8">
        <v>1580000</v>
      </c>
    </row>
    <row r="293" spans="2:8">
      <c r="B293" s="10">
        <v>425</v>
      </c>
      <c r="C293" s="10" t="s">
        <v>107</v>
      </c>
      <c r="D293" s="8">
        <v>1650000</v>
      </c>
      <c r="E293" s="10"/>
      <c r="F293" s="8">
        <v>500000</v>
      </c>
      <c r="G293" s="10"/>
      <c r="H293" s="8">
        <v>2150000</v>
      </c>
    </row>
    <row r="294" spans="2:8">
      <c r="B294" s="10">
        <v>426</v>
      </c>
      <c r="C294" s="10" t="s">
        <v>41</v>
      </c>
      <c r="D294" s="8">
        <v>840000</v>
      </c>
      <c r="E294" s="10"/>
      <c r="F294" s="10"/>
      <c r="G294" s="10"/>
      <c r="H294" s="8">
        <v>840000</v>
      </c>
    </row>
    <row r="295" spans="2:8">
      <c r="B295" s="10">
        <v>465</v>
      </c>
      <c r="C295" s="10" t="s">
        <v>16</v>
      </c>
      <c r="D295" s="8">
        <v>168000</v>
      </c>
      <c r="E295" s="10"/>
      <c r="F295" s="10"/>
      <c r="G295" s="10"/>
      <c r="H295" s="8">
        <v>168000</v>
      </c>
    </row>
    <row r="296" spans="2:8">
      <c r="B296" s="10">
        <v>482</v>
      </c>
      <c r="C296" s="10" t="s">
        <v>793</v>
      </c>
      <c r="D296" s="8">
        <v>225000</v>
      </c>
      <c r="E296" s="10"/>
      <c r="F296" s="10"/>
      <c r="G296" s="10"/>
      <c r="H296" s="8">
        <v>225000</v>
      </c>
    </row>
    <row r="297" spans="2:8">
      <c r="B297" s="10">
        <v>512</v>
      </c>
      <c r="C297" s="10" t="s">
        <v>82</v>
      </c>
      <c r="D297" s="8">
        <v>200000</v>
      </c>
      <c r="E297" s="10"/>
      <c r="F297" s="10"/>
      <c r="G297" s="10"/>
      <c r="H297" s="8">
        <v>200000</v>
      </c>
    </row>
    <row r="298" spans="2:8">
      <c r="B298" s="10"/>
      <c r="C298" s="113" t="s">
        <v>878</v>
      </c>
      <c r="D298" s="17">
        <v>7728000</v>
      </c>
      <c r="E298" s="5">
        <v>0</v>
      </c>
      <c r="F298" s="17">
        <v>880000</v>
      </c>
      <c r="G298" s="5">
        <v>0</v>
      </c>
      <c r="H298" s="17">
        <v>8608000</v>
      </c>
    </row>
    <row r="299" spans="2:8">
      <c r="B299" s="10"/>
      <c r="C299" s="5" t="s">
        <v>879</v>
      </c>
      <c r="D299" s="10"/>
      <c r="E299" s="10"/>
      <c r="F299" s="10"/>
      <c r="G299" s="10"/>
      <c r="H299" s="10"/>
    </row>
    <row r="300" spans="2:8">
      <c r="B300" s="10">
        <v>411</v>
      </c>
      <c r="C300" s="10" t="s">
        <v>788</v>
      </c>
      <c r="D300" s="8">
        <v>585000</v>
      </c>
      <c r="E300" s="10"/>
      <c r="F300" s="10"/>
      <c r="G300" s="10"/>
      <c r="H300" s="8">
        <v>585000</v>
      </c>
    </row>
    <row r="301" spans="2:8">
      <c r="B301" s="10">
        <v>412</v>
      </c>
      <c r="C301" s="10" t="s">
        <v>8</v>
      </c>
      <c r="D301" s="8">
        <v>105000</v>
      </c>
      <c r="E301" s="10"/>
      <c r="F301" s="10"/>
      <c r="G301" s="10"/>
      <c r="H301" s="8">
        <v>105000</v>
      </c>
    </row>
    <row r="302" spans="2:8">
      <c r="B302" s="10">
        <v>414</v>
      </c>
      <c r="C302" s="10" t="s">
        <v>105</v>
      </c>
      <c r="D302" s="8">
        <v>17500</v>
      </c>
      <c r="E302" s="10"/>
      <c r="F302" s="10"/>
      <c r="G302" s="10"/>
      <c r="H302" s="8">
        <v>17500</v>
      </c>
    </row>
    <row r="303" spans="2:8">
      <c r="B303" s="10">
        <v>415</v>
      </c>
      <c r="C303" s="10" t="s">
        <v>417</v>
      </c>
      <c r="D303" s="8">
        <v>48000</v>
      </c>
      <c r="E303" s="10"/>
      <c r="F303" s="10"/>
      <c r="G303" s="10"/>
      <c r="H303" s="8">
        <v>48000</v>
      </c>
    </row>
    <row r="304" spans="2:8">
      <c r="B304" s="10">
        <v>421</v>
      </c>
      <c r="C304" s="10" t="s">
        <v>26</v>
      </c>
      <c r="D304" s="8">
        <v>550000</v>
      </c>
      <c r="E304" s="10"/>
      <c r="F304" s="10"/>
      <c r="G304" s="10"/>
      <c r="H304" s="8">
        <v>550000</v>
      </c>
    </row>
    <row r="305" spans="2:8">
      <c r="B305" s="10">
        <v>422</v>
      </c>
      <c r="C305" s="10" t="s">
        <v>35</v>
      </c>
      <c r="D305" s="8">
        <v>150000</v>
      </c>
      <c r="E305" s="10"/>
      <c r="F305" s="10"/>
      <c r="G305" s="10"/>
      <c r="H305" s="8">
        <v>150000</v>
      </c>
    </row>
    <row r="306" spans="2:8">
      <c r="B306" s="10">
        <v>423</v>
      </c>
      <c r="C306" s="10" t="s">
        <v>37</v>
      </c>
      <c r="D306" s="8">
        <v>116500</v>
      </c>
      <c r="E306" s="10"/>
      <c r="F306" s="10"/>
      <c r="G306" s="10"/>
      <c r="H306" s="8">
        <v>116500</v>
      </c>
    </row>
    <row r="307" spans="2:8">
      <c r="B307" s="10">
        <v>424</v>
      </c>
      <c r="C307" s="10" t="s">
        <v>72</v>
      </c>
      <c r="D307" s="8">
        <v>900000</v>
      </c>
      <c r="E307" s="10"/>
      <c r="F307" s="10"/>
      <c r="G307" s="10"/>
      <c r="H307" s="8">
        <v>900000</v>
      </c>
    </row>
    <row r="308" spans="2:8">
      <c r="B308" s="10">
        <v>425</v>
      </c>
      <c r="C308" s="10" t="s">
        <v>107</v>
      </c>
      <c r="D308" s="8">
        <v>800000</v>
      </c>
      <c r="E308" s="10"/>
      <c r="F308" s="10"/>
      <c r="G308" s="10"/>
      <c r="H308" s="8">
        <v>800000</v>
      </c>
    </row>
    <row r="309" spans="2:8">
      <c r="B309" s="10">
        <v>426</v>
      </c>
      <c r="C309" s="10" t="s">
        <v>41</v>
      </c>
      <c r="D309" s="8">
        <v>857000</v>
      </c>
      <c r="E309" s="10"/>
      <c r="F309" s="10"/>
      <c r="G309" s="10"/>
      <c r="H309" s="8">
        <v>857000</v>
      </c>
    </row>
    <row r="310" spans="2:8">
      <c r="B310" s="10">
        <v>465</v>
      </c>
      <c r="C310" s="10" t="s">
        <v>16</v>
      </c>
      <c r="D310" s="8">
        <v>71000</v>
      </c>
      <c r="E310" s="10"/>
      <c r="F310" s="10"/>
      <c r="G310" s="10"/>
      <c r="H310" s="8">
        <v>71000</v>
      </c>
    </row>
    <row r="311" spans="2:8">
      <c r="B311" s="10">
        <v>512</v>
      </c>
      <c r="C311" s="10" t="s">
        <v>82</v>
      </c>
      <c r="D311" s="8">
        <v>200000</v>
      </c>
      <c r="E311" s="10"/>
      <c r="F311" s="10"/>
      <c r="G311" s="10"/>
      <c r="H311" s="8">
        <v>200000</v>
      </c>
    </row>
    <row r="312" spans="2:8">
      <c r="B312" s="10"/>
      <c r="C312" s="113" t="s">
        <v>880</v>
      </c>
      <c r="D312" s="17">
        <v>4400000</v>
      </c>
      <c r="E312" s="5">
        <v>0</v>
      </c>
      <c r="F312" s="5">
        <v>0</v>
      </c>
      <c r="G312" s="5">
        <v>0</v>
      </c>
      <c r="H312" s="17">
        <v>4400000</v>
      </c>
    </row>
    <row r="313" spans="2:8">
      <c r="B313" s="10"/>
      <c r="C313" s="5" t="s">
        <v>881</v>
      </c>
      <c r="D313" s="10"/>
      <c r="E313" s="10"/>
      <c r="F313" s="10"/>
      <c r="G313" s="10"/>
      <c r="H313" s="10"/>
    </row>
    <row r="314" spans="2:8">
      <c r="B314" s="10">
        <v>411</v>
      </c>
      <c r="C314" s="10" t="s">
        <v>788</v>
      </c>
      <c r="D314" s="8">
        <v>1486000</v>
      </c>
      <c r="E314" s="10"/>
      <c r="F314" s="10"/>
      <c r="G314" s="10"/>
      <c r="H314" s="8">
        <v>1486000</v>
      </c>
    </row>
    <row r="315" spans="2:8">
      <c r="B315" s="10">
        <v>412</v>
      </c>
      <c r="C315" s="10" t="s">
        <v>8</v>
      </c>
      <c r="D315" s="8">
        <v>266000</v>
      </c>
      <c r="E315" s="10"/>
      <c r="F315" s="10"/>
      <c r="G315" s="10"/>
      <c r="H315" s="8">
        <v>266000</v>
      </c>
    </row>
    <row r="316" spans="2:8">
      <c r="B316" s="10">
        <v>413</v>
      </c>
      <c r="C316" s="10" t="s">
        <v>67</v>
      </c>
      <c r="D316" s="8">
        <v>190000</v>
      </c>
      <c r="E316" s="10"/>
      <c r="F316" s="10"/>
      <c r="G316" s="10"/>
      <c r="H316" s="8">
        <v>190000</v>
      </c>
    </row>
    <row r="317" spans="2:8">
      <c r="B317" s="10">
        <v>414</v>
      </c>
      <c r="C317" s="10" t="s">
        <v>105</v>
      </c>
      <c r="D317" s="8">
        <v>45000</v>
      </c>
      <c r="E317" s="10"/>
      <c r="F317" s="10"/>
      <c r="G317" s="10"/>
      <c r="H317" s="8">
        <v>45000</v>
      </c>
    </row>
    <row r="318" spans="2:8">
      <c r="B318" s="10">
        <v>415</v>
      </c>
      <c r="C318" s="10" t="s">
        <v>417</v>
      </c>
      <c r="D318" s="8">
        <v>130000</v>
      </c>
      <c r="E318" s="10"/>
      <c r="F318" s="10"/>
      <c r="G318" s="10"/>
      <c r="H318" s="8">
        <v>130000</v>
      </c>
    </row>
    <row r="319" spans="2:8">
      <c r="B319" s="10">
        <v>421</v>
      </c>
      <c r="C319" s="10" t="s">
        <v>26</v>
      </c>
      <c r="D319" s="8">
        <v>539000</v>
      </c>
      <c r="E319" s="10"/>
      <c r="F319" s="10"/>
      <c r="G319" s="10"/>
      <c r="H319" s="8">
        <v>539000</v>
      </c>
    </row>
    <row r="320" spans="2:8">
      <c r="B320" s="10">
        <v>422</v>
      </c>
      <c r="C320" s="10" t="s">
        <v>35</v>
      </c>
      <c r="D320" s="8">
        <v>20000</v>
      </c>
      <c r="E320" s="10"/>
      <c r="F320" s="10"/>
      <c r="G320" s="10"/>
      <c r="H320" s="8">
        <v>20000</v>
      </c>
    </row>
    <row r="321" spans="2:8">
      <c r="B321" s="10">
        <v>423</v>
      </c>
      <c r="C321" s="10" t="s">
        <v>37</v>
      </c>
      <c r="D321" s="8">
        <v>147000</v>
      </c>
      <c r="E321" s="10"/>
      <c r="F321" s="10"/>
      <c r="G321" s="10"/>
      <c r="H321" s="8">
        <v>147000</v>
      </c>
    </row>
    <row r="322" spans="2:8">
      <c r="B322" s="10">
        <v>425</v>
      </c>
      <c r="C322" s="10" t="s">
        <v>107</v>
      </c>
      <c r="D322" s="8">
        <v>60000</v>
      </c>
      <c r="E322" s="10"/>
      <c r="F322" s="10"/>
      <c r="G322" s="10"/>
      <c r="H322" s="8">
        <v>60000</v>
      </c>
    </row>
    <row r="323" spans="2:8">
      <c r="B323" s="10">
        <v>426</v>
      </c>
      <c r="C323" s="10" t="s">
        <v>41</v>
      </c>
      <c r="D323" s="8">
        <v>350000</v>
      </c>
      <c r="E323" s="10"/>
      <c r="F323" s="10"/>
      <c r="G323" s="10"/>
      <c r="H323" s="8">
        <v>350000</v>
      </c>
    </row>
    <row r="324" spans="2:8">
      <c r="B324" s="10">
        <v>465</v>
      </c>
      <c r="C324" s="10" t="s">
        <v>16</v>
      </c>
      <c r="D324" s="8">
        <v>202000</v>
      </c>
      <c r="E324" s="10"/>
      <c r="F324" s="10"/>
      <c r="G324" s="10"/>
      <c r="H324" s="8">
        <v>202000</v>
      </c>
    </row>
    <row r="325" spans="2:8">
      <c r="B325" s="10">
        <v>482</v>
      </c>
      <c r="C325" s="10" t="s">
        <v>793</v>
      </c>
      <c r="D325" s="8">
        <v>25000</v>
      </c>
      <c r="E325" s="10"/>
      <c r="F325" s="10"/>
      <c r="G325" s="10"/>
      <c r="H325" s="8">
        <v>25000</v>
      </c>
    </row>
    <row r="326" spans="2:8">
      <c r="B326" s="10">
        <v>512</v>
      </c>
      <c r="C326" s="10" t="s">
        <v>82</v>
      </c>
      <c r="D326" s="8">
        <v>460000</v>
      </c>
      <c r="E326" s="10"/>
      <c r="F326" s="10"/>
      <c r="G326" s="10"/>
      <c r="H326" s="8">
        <v>460000</v>
      </c>
    </row>
    <row r="327" spans="2:8">
      <c r="B327" s="10"/>
      <c r="C327" s="113" t="s">
        <v>882</v>
      </c>
      <c r="D327" s="17">
        <v>3920000</v>
      </c>
      <c r="E327" s="5">
        <v>0</v>
      </c>
      <c r="F327" s="5">
        <v>0</v>
      </c>
      <c r="G327" s="5">
        <v>0</v>
      </c>
      <c r="H327" s="17">
        <v>3920000</v>
      </c>
    </row>
    <row r="328" spans="2:8">
      <c r="B328" s="10"/>
      <c r="C328" s="5" t="s">
        <v>883</v>
      </c>
      <c r="D328" s="10"/>
      <c r="E328" s="10"/>
      <c r="F328" s="10"/>
      <c r="G328" s="10"/>
      <c r="H328" s="10"/>
    </row>
    <row r="329" spans="2:8">
      <c r="B329" s="10">
        <v>411</v>
      </c>
      <c r="C329" s="10" t="s">
        <v>788</v>
      </c>
      <c r="D329" s="8">
        <v>3309000</v>
      </c>
      <c r="E329" s="10"/>
      <c r="F329" s="10"/>
      <c r="G329" s="10"/>
      <c r="H329" s="8">
        <v>3309000</v>
      </c>
    </row>
    <row r="330" spans="2:8">
      <c r="B330" s="10">
        <v>412</v>
      </c>
      <c r="C330" s="10" t="s">
        <v>8</v>
      </c>
      <c r="D330" s="8">
        <v>598000</v>
      </c>
      <c r="E330" s="10"/>
      <c r="F330" s="10"/>
      <c r="G330" s="10"/>
      <c r="H330" s="8">
        <v>598000</v>
      </c>
    </row>
    <row r="331" spans="2:8">
      <c r="B331" s="10">
        <v>414</v>
      </c>
      <c r="C331" s="10" t="s">
        <v>105</v>
      </c>
      <c r="D331" s="8">
        <v>111000</v>
      </c>
      <c r="E331" s="10"/>
      <c r="F331" s="10"/>
      <c r="G331" s="10"/>
      <c r="H331" s="8">
        <v>111000</v>
      </c>
    </row>
    <row r="332" spans="2:8">
      <c r="B332" s="10">
        <v>415</v>
      </c>
      <c r="C332" s="10" t="s">
        <v>417</v>
      </c>
      <c r="D332" s="8">
        <v>340000</v>
      </c>
      <c r="E332" s="10"/>
      <c r="F332" s="10"/>
      <c r="G332" s="10"/>
      <c r="H332" s="8">
        <v>340000</v>
      </c>
    </row>
    <row r="333" spans="2:8">
      <c r="B333" s="10">
        <v>416</v>
      </c>
      <c r="C333" s="10" t="s">
        <v>418</v>
      </c>
      <c r="D333" s="8">
        <v>70000</v>
      </c>
      <c r="E333" s="10"/>
      <c r="F333" s="10"/>
      <c r="G333" s="10"/>
      <c r="H333" s="8">
        <v>70000</v>
      </c>
    </row>
    <row r="334" spans="2:8">
      <c r="B334" s="10">
        <v>421</v>
      </c>
      <c r="C334" s="10" t="s">
        <v>26</v>
      </c>
      <c r="D334" s="8">
        <v>4610000</v>
      </c>
      <c r="E334" s="10"/>
      <c r="F334" s="10"/>
      <c r="G334" s="10"/>
      <c r="H334" s="8">
        <v>4610000</v>
      </c>
    </row>
    <row r="335" spans="2:8">
      <c r="B335" s="10">
        <v>422</v>
      </c>
      <c r="C335" s="10" t="s">
        <v>35</v>
      </c>
      <c r="D335" s="8">
        <v>100000</v>
      </c>
      <c r="E335" s="10"/>
      <c r="F335" s="10"/>
      <c r="G335" s="10"/>
      <c r="H335" s="8">
        <v>100000</v>
      </c>
    </row>
    <row r="336" spans="2:8">
      <c r="B336" s="10">
        <v>423</v>
      </c>
      <c r="C336" s="10" t="s">
        <v>37</v>
      </c>
      <c r="D336" s="8">
        <v>360000</v>
      </c>
      <c r="E336" s="10"/>
      <c r="F336" s="10"/>
      <c r="G336" s="10"/>
      <c r="H336" s="8">
        <v>360000</v>
      </c>
    </row>
    <row r="337" spans="2:8">
      <c r="B337" s="10">
        <v>424</v>
      </c>
      <c r="C337" s="10" t="s">
        <v>72</v>
      </c>
      <c r="D337" s="8">
        <v>170000</v>
      </c>
      <c r="E337" s="10"/>
      <c r="F337" s="10"/>
      <c r="G337" s="10"/>
      <c r="H337" s="8">
        <v>170000</v>
      </c>
    </row>
    <row r="338" spans="2:8">
      <c r="B338" s="10">
        <v>425</v>
      </c>
      <c r="C338" s="10" t="s">
        <v>107</v>
      </c>
      <c r="D338" s="8">
        <v>400000</v>
      </c>
      <c r="E338" s="10"/>
      <c r="F338" s="10"/>
      <c r="G338" s="10"/>
      <c r="H338" s="8">
        <v>400000</v>
      </c>
    </row>
    <row r="339" spans="2:8">
      <c r="B339" s="10">
        <v>426</v>
      </c>
      <c r="C339" s="10" t="s">
        <v>41</v>
      </c>
      <c r="D339" s="8">
        <v>1075000</v>
      </c>
      <c r="E339" s="10"/>
      <c r="F339" s="10"/>
      <c r="G339" s="10"/>
      <c r="H339" s="8">
        <v>1075000</v>
      </c>
    </row>
    <row r="340" spans="2:8">
      <c r="B340" s="10">
        <v>465</v>
      </c>
      <c r="C340" s="10" t="s">
        <v>16</v>
      </c>
      <c r="D340" s="8">
        <v>434000</v>
      </c>
      <c r="E340" s="10"/>
      <c r="F340" s="10"/>
      <c r="G340" s="10"/>
      <c r="H340" s="8">
        <v>434000</v>
      </c>
    </row>
    <row r="341" spans="2:8">
      <c r="B341" s="10">
        <v>512</v>
      </c>
      <c r="C341" s="10" t="s">
        <v>82</v>
      </c>
      <c r="D341" s="8">
        <v>250000</v>
      </c>
      <c r="E341" s="10"/>
      <c r="F341" s="10"/>
      <c r="G341" s="10"/>
      <c r="H341" s="8">
        <v>250000</v>
      </c>
    </row>
    <row r="342" spans="2:8">
      <c r="B342" s="10"/>
      <c r="C342" s="113" t="s">
        <v>884</v>
      </c>
      <c r="D342" s="17">
        <v>11827000</v>
      </c>
      <c r="E342" s="5">
        <v>0</v>
      </c>
      <c r="F342" s="5">
        <v>0</v>
      </c>
      <c r="G342" s="5">
        <v>0</v>
      </c>
      <c r="H342" s="17">
        <v>11827000</v>
      </c>
    </row>
    <row r="343" spans="2:8">
      <c r="B343" s="10"/>
      <c r="C343" s="5" t="s">
        <v>885</v>
      </c>
      <c r="D343" s="10"/>
      <c r="E343" s="10"/>
      <c r="F343" s="10"/>
      <c r="G343" s="10"/>
      <c r="H343" s="10"/>
    </row>
    <row r="344" spans="2:8">
      <c r="B344" s="10">
        <v>411</v>
      </c>
      <c r="C344" s="10" t="s">
        <v>788</v>
      </c>
      <c r="D344" s="8">
        <v>1392000</v>
      </c>
      <c r="E344" s="10"/>
      <c r="F344" s="10"/>
      <c r="G344" s="10"/>
      <c r="H344" s="8">
        <v>1392000</v>
      </c>
    </row>
    <row r="345" spans="2:8">
      <c r="B345" s="10">
        <v>412</v>
      </c>
      <c r="C345" s="10" t="s">
        <v>8</v>
      </c>
      <c r="D345" s="8">
        <v>249300</v>
      </c>
      <c r="E345" s="10"/>
      <c r="F345" s="10"/>
      <c r="G345" s="10"/>
      <c r="H345" s="8">
        <v>249300</v>
      </c>
    </row>
    <row r="346" spans="2:8">
      <c r="B346" s="10">
        <v>414</v>
      </c>
      <c r="C346" s="10" t="s">
        <v>105</v>
      </c>
      <c r="D346" s="8">
        <v>43700</v>
      </c>
      <c r="E346" s="10"/>
      <c r="F346" s="10"/>
      <c r="G346" s="10"/>
      <c r="H346" s="8">
        <v>43700</v>
      </c>
    </row>
    <row r="347" spans="2:8">
      <c r="B347" s="10">
        <v>415</v>
      </c>
      <c r="C347" s="10" t="s">
        <v>417</v>
      </c>
      <c r="D347" s="8">
        <v>135000</v>
      </c>
      <c r="E347" s="10"/>
      <c r="F347" s="10"/>
      <c r="G347" s="10"/>
      <c r="H347" s="8">
        <v>135000</v>
      </c>
    </row>
    <row r="348" spans="2:8">
      <c r="B348" s="10">
        <v>421</v>
      </c>
      <c r="C348" s="10" t="s">
        <v>26</v>
      </c>
      <c r="D348" s="8">
        <v>834000</v>
      </c>
      <c r="E348" s="10"/>
      <c r="F348" s="10"/>
      <c r="G348" s="10"/>
      <c r="H348" s="8">
        <v>834000</v>
      </c>
    </row>
    <row r="349" spans="2:8">
      <c r="B349" s="10">
        <v>422</v>
      </c>
      <c r="C349" s="10" t="s">
        <v>35</v>
      </c>
      <c r="D349" s="8">
        <v>48000</v>
      </c>
      <c r="E349" s="10"/>
      <c r="F349" s="10"/>
      <c r="G349" s="10"/>
      <c r="H349" s="8">
        <v>48000</v>
      </c>
    </row>
    <row r="350" spans="2:8">
      <c r="B350" s="10">
        <v>423</v>
      </c>
      <c r="C350" s="10" t="s">
        <v>37</v>
      </c>
      <c r="D350" s="8">
        <v>252000</v>
      </c>
      <c r="E350" s="10"/>
      <c r="F350" s="10"/>
      <c r="G350" s="10"/>
      <c r="H350" s="8">
        <v>252000</v>
      </c>
    </row>
    <row r="351" spans="2:8">
      <c r="B351" s="10">
        <v>424</v>
      </c>
      <c r="C351" s="10" t="s">
        <v>72</v>
      </c>
      <c r="D351" s="8">
        <v>140000</v>
      </c>
      <c r="E351" s="10"/>
      <c r="F351" s="10"/>
      <c r="G351" s="10"/>
      <c r="H351" s="8">
        <v>140000</v>
      </c>
    </row>
    <row r="352" spans="2:8">
      <c r="B352" s="10">
        <v>425</v>
      </c>
      <c r="C352" s="10" t="s">
        <v>107</v>
      </c>
      <c r="D352" s="8">
        <v>300000</v>
      </c>
      <c r="E352" s="10"/>
      <c r="F352" s="10"/>
      <c r="G352" s="10"/>
      <c r="H352" s="8">
        <v>300000</v>
      </c>
    </row>
    <row r="353" spans="2:8">
      <c r="B353" s="10">
        <v>426</v>
      </c>
      <c r="C353" s="10" t="s">
        <v>41</v>
      </c>
      <c r="D353" s="8">
        <v>430000</v>
      </c>
      <c r="E353" s="10"/>
      <c r="F353" s="10"/>
      <c r="G353" s="10"/>
      <c r="H353" s="8">
        <v>430000</v>
      </c>
    </row>
    <row r="354" spans="2:8">
      <c r="B354" s="10">
        <v>465</v>
      </c>
      <c r="C354" s="10" t="s">
        <v>16</v>
      </c>
      <c r="D354" s="8">
        <v>150000</v>
      </c>
      <c r="E354" s="10"/>
      <c r="F354" s="10"/>
      <c r="G354" s="10"/>
      <c r="H354" s="8">
        <v>150000</v>
      </c>
    </row>
    <row r="355" spans="2:8">
      <c r="B355" s="10">
        <v>482</v>
      </c>
      <c r="C355" s="10" t="s">
        <v>793</v>
      </c>
      <c r="D355" s="8">
        <v>55000</v>
      </c>
      <c r="E355" s="10"/>
      <c r="F355" s="10"/>
      <c r="G355" s="10"/>
      <c r="H355" s="8">
        <v>55000</v>
      </c>
    </row>
    <row r="356" spans="2:8">
      <c r="B356" s="10"/>
      <c r="C356" s="113" t="s">
        <v>886</v>
      </c>
      <c r="D356" s="17">
        <v>4029000</v>
      </c>
      <c r="E356" s="5">
        <v>0</v>
      </c>
      <c r="F356" s="5">
        <v>0</v>
      </c>
      <c r="G356" s="5">
        <v>0</v>
      </c>
      <c r="H356" s="17">
        <v>4029000</v>
      </c>
    </row>
    <row r="357" spans="2:8">
      <c r="B357" s="10"/>
      <c r="C357" s="5" t="s">
        <v>887</v>
      </c>
      <c r="D357" s="10"/>
      <c r="E357" s="10"/>
      <c r="F357" s="10"/>
      <c r="G357" s="10"/>
      <c r="H357" s="10"/>
    </row>
    <row r="358" spans="2:8">
      <c r="B358" s="10">
        <v>421</v>
      </c>
      <c r="C358" s="10" t="s">
        <v>26</v>
      </c>
      <c r="D358" s="8">
        <v>120000</v>
      </c>
      <c r="E358" s="10"/>
      <c r="F358" s="10"/>
      <c r="G358" s="10"/>
      <c r="H358" s="8">
        <v>120000</v>
      </c>
    </row>
    <row r="359" spans="2:8">
      <c r="B359" s="10">
        <v>424</v>
      </c>
      <c r="C359" s="10" t="s">
        <v>72</v>
      </c>
      <c r="D359" s="8">
        <v>450000</v>
      </c>
      <c r="E359" s="10"/>
      <c r="F359" s="10"/>
      <c r="G359" s="10"/>
      <c r="H359" s="8">
        <v>450000</v>
      </c>
    </row>
    <row r="360" spans="2:8">
      <c r="B360" s="10">
        <v>425</v>
      </c>
      <c r="C360" s="10" t="s">
        <v>107</v>
      </c>
      <c r="D360" s="8">
        <v>270000</v>
      </c>
      <c r="E360" s="10"/>
      <c r="F360" s="10"/>
      <c r="G360" s="10"/>
      <c r="H360" s="8">
        <v>270000</v>
      </c>
    </row>
    <row r="361" spans="2:8">
      <c r="B361" s="10">
        <v>426</v>
      </c>
      <c r="C361" s="10" t="s">
        <v>41</v>
      </c>
      <c r="D361" s="8">
        <v>356000</v>
      </c>
      <c r="E361" s="10"/>
      <c r="F361" s="10"/>
      <c r="G361" s="10"/>
      <c r="H361" s="8">
        <v>356000</v>
      </c>
    </row>
    <row r="362" spans="2:8">
      <c r="B362" s="10">
        <v>512</v>
      </c>
      <c r="C362" s="10" t="s">
        <v>82</v>
      </c>
      <c r="D362" s="8">
        <v>500000</v>
      </c>
      <c r="E362" s="10"/>
      <c r="F362" s="10"/>
      <c r="G362" s="10"/>
      <c r="H362" s="8">
        <v>500000</v>
      </c>
    </row>
    <row r="363" spans="2:8">
      <c r="B363" s="10"/>
      <c r="C363" s="113" t="s">
        <v>888</v>
      </c>
      <c r="D363" s="17">
        <v>1696000</v>
      </c>
      <c r="E363" s="5">
        <v>0</v>
      </c>
      <c r="F363" s="5">
        <v>0</v>
      </c>
      <c r="G363" s="5">
        <v>0</v>
      </c>
      <c r="H363" s="17">
        <v>1696000</v>
      </c>
    </row>
    <row r="364" spans="2:8">
      <c r="B364" s="10"/>
      <c r="C364" s="5" t="s">
        <v>889</v>
      </c>
      <c r="D364" s="10"/>
      <c r="E364" s="10"/>
      <c r="F364" s="10"/>
      <c r="G364" s="10"/>
      <c r="H364" s="10"/>
    </row>
    <row r="365" spans="2:8">
      <c r="B365" s="10">
        <v>411</v>
      </c>
      <c r="C365" s="10" t="s">
        <v>788</v>
      </c>
      <c r="D365" s="8">
        <v>1600000</v>
      </c>
      <c r="E365" s="10"/>
      <c r="F365" s="10"/>
      <c r="G365" s="10"/>
      <c r="H365" s="8">
        <v>1600000</v>
      </c>
    </row>
    <row r="366" spans="2:8">
      <c r="B366" s="10">
        <v>412</v>
      </c>
      <c r="C366" s="10" t="s">
        <v>8</v>
      </c>
      <c r="D366" s="8">
        <v>283000</v>
      </c>
      <c r="E366" s="10"/>
      <c r="F366" s="10"/>
      <c r="G366" s="10"/>
      <c r="H366" s="8">
        <v>283000</v>
      </c>
    </row>
    <row r="367" spans="2:8">
      <c r="B367" s="10">
        <v>413</v>
      </c>
      <c r="C367" s="10" t="s">
        <v>67</v>
      </c>
      <c r="D367" s="8">
        <v>12000</v>
      </c>
      <c r="E367" s="10"/>
      <c r="F367" s="10"/>
      <c r="G367" s="10"/>
      <c r="H367" s="8">
        <v>12000</v>
      </c>
    </row>
    <row r="368" spans="2:8">
      <c r="B368" s="10">
        <v>414</v>
      </c>
      <c r="C368" s="10" t="s">
        <v>105</v>
      </c>
      <c r="D368" s="8">
        <v>70000</v>
      </c>
      <c r="E368" s="10"/>
      <c r="F368" s="10"/>
      <c r="G368" s="10"/>
      <c r="H368" s="8">
        <v>70000</v>
      </c>
    </row>
    <row r="369" spans="2:8">
      <c r="B369" s="10">
        <v>415</v>
      </c>
      <c r="C369" s="10" t="s">
        <v>417</v>
      </c>
      <c r="D369" s="8">
        <v>200000</v>
      </c>
      <c r="E369" s="10"/>
      <c r="F369" s="10"/>
      <c r="G369" s="10"/>
      <c r="H369" s="8">
        <v>200000</v>
      </c>
    </row>
    <row r="370" spans="2:8">
      <c r="B370" s="10">
        <v>421</v>
      </c>
      <c r="C370" s="10" t="s">
        <v>26</v>
      </c>
      <c r="D370" s="8">
        <v>1320000</v>
      </c>
      <c r="E370" s="10"/>
      <c r="F370" s="10"/>
      <c r="G370" s="10"/>
      <c r="H370" s="8">
        <v>1320000</v>
      </c>
    </row>
    <row r="371" spans="2:8">
      <c r="B371" s="10">
        <v>422</v>
      </c>
      <c r="C371" s="10" t="s">
        <v>35</v>
      </c>
      <c r="D371" s="8">
        <v>50000</v>
      </c>
      <c r="E371" s="10"/>
      <c r="F371" s="10"/>
      <c r="G371" s="10"/>
      <c r="H371" s="8">
        <v>50000</v>
      </c>
    </row>
    <row r="372" spans="2:8">
      <c r="B372" s="10">
        <v>423</v>
      </c>
      <c r="C372" s="10" t="s">
        <v>37</v>
      </c>
      <c r="D372" s="8">
        <v>710000</v>
      </c>
      <c r="E372" s="10"/>
      <c r="F372" s="10"/>
      <c r="G372" s="10"/>
      <c r="H372" s="8">
        <v>710000</v>
      </c>
    </row>
    <row r="373" spans="2:8">
      <c r="B373" s="10">
        <v>424</v>
      </c>
      <c r="C373" s="10" t="s">
        <v>72</v>
      </c>
      <c r="D373" s="8">
        <v>310000</v>
      </c>
      <c r="E373" s="10"/>
      <c r="F373" s="10"/>
      <c r="G373" s="10"/>
      <c r="H373" s="8">
        <v>310000</v>
      </c>
    </row>
    <row r="374" spans="2:8">
      <c r="B374" s="10">
        <v>425</v>
      </c>
      <c r="C374" s="10" t="s">
        <v>107</v>
      </c>
      <c r="D374" s="8">
        <v>562000</v>
      </c>
      <c r="E374" s="10"/>
      <c r="F374" s="10"/>
      <c r="G374" s="10"/>
      <c r="H374" s="8">
        <v>562000</v>
      </c>
    </row>
    <row r="375" spans="2:8">
      <c r="B375" s="10">
        <v>426</v>
      </c>
      <c r="C375" s="10" t="s">
        <v>41</v>
      </c>
      <c r="D375" s="8">
        <v>550000</v>
      </c>
      <c r="E375" s="10"/>
      <c r="F375" s="10"/>
      <c r="G375" s="10"/>
      <c r="H375" s="8">
        <v>550000</v>
      </c>
    </row>
    <row r="376" spans="2:8">
      <c r="B376" s="10">
        <v>465</v>
      </c>
      <c r="C376" s="10" t="s">
        <v>16</v>
      </c>
      <c r="D376" s="8">
        <v>272000</v>
      </c>
      <c r="E376" s="10"/>
      <c r="F376" s="10"/>
      <c r="G376" s="10"/>
      <c r="H376" s="8">
        <v>272000</v>
      </c>
    </row>
    <row r="377" spans="2:8">
      <c r="B377" s="10">
        <v>482</v>
      </c>
      <c r="C377" s="10" t="s">
        <v>793</v>
      </c>
      <c r="D377" s="8">
        <v>2000</v>
      </c>
      <c r="E377" s="10"/>
      <c r="F377" s="10"/>
      <c r="G377" s="10"/>
      <c r="H377" s="8">
        <v>2000</v>
      </c>
    </row>
    <row r="378" spans="2:8">
      <c r="B378" s="10">
        <v>512</v>
      </c>
      <c r="C378" s="10" t="s">
        <v>82</v>
      </c>
      <c r="D378" s="8">
        <v>200000</v>
      </c>
      <c r="E378" s="10"/>
      <c r="F378" s="10"/>
      <c r="G378" s="10"/>
      <c r="H378" s="8">
        <v>200000</v>
      </c>
    </row>
    <row r="379" spans="2:8">
      <c r="B379" s="10"/>
      <c r="C379" s="113" t="s">
        <v>890</v>
      </c>
      <c r="D379" s="17">
        <v>6141000</v>
      </c>
      <c r="E379" s="5">
        <v>0</v>
      </c>
      <c r="F379" s="5">
        <v>0</v>
      </c>
      <c r="G379" s="5">
        <v>0</v>
      </c>
      <c r="H379" s="17">
        <v>6141000</v>
      </c>
    </row>
    <row r="380" spans="2:8">
      <c r="B380" s="10"/>
      <c r="C380" s="5" t="s">
        <v>891</v>
      </c>
      <c r="D380" s="10"/>
      <c r="E380" s="10"/>
      <c r="F380" s="10"/>
      <c r="G380" s="10"/>
      <c r="H380" s="10"/>
    </row>
    <row r="381" spans="2:8">
      <c r="B381" s="10">
        <v>411</v>
      </c>
      <c r="C381" s="10" t="s">
        <v>788</v>
      </c>
      <c r="D381" s="8">
        <v>1080000</v>
      </c>
      <c r="E381" s="10"/>
      <c r="F381" s="10"/>
      <c r="G381" s="10"/>
      <c r="H381" s="8">
        <v>1080000</v>
      </c>
    </row>
    <row r="382" spans="2:8">
      <c r="B382" s="10">
        <v>412</v>
      </c>
      <c r="C382" s="10" t="s">
        <v>8</v>
      </c>
      <c r="D382" s="8">
        <v>195000</v>
      </c>
      <c r="E382" s="10"/>
      <c r="F382" s="10"/>
      <c r="G382" s="10"/>
      <c r="H382" s="8">
        <v>195000</v>
      </c>
    </row>
    <row r="383" spans="2:8">
      <c r="B383" s="10">
        <v>414</v>
      </c>
      <c r="C383" s="10" t="s">
        <v>105</v>
      </c>
      <c r="D383" s="8">
        <v>53000</v>
      </c>
      <c r="E383" s="10"/>
      <c r="F383" s="10"/>
      <c r="G383" s="10"/>
      <c r="H383" s="8">
        <v>53000</v>
      </c>
    </row>
    <row r="384" spans="2:8">
      <c r="B384" s="10">
        <v>415</v>
      </c>
      <c r="C384" s="10" t="s">
        <v>417</v>
      </c>
      <c r="D384" s="8">
        <v>130000</v>
      </c>
      <c r="E384" s="10"/>
      <c r="F384" s="10"/>
      <c r="G384" s="10"/>
      <c r="H384" s="8">
        <v>130000</v>
      </c>
    </row>
    <row r="385" spans="2:8">
      <c r="B385" s="10">
        <v>416</v>
      </c>
      <c r="C385" s="10" t="s">
        <v>418</v>
      </c>
      <c r="D385" s="8">
        <v>40000</v>
      </c>
      <c r="E385" s="10"/>
      <c r="F385" s="10"/>
      <c r="G385" s="10"/>
      <c r="H385" s="8">
        <v>40000</v>
      </c>
    </row>
    <row r="386" spans="2:8">
      <c r="B386" s="10">
        <v>421</v>
      </c>
      <c r="C386" s="10" t="s">
        <v>26</v>
      </c>
      <c r="D386" s="8">
        <v>1930000</v>
      </c>
      <c r="E386" s="10"/>
      <c r="F386" s="10"/>
      <c r="G386" s="10"/>
      <c r="H386" s="8">
        <v>1930000</v>
      </c>
    </row>
    <row r="387" spans="2:8">
      <c r="B387" s="10">
        <v>422</v>
      </c>
      <c r="C387" s="10" t="s">
        <v>35</v>
      </c>
      <c r="D387" s="8">
        <v>40000</v>
      </c>
      <c r="E387" s="10"/>
      <c r="F387" s="10"/>
      <c r="G387" s="10"/>
      <c r="H387" s="8">
        <v>40000</v>
      </c>
    </row>
    <row r="388" spans="2:8">
      <c r="B388" s="10">
        <v>423</v>
      </c>
      <c r="C388" s="10" t="s">
        <v>37</v>
      </c>
      <c r="D388" s="8">
        <v>385000</v>
      </c>
      <c r="E388" s="10"/>
      <c r="F388" s="10"/>
      <c r="G388" s="10"/>
      <c r="H388" s="8">
        <v>385000</v>
      </c>
    </row>
    <row r="389" spans="2:8">
      <c r="B389" s="10">
        <v>424</v>
      </c>
      <c r="C389" s="10" t="s">
        <v>72</v>
      </c>
      <c r="D389" s="8">
        <v>570000</v>
      </c>
      <c r="E389" s="10"/>
      <c r="F389" s="10"/>
      <c r="G389" s="10"/>
      <c r="H389" s="8">
        <v>570000</v>
      </c>
    </row>
    <row r="390" spans="2:8">
      <c r="B390" s="10">
        <v>425</v>
      </c>
      <c r="C390" s="10" t="s">
        <v>107</v>
      </c>
      <c r="D390" s="8">
        <v>740000</v>
      </c>
      <c r="E390" s="10"/>
      <c r="F390" s="10"/>
      <c r="G390" s="10"/>
      <c r="H390" s="8">
        <v>740000</v>
      </c>
    </row>
    <row r="391" spans="2:8">
      <c r="B391" s="10">
        <v>426</v>
      </c>
      <c r="C391" s="10" t="s">
        <v>41</v>
      </c>
      <c r="D391" s="8">
        <v>600000</v>
      </c>
      <c r="E391" s="10"/>
      <c r="F391" s="10"/>
      <c r="G391" s="10"/>
      <c r="H391" s="8">
        <v>600000</v>
      </c>
    </row>
    <row r="392" spans="2:8">
      <c r="B392" s="10">
        <v>465</v>
      </c>
      <c r="C392" s="10" t="s">
        <v>16</v>
      </c>
      <c r="D392" s="8">
        <v>206000</v>
      </c>
      <c r="E392" s="10"/>
      <c r="F392" s="10"/>
      <c r="G392" s="10"/>
      <c r="H392" s="8">
        <v>206000</v>
      </c>
    </row>
    <row r="393" spans="2:8">
      <c r="B393" s="10">
        <v>482</v>
      </c>
      <c r="C393" s="10" t="s">
        <v>793</v>
      </c>
      <c r="D393" s="8">
        <v>35000</v>
      </c>
      <c r="E393" s="10"/>
      <c r="F393" s="10"/>
      <c r="G393" s="10"/>
      <c r="H393" s="8">
        <v>35000</v>
      </c>
    </row>
    <row r="394" spans="2:8">
      <c r="B394" s="10">
        <v>512</v>
      </c>
      <c r="C394" s="10" t="s">
        <v>82</v>
      </c>
      <c r="D394" s="8">
        <v>250000</v>
      </c>
      <c r="E394" s="10"/>
      <c r="F394" s="10"/>
      <c r="G394" s="10"/>
      <c r="H394" s="8">
        <v>250000</v>
      </c>
    </row>
    <row r="395" spans="2:8">
      <c r="B395" s="10"/>
      <c r="C395" s="113" t="s">
        <v>892</v>
      </c>
      <c r="D395" s="17">
        <v>6254000</v>
      </c>
      <c r="E395" s="5">
        <v>0</v>
      </c>
      <c r="F395" s="5">
        <v>0</v>
      </c>
      <c r="G395" s="5">
        <v>0</v>
      </c>
      <c r="H395" s="17">
        <v>6254000</v>
      </c>
    </row>
    <row r="396" spans="2:8">
      <c r="B396" s="10"/>
      <c r="C396" s="5" t="s">
        <v>893</v>
      </c>
      <c r="D396" s="10"/>
      <c r="E396" s="10"/>
      <c r="F396" s="10"/>
      <c r="G396" s="10"/>
      <c r="H396" s="10"/>
    </row>
    <row r="397" spans="2:8">
      <c r="B397" s="10">
        <v>411</v>
      </c>
      <c r="C397" s="10" t="s">
        <v>788</v>
      </c>
      <c r="D397" s="8">
        <v>3370000</v>
      </c>
      <c r="E397" s="10"/>
      <c r="F397" s="10"/>
      <c r="G397" s="10"/>
      <c r="H397" s="8">
        <v>3370000</v>
      </c>
    </row>
    <row r="398" spans="2:8">
      <c r="B398" s="10">
        <v>412</v>
      </c>
      <c r="C398" s="10" t="s">
        <v>8</v>
      </c>
      <c r="D398" s="8">
        <v>604000</v>
      </c>
      <c r="E398" s="10"/>
      <c r="F398" s="10"/>
      <c r="G398" s="10"/>
      <c r="H398" s="8">
        <v>604000</v>
      </c>
    </row>
    <row r="399" spans="2:8">
      <c r="B399" s="10">
        <v>414</v>
      </c>
      <c r="C399" s="10" t="s">
        <v>105</v>
      </c>
      <c r="D399" s="8">
        <v>102000</v>
      </c>
      <c r="E399" s="10"/>
      <c r="F399" s="10"/>
      <c r="G399" s="10"/>
      <c r="H399" s="8">
        <v>102000</v>
      </c>
    </row>
    <row r="400" spans="2:8">
      <c r="B400" s="10">
        <v>415</v>
      </c>
      <c r="C400" s="10" t="s">
        <v>417</v>
      </c>
      <c r="D400" s="8">
        <v>320000</v>
      </c>
      <c r="E400" s="10"/>
      <c r="F400" s="10"/>
      <c r="G400" s="10"/>
      <c r="H400" s="8">
        <v>320000</v>
      </c>
    </row>
    <row r="401" spans="2:8">
      <c r="B401" s="10">
        <v>416</v>
      </c>
      <c r="C401" s="10" t="s">
        <v>418</v>
      </c>
      <c r="D401" s="8">
        <v>130000</v>
      </c>
      <c r="E401" s="10"/>
      <c r="F401" s="10"/>
      <c r="G401" s="10"/>
      <c r="H401" s="8">
        <v>130000</v>
      </c>
    </row>
    <row r="402" spans="2:8">
      <c r="B402" s="10">
        <v>421</v>
      </c>
      <c r="C402" s="10" t="s">
        <v>26</v>
      </c>
      <c r="D402" s="8">
        <v>1925000</v>
      </c>
      <c r="E402" s="10"/>
      <c r="F402" s="10"/>
      <c r="G402" s="10"/>
      <c r="H402" s="8">
        <v>1925000</v>
      </c>
    </row>
    <row r="403" spans="2:8">
      <c r="B403" s="10">
        <v>422</v>
      </c>
      <c r="C403" s="10" t="s">
        <v>35</v>
      </c>
      <c r="D403" s="8">
        <v>85000</v>
      </c>
      <c r="E403" s="10"/>
      <c r="F403" s="10"/>
      <c r="G403" s="10"/>
      <c r="H403" s="8">
        <v>85000</v>
      </c>
    </row>
    <row r="404" spans="2:8">
      <c r="B404" s="10">
        <v>423</v>
      </c>
      <c r="C404" s="10" t="s">
        <v>37</v>
      </c>
      <c r="D404" s="8">
        <v>553000</v>
      </c>
      <c r="E404" s="10"/>
      <c r="F404" s="10"/>
      <c r="G404" s="10"/>
      <c r="H404" s="8">
        <v>553000</v>
      </c>
    </row>
    <row r="405" spans="2:8">
      <c r="B405" s="10">
        <v>424</v>
      </c>
      <c r="C405" s="10" t="s">
        <v>72</v>
      </c>
      <c r="D405" s="8">
        <v>362000</v>
      </c>
      <c r="E405" s="10"/>
      <c r="F405" s="10"/>
      <c r="G405" s="10"/>
      <c r="H405" s="8">
        <v>362000</v>
      </c>
    </row>
    <row r="406" spans="2:8">
      <c r="B406" s="10">
        <v>425</v>
      </c>
      <c r="C406" s="10" t="s">
        <v>107</v>
      </c>
      <c r="D406" s="8">
        <v>565000</v>
      </c>
      <c r="E406" s="10"/>
      <c r="F406" s="10"/>
      <c r="G406" s="10"/>
      <c r="H406" s="8">
        <v>565000</v>
      </c>
    </row>
    <row r="407" spans="2:8">
      <c r="B407" s="10">
        <v>426</v>
      </c>
      <c r="C407" s="10" t="s">
        <v>41</v>
      </c>
      <c r="D407" s="8">
        <v>1725000</v>
      </c>
      <c r="E407" s="10"/>
      <c r="F407" s="10"/>
      <c r="G407" s="10"/>
      <c r="H407" s="8">
        <v>1725000</v>
      </c>
    </row>
    <row r="408" spans="2:8">
      <c r="B408" s="10">
        <v>465</v>
      </c>
      <c r="C408" s="10" t="s">
        <v>16</v>
      </c>
      <c r="D408" s="8">
        <v>453000</v>
      </c>
      <c r="E408" s="10"/>
      <c r="F408" s="10"/>
      <c r="G408" s="10"/>
      <c r="H408" s="8">
        <v>453000</v>
      </c>
    </row>
    <row r="409" spans="2:8">
      <c r="B409" s="10">
        <v>482</v>
      </c>
      <c r="C409" s="10" t="s">
        <v>793</v>
      </c>
      <c r="D409" s="8">
        <v>25000</v>
      </c>
      <c r="E409" s="10"/>
      <c r="F409" s="10"/>
      <c r="G409" s="10"/>
      <c r="H409" s="8">
        <v>25000</v>
      </c>
    </row>
    <row r="410" spans="2:8">
      <c r="B410" s="10">
        <v>512</v>
      </c>
      <c r="C410" s="10" t="s">
        <v>82</v>
      </c>
      <c r="D410" s="8">
        <v>444000</v>
      </c>
      <c r="E410" s="10"/>
      <c r="F410" s="10"/>
      <c r="G410" s="10"/>
      <c r="H410" s="8">
        <v>444000</v>
      </c>
    </row>
    <row r="411" spans="2:8">
      <c r="B411" s="10"/>
      <c r="C411" s="113" t="s">
        <v>894</v>
      </c>
      <c r="D411" s="17">
        <v>10663000</v>
      </c>
      <c r="E411" s="5">
        <v>0</v>
      </c>
      <c r="F411" s="5">
        <v>0</v>
      </c>
      <c r="G411" s="5">
        <v>0</v>
      </c>
      <c r="H411" s="17">
        <v>10663000</v>
      </c>
    </row>
    <row r="412" spans="2:8">
      <c r="B412" s="10"/>
      <c r="C412" s="5" t="s">
        <v>895</v>
      </c>
      <c r="D412" s="10"/>
      <c r="E412" s="10"/>
      <c r="F412" s="10"/>
      <c r="G412" s="10"/>
      <c r="H412" s="10"/>
    </row>
    <row r="413" spans="2:8">
      <c r="B413" s="10">
        <v>411</v>
      </c>
      <c r="C413" s="10" t="s">
        <v>788</v>
      </c>
      <c r="D413" s="8">
        <v>1951000</v>
      </c>
      <c r="E413" s="10"/>
      <c r="F413" s="10"/>
      <c r="G413" s="10"/>
      <c r="H413" s="8">
        <v>1951000</v>
      </c>
    </row>
    <row r="414" spans="2:8">
      <c r="B414" s="10">
        <v>412</v>
      </c>
      <c r="C414" s="10" t="s">
        <v>8</v>
      </c>
      <c r="D414" s="8">
        <v>350000</v>
      </c>
      <c r="E414" s="10"/>
      <c r="F414" s="10"/>
      <c r="G414" s="10"/>
      <c r="H414" s="8">
        <v>350000</v>
      </c>
    </row>
    <row r="415" spans="2:8">
      <c r="B415" s="10">
        <v>413</v>
      </c>
      <c r="C415" s="10" t="s">
        <v>67</v>
      </c>
      <c r="D415" s="8">
        <v>5000</v>
      </c>
      <c r="E415" s="10"/>
      <c r="F415" s="10"/>
      <c r="G415" s="10"/>
      <c r="H415" s="8">
        <v>5000</v>
      </c>
    </row>
    <row r="416" spans="2:8">
      <c r="B416" s="10">
        <v>414</v>
      </c>
      <c r="C416" s="10" t="s">
        <v>105</v>
      </c>
      <c r="D416" s="8">
        <v>100000</v>
      </c>
      <c r="E416" s="10"/>
      <c r="F416" s="10"/>
      <c r="G416" s="10"/>
      <c r="H416" s="8">
        <v>100000</v>
      </c>
    </row>
    <row r="417" spans="2:8">
      <c r="B417" s="10">
        <v>415</v>
      </c>
      <c r="C417" s="10" t="s">
        <v>417</v>
      </c>
      <c r="D417" s="8">
        <v>180000</v>
      </c>
      <c r="E417" s="10"/>
      <c r="F417" s="10"/>
      <c r="G417" s="10"/>
      <c r="H417" s="8">
        <v>180000</v>
      </c>
    </row>
    <row r="418" spans="2:8">
      <c r="B418" s="10">
        <v>421</v>
      </c>
      <c r="C418" s="10" t="s">
        <v>26</v>
      </c>
      <c r="D418" s="8">
        <v>1500000</v>
      </c>
      <c r="E418" s="10"/>
      <c r="F418" s="10"/>
      <c r="G418" s="10"/>
      <c r="H418" s="8">
        <v>1500000</v>
      </c>
    </row>
    <row r="419" spans="2:8">
      <c r="B419" s="10">
        <v>422</v>
      </c>
      <c r="C419" s="10" t="s">
        <v>35</v>
      </c>
      <c r="D419" s="8">
        <v>18000</v>
      </c>
      <c r="E419" s="10"/>
      <c r="F419" s="10"/>
      <c r="G419" s="10"/>
      <c r="H419" s="8">
        <v>18000</v>
      </c>
    </row>
    <row r="420" spans="2:8">
      <c r="B420" s="10">
        <v>423</v>
      </c>
      <c r="C420" s="10" t="s">
        <v>37</v>
      </c>
      <c r="D420" s="8">
        <v>300000</v>
      </c>
      <c r="E420" s="10"/>
      <c r="F420" s="10"/>
      <c r="G420" s="10"/>
      <c r="H420" s="8">
        <v>300000</v>
      </c>
    </row>
    <row r="421" spans="2:8">
      <c r="B421" s="10">
        <v>424</v>
      </c>
      <c r="C421" s="10" t="s">
        <v>72</v>
      </c>
      <c r="D421" s="8">
        <v>800000</v>
      </c>
      <c r="E421" s="10"/>
      <c r="F421" s="10"/>
      <c r="G421" s="10"/>
      <c r="H421" s="8">
        <v>800000</v>
      </c>
    </row>
    <row r="422" spans="2:8">
      <c r="B422" s="10">
        <v>425</v>
      </c>
      <c r="C422" s="10" t="s">
        <v>107</v>
      </c>
      <c r="D422" s="8">
        <v>1409000</v>
      </c>
      <c r="E422" s="10"/>
      <c r="F422" s="10"/>
      <c r="G422" s="10"/>
      <c r="H422" s="8">
        <v>1409000</v>
      </c>
    </row>
    <row r="423" spans="2:8">
      <c r="B423" s="10">
        <v>426</v>
      </c>
      <c r="C423" s="10" t="s">
        <v>41</v>
      </c>
      <c r="D423" s="8">
        <v>1160000</v>
      </c>
      <c r="E423" s="10"/>
      <c r="F423" s="10"/>
      <c r="G423" s="10"/>
      <c r="H423" s="8">
        <v>1160000</v>
      </c>
    </row>
    <row r="424" spans="2:8">
      <c r="B424" s="10">
        <v>465</v>
      </c>
      <c r="C424" s="10" t="s">
        <v>16</v>
      </c>
      <c r="D424" s="8">
        <v>262000</v>
      </c>
      <c r="E424" s="10"/>
      <c r="F424" s="10"/>
      <c r="G424" s="10"/>
      <c r="H424" s="8">
        <v>262000</v>
      </c>
    </row>
    <row r="425" spans="2:8">
      <c r="B425" s="10">
        <v>482</v>
      </c>
      <c r="C425" s="10" t="s">
        <v>793</v>
      </c>
      <c r="D425" s="8">
        <v>6000</v>
      </c>
      <c r="E425" s="10"/>
      <c r="F425" s="10"/>
      <c r="G425" s="10"/>
      <c r="H425" s="8">
        <v>6000</v>
      </c>
    </row>
    <row r="426" spans="2:8">
      <c r="B426" s="10">
        <v>512</v>
      </c>
      <c r="C426" s="10" t="s">
        <v>82</v>
      </c>
      <c r="D426" s="8">
        <v>330000</v>
      </c>
      <c r="E426" s="10"/>
      <c r="F426" s="10"/>
      <c r="G426" s="10"/>
      <c r="H426" s="8">
        <v>330000</v>
      </c>
    </row>
    <row r="427" spans="2:8">
      <c r="B427" s="10"/>
      <c r="C427" s="113" t="s">
        <v>896</v>
      </c>
      <c r="D427" s="17">
        <v>8371000</v>
      </c>
      <c r="E427" s="5">
        <v>0</v>
      </c>
      <c r="F427" s="5">
        <v>0</v>
      </c>
      <c r="G427" s="5">
        <v>0</v>
      </c>
      <c r="H427" s="17">
        <v>8371000</v>
      </c>
    </row>
    <row r="428" spans="2:8">
      <c r="B428" s="10"/>
      <c r="C428" s="5" t="s">
        <v>897</v>
      </c>
      <c r="D428" s="10"/>
      <c r="E428" s="10"/>
      <c r="F428" s="10"/>
      <c r="G428" s="10"/>
      <c r="H428" s="10"/>
    </row>
    <row r="429" spans="2:8">
      <c r="B429" s="10">
        <v>411</v>
      </c>
      <c r="C429" s="10" t="s">
        <v>788</v>
      </c>
      <c r="D429" s="8">
        <v>1505000</v>
      </c>
      <c r="E429" s="10"/>
      <c r="F429" s="10"/>
      <c r="G429" s="10"/>
      <c r="H429" s="8">
        <v>1505000</v>
      </c>
    </row>
    <row r="430" spans="2:8">
      <c r="B430" s="10">
        <v>412</v>
      </c>
      <c r="C430" s="10" t="s">
        <v>8</v>
      </c>
      <c r="D430" s="8">
        <v>270000</v>
      </c>
      <c r="E430" s="10"/>
      <c r="F430" s="10"/>
      <c r="G430" s="10"/>
      <c r="H430" s="8">
        <v>270000</v>
      </c>
    </row>
    <row r="431" spans="2:8">
      <c r="B431" s="10">
        <v>414</v>
      </c>
      <c r="C431" s="10" t="s">
        <v>105</v>
      </c>
      <c r="D431" s="8">
        <v>40000</v>
      </c>
      <c r="E431" s="10"/>
      <c r="F431" s="10"/>
      <c r="G431" s="10"/>
      <c r="H431" s="8">
        <v>40000</v>
      </c>
    </row>
    <row r="432" spans="2:8">
      <c r="B432" s="10">
        <v>415</v>
      </c>
      <c r="C432" s="10" t="s">
        <v>417</v>
      </c>
      <c r="D432" s="8">
        <v>130000</v>
      </c>
      <c r="E432" s="10"/>
      <c r="F432" s="10"/>
      <c r="G432" s="10"/>
      <c r="H432" s="8">
        <v>130000</v>
      </c>
    </row>
    <row r="433" spans="2:8">
      <c r="B433" s="10">
        <v>421</v>
      </c>
      <c r="C433" s="10" t="s">
        <v>26</v>
      </c>
      <c r="D433" s="8">
        <v>680000</v>
      </c>
      <c r="E433" s="10"/>
      <c r="F433" s="10"/>
      <c r="G433" s="10"/>
      <c r="H433" s="8">
        <v>680000</v>
      </c>
    </row>
    <row r="434" spans="2:8">
      <c r="B434" s="10">
        <v>422</v>
      </c>
      <c r="C434" s="10" t="s">
        <v>35</v>
      </c>
      <c r="D434" s="8">
        <v>50000</v>
      </c>
      <c r="E434" s="10"/>
      <c r="F434" s="10"/>
      <c r="G434" s="10"/>
      <c r="H434" s="8">
        <v>50000</v>
      </c>
    </row>
    <row r="435" spans="2:8">
      <c r="B435" s="10">
        <v>423</v>
      </c>
      <c r="C435" s="10" t="s">
        <v>37</v>
      </c>
      <c r="D435" s="8">
        <v>210000</v>
      </c>
      <c r="E435" s="10"/>
      <c r="F435" s="10"/>
      <c r="G435" s="10"/>
      <c r="H435" s="8">
        <v>210000</v>
      </c>
    </row>
    <row r="436" spans="2:8">
      <c r="B436" s="10">
        <v>424</v>
      </c>
      <c r="C436" s="10" t="s">
        <v>72</v>
      </c>
      <c r="D436" s="8">
        <v>200000</v>
      </c>
      <c r="E436" s="10"/>
      <c r="F436" s="10"/>
      <c r="G436" s="10"/>
      <c r="H436" s="8">
        <v>200000</v>
      </c>
    </row>
    <row r="437" spans="2:8">
      <c r="B437" s="10">
        <v>425</v>
      </c>
      <c r="C437" s="10" t="s">
        <v>107</v>
      </c>
      <c r="D437" s="8">
        <v>768000</v>
      </c>
      <c r="E437" s="10"/>
      <c r="F437" s="10"/>
      <c r="G437" s="10"/>
      <c r="H437" s="8">
        <v>768000</v>
      </c>
    </row>
    <row r="438" spans="2:8">
      <c r="B438" s="10">
        <v>426</v>
      </c>
      <c r="C438" s="10" t="s">
        <v>41</v>
      </c>
      <c r="D438" s="8">
        <v>470000</v>
      </c>
      <c r="E438" s="10"/>
      <c r="F438" s="10"/>
      <c r="G438" s="10"/>
      <c r="H438" s="8">
        <v>470000</v>
      </c>
    </row>
    <row r="439" spans="2:8">
      <c r="B439" s="10">
        <v>465</v>
      </c>
      <c r="C439" s="10" t="s">
        <v>16</v>
      </c>
      <c r="D439" s="8">
        <v>202000</v>
      </c>
      <c r="E439" s="10"/>
      <c r="F439" s="10"/>
      <c r="G439" s="10"/>
      <c r="H439" s="8">
        <v>202000</v>
      </c>
    </row>
    <row r="440" spans="2:8">
      <c r="B440" s="10">
        <v>482</v>
      </c>
      <c r="C440" s="10" t="s">
        <v>793</v>
      </c>
      <c r="D440" s="8">
        <v>50000</v>
      </c>
      <c r="E440" s="10"/>
      <c r="F440" s="10"/>
      <c r="G440" s="10"/>
      <c r="H440" s="8">
        <v>50000</v>
      </c>
    </row>
    <row r="441" spans="2:8">
      <c r="B441" s="10">
        <v>512</v>
      </c>
      <c r="C441" s="10" t="s">
        <v>82</v>
      </c>
      <c r="D441" s="8">
        <v>100000</v>
      </c>
      <c r="E441" s="10"/>
      <c r="F441" s="10"/>
      <c r="G441" s="10"/>
      <c r="H441" s="8">
        <v>100000</v>
      </c>
    </row>
    <row r="442" spans="2:8">
      <c r="B442" s="10"/>
      <c r="C442" s="113" t="s">
        <v>898</v>
      </c>
      <c r="D442" s="17">
        <v>4675000</v>
      </c>
      <c r="E442" s="5">
        <v>0</v>
      </c>
      <c r="F442" s="5">
        <v>0</v>
      </c>
      <c r="G442" s="5">
        <v>0</v>
      </c>
      <c r="H442" s="17">
        <v>4675000</v>
      </c>
    </row>
    <row r="443" spans="2:8">
      <c r="B443" s="10"/>
      <c r="C443" s="5" t="s">
        <v>899</v>
      </c>
      <c r="D443" s="10"/>
      <c r="E443" s="10"/>
      <c r="F443" s="10"/>
      <c r="G443" s="10"/>
      <c r="H443" s="10"/>
    </row>
    <row r="444" spans="2:8">
      <c r="B444" s="10">
        <v>411</v>
      </c>
      <c r="C444" s="10" t="s">
        <v>788</v>
      </c>
      <c r="D444" s="8">
        <v>1004000</v>
      </c>
      <c r="E444" s="10"/>
      <c r="F444" s="10"/>
      <c r="G444" s="10"/>
      <c r="H444" s="8">
        <v>1004000</v>
      </c>
    </row>
    <row r="445" spans="2:8">
      <c r="B445" s="10">
        <v>412</v>
      </c>
      <c r="C445" s="10" t="s">
        <v>8</v>
      </c>
      <c r="D445" s="8">
        <v>181000</v>
      </c>
      <c r="E445" s="10"/>
      <c r="F445" s="10"/>
      <c r="G445" s="10"/>
      <c r="H445" s="8">
        <v>181000</v>
      </c>
    </row>
    <row r="446" spans="2:8">
      <c r="B446" s="10">
        <v>414</v>
      </c>
      <c r="C446" s="10" t="s">
        <v>105</v>
      </c>
      <c r="D446" s="8">
        <v>143000</v>
      </c>
      <c r="E446" s="10"/>
      <c r="F446" s="10"/>
      <c r="G446" s="10"/>
      <c r="H446" s="8">
        <v>143000</v>
      </c>
    </row>
    <row r="447" spans="2:8">
      <c r="B447" s="10">
        <v>415</v>
      </c>
      <c r="C447" s="10" t="s">
        <v>417</v>
      </c>
      <c r="D447" s="8">
        <v>150000</v>
      </c>
      <c r="E447" s="10"/>
      <c r="F447" s="10"/>
      <c r="G447" s="10"/>
      <c r="H447" s="8">
        <v>150000</v>
      </c>
    </row>
    <row r="448" spans="2:8">
      <c r="B448" s="10">
        <v>421</v>
      </c>
      <c r="C448" s="10" t="s">
        <v>26</v>
      </c>
      <c r="D448" s="8">
        <v>1597000</v>
      </c>
      <c r="E448" s="10"/>
      <c r="F448" s="10"/>
      <c r="G448" s="10"/>
      <c r="H448" s="8">
        <v>1597000</v>
      </c>
    </row>
    <row r="449" spans="2:8">
      <c r="B449" s="10">
        <v>422</v>
      </c>
      <c r="C449" s="10" t="s">
        <v>35</v>
      </c>
      <c r="D449" s="8">
        <v>30000</v>
      </c>
      <c r="E449" s="10"/>
      <c r="F449" s="10"/>
      <c r="G449" s="10"/>
      <c r="H449" s="8">
        <v>30000</v>
      </c>
    </row>
    <row r="450" spans="2:8">
      <c r="B450" s="10">
        <v>423</v>
      </c>
      <c r="C450" s="10" t="s">
        <v>37</v>
      </c>
      <c r="D450" s="8">
        <v>270000</v>
      </c>
      <c r="E450" s="10"/>
      <c r="F450" s="10"/>
      <c r="G450" s="10"/>
      <c r="H450" s="8">
        <v>270000</v>
      </c>
    </row>
    <row r="451" spans="2:8">
      <c r="B451" s="10">
        <v>424</v>
      </c>
      <c r="C451" s="10" t="s">
        <v>72</v>
      </c>
      <c r="D451" s="8">
        <v>217000</v>
      </c>
      <c r="E451" s="10"/>
      <c r="F451" s="10"/>
      <c r="G451" s="10"/>
      <c r="H451" s="8">
        <v>217000</v>
      </c>
    </row>
    <row r="452" spans="2:8">
      <c r="B452" s="10">
        <v>425</v>
      </c>
      <c r="C452" s="10" t="s">
        <v>107</v>
      </c>
      <c r="D452" s="8">
        <v>900000</v>
      </c>
      <c r="E452" s="10"/>
      <c r="F452" s="10"/>
      <c r="G452" s="10"/>
      <c r="H452" s="8">
        <v>900000</v>
      </c>
    </row>
    <row r="453" spans="2:8">
      <c r="B453" s="10">
        <v>426</v>
      </c>
      <c r="C453" s="10" t="s">
        <v>41</v>
      </c>
      <c r="D453" s="8">
        <v>248000</v>
      </c>
      <c r="E453" s="10"/>
      <c r="F453" s="10"/>
      <c r="G453" s="10"/>
      <c r="H453" s="8">
        <v>248000</v>
      </c>
    </row>
    <row r="454" spans="2:8">
      <c r="B454" s="10">
        <v>465</v>
      </c>
      <c r="C454" s="10" t="s">
        <v>16</v>
      </c>
      <c r="D454" s="8">
        <v>135000</v>
      </c>
      <c r="E454" s="10"/>
      <c r="F454" s="10"/>
      <c r="G454" s="10"/>
      <c r="H454" s="8">
        <v>135000</v>
      </c>
    </row>
    <row r="455" spans="2:8">
      <c r="B455" s="10">
        <v>512</v>
      </c>
      <c r="C455" s="10" t="s">
        <v>82</v>
      </c>
      <c r="D455" s="8">
        <v>50000</v>
      </c>
      <c r="E455" s="10"/>
      <c r="F455" s="10"/>
      <c r="G455" s="10"/>
      <c r="H455" s="8">
        <v>50000</v>
      </c>
    </row>
    <row r="456" spans="2:8">
      <c r="B456" s="10"/>
      <c r="C456" s="113" t="s">
        <v>900</v>
      </c>
      <c r="D456" s="17">
        <v>4925000</v>
      </c>
      <c r="E456" s="5">
        <v>0</v>
      </c>
      <c r="F456" s="5">
        <v>0</v>
      </c>
      <c r="G456" s="5">
        <v>0</v>
      </c>
      <c r="H456" s="17">
        <v>4925000</v>
      </c>
    </row>
    <row r="457" spans="2:8">
      <c r="B457" s="10"/>
      <c r="C457" s="5" t="s">
        <v>901</v>
      </c>
      <c r="D457" s="10"/>
      <c r="E457" s="10"/>
      <c r="F457" s="10"/>
      <c r="G457" s="10"/>
      <c r="H457" s="10"/>
    </row>
    <row r="458" spans="2:8">
      <c r="B458" s="10">
        <v>411</v>
      </c>
      <c r="C458" s="10" t="s">
        <v>788</v>
      </c>
      <c r="D458" s="8">
        <v>1001000</v>
      </c>
      <c r="E458" s="10"/>
      <c r="F458" s="10"/>
      <c r="G458" s="10"/>
      <c r="H458" s="8">
        <v>1001000</v>
      </c>
    </row>
    <row r="459" spans="2:8">
      <c r="B459" s="10">
        <v>412</v>
      </c>
      <c r="C459" s="10" t="s">
        <v>8</v>
      </c>
      <c r="D459" s="8">
        <v>181000</v>
      </c>
      <c r="E459" s="10"/>
      <c r="F459" s="10"/>
      <c r="G459" s="10"/>
      <c r="H459" s="8">
        <v>181000</v>
      </c>
    </row>
    <row r="460" spans="2:8">
      <c r="B460" s="10">
        <v>414</v>
      </c>
      <c r="C460" s="10" t="s">
        <v>105</v>
      </c>
      <c r="D460" s="8">
        <v>30000</v>
      </c>
      <c r="E460" s="10"/>
      <c r="F460" s="10"/>
      <c r="G460" s="10"/>
      <c r="H460" s="8">
        <v>30000</v>
      </c>
    </row>
    <row r="461" spans="2:8">
      <c r="B461" s="10">
        <v>415</v>
      </c>
      <c r="C461" s="10" t="s">
        <v>417</v>
      </c>
      <c r="D461" s="8">
        <v>175000</v>
      </c>
      <c r="E461" s="10"/>
      <c r="F461" s="10"/>
      <c r="G461" s="10"/>
      <c r="H461" s="8">
        <v>175000</v>
      </c>
    </row>
    <row r="462" spans="2:8">
      <c r="B462" s="10">
        <v>416</v>
      </c>
      <c r="C462" s="10" t="s">
        <v>418</v>
      </c>
      <c r="D462" s="8">
        <v>48000</v>
      </c>
      <c r="E462" s="10"/>
      <c r="F462" s="10"/>
      <c r="G462" s="10"/>
      <c r="H462" s="8">
        <v>48000</v>
      </c>
    </row>
    <row r="463" spans="2:8">
      <c r="B463" s="10">
        <v>421</v>
      </c>
      <c r="C463" s="10" t="s">
        <v>26</v>
      </c>
      <c r="D463" s="8">
        <v>168000</v>
      </c>
      <c r="E463" s="10"/>
      <c r="F463" s="10"/>
      <c r="G463" s="10"/>
      <c r="H463" s="8">
        <v>168000</v>
      </c>
    </row>
    <row r="464" spans="2:8">
      <c r="B464" s="10">
        <v>423</v>
      </c>
      <c r="C464" s="10" t="s">
        <v>37</v>
      </c>
      <c r="D464" s="8">
        <v>23000</v>
      </c>
      <c r="E464" s="10"/>
      <c r="F464" s="10"/>
      <c r="G464" s="10"/>
      <c r="H464" s="8">
        <v>23000</v>
      </c>
    </row>
    <row r="465" spans="2:8">
      <c r="B465" s="10">
        <v>424</v>
      </c>
      <c r="C465" s="10" t="s">
        <v>72</v>
      </c>
      <c r="D465" s="8">
        <v>50000</v>
      </c>
      <c r="E465" s="10"/>
      <c r="F465" s="10"/>
      <c r="G465" s="10"/>
      <c r="H465" s="8">
        <v>50000</v>
      </c>
    </row>
    <row r="466" spans="2:8">
      <c r="B466" s="10">
        <v>425</v>
      </c>
      <c r="C466" s="10" t="s">
        <v>107</v>
      </c>
      <c r="D466" s="8">
        <v>10000</v>
      </c>
      <c r="E466" s="10"/>
      <c r="F466" s="10"/>
      <c r="G466" s="10"/>
      <c r="H466" s="8">
        <v>10000</v>
      </c>
    </row>
    <row r="467" spans="2:8">
      <c r="B467" s="10">
        <v>426</v>
      </c>
      <c r="C467" s="10" t="s">
        <v>41</v>
      </c>
      <c r="D467" s="8">
        <v>25000</v>
      </c>
      <c r="E467" s="10"/>
      <c r="F467" s="10"/>
      <c r="G467" s="10"/>
      <c r="H467" s="8">
        <v>25000</v>
      </c>
    </row>
    <row r="468" spans="2:8">
      <c r="B468" s="10">
        <v>465</v>
      </c>
      <c r="C468" s="10" t="s">
        <v>16</v>
      </c>
      <c r="D468" s="8">
        <v>137000</v>
      </c>
      <c r="E468" s="10"/>
      <c r="F468" s="10"/>
      <c r="G468" s="10"/>
      <c r="H468" s="8">
        <v>137000</v>
      </c>
    </row>
    <row r="469" spans="2:8">
      <c r="B469" s="10"/>
      <c r="C469" s="113" t="s">
        <v>902</v>
      </c>
      <c r="D469" s="17">
        <v>1848000</v>
      </c>
      <c r="E469" s="5">
        <v>0</v>
      </c>
      <c r="F469" s="5">
        <v>0</v>
      </c>
      <c r="G469" s="5">
        <v>0</v>
      </c>
      <c r="H469" s="17">
        <v>1848000</v>
      </c>
    </row>
    <row r="470" spans="2:8">
      <c r="B470" s="10"/>
      <c r="C470" s="5" t="s">
        <v>903</v>
      </c>
      <c r="D470" s="10"/>
      <c r="E470" s="10"/>
      <c r="F470" s="10"/>
      <c r="G470" s="10"/>
      <c r="H470" s="10"/>
    </row>
    <row r="471" spans="2:8">
      <c r="B471" s="10">
        <v>411</v>
      </c>
      <c r="C471" s="10" t="s">
        <v>788</v>
      </c>
      <c r="D471" s="8">
        <v>881000</v>
      </c>
      <c r="E471" s="10"/>
      <c r="F471" s="10"/>
      <c r="G471" s="10"/>
      <c r="H471" s="8">
        <v>881000</v>
      </c>
    </row>
    <row r="472" spans="2:8">
      <c r="B472" s="10">
        <v>412</v>
      </c>
      <c r="C472" s="10" t="s">
        <v>8</v>
      </c>
      <c r="D472" s="8">
        <v>158000</v>
      </c>
      <c r="E472" s="10"/>
      <c r="F472" s="10"/>
      <c r="G472" s="10"/>
      <c r="H472" s="8">
        <v>158000</v>
      </c>
    </row>
    <row r="473" spans="2:8">
      <c r="B473" s="10">
        <v>413</v>
      </c>
      <c r="C473" s="10" t="s">
        <v>67</v>
      </c>
      <c r="D473" s="8">
        <v>2000</v>
      </c>
      <c r="E473" s="10"/>
      <c r="F473" s="10"/>
      <c r="G473" s="10"/>
      <c r="H473" s="8">
        <v>2000</v>
      </c>
    </row>
    <row r="474" spans="2:8">
      <c r="B474" s="10">
        <v>414</v>
      </c>
      <c r="C474" s="10" t="s">
        <v>105</v>
      </c>
      <c r="D474" s="8">
        <v>50000</v>
      </c>
      <c r="E474" s="10"/>
      <c r="F474" s="10"/>
      <c r="G474" s="10"/>
      <c r="H474" s="8">
        <v>50000</v>
      </c>
    </row>
    <row r="475" spans="2:8">
      <c r="B475" s="10">
        <v>415</v>
      </c>
      <c r="C475" s="10" t="s">
        <v>417</v>
      </c>
      <c r="D475" s="8">
        <v>120000</v>
      </c>
      <c r="E475" s="10"/>
      <c r="F475" s="10"/>
      <c r="G475" s="10"/>
      <c r="H475" s="8">
        <v>120000</v>
      </c>
    </row>
    <row r="476" spans="2:8">
      <c r="B476" s="10">
        <v>421</v>
      </c>
      <c r="C476" s="10" t="s">
        <v>26</v>
      </c>
      <c r="D476" s="8">
        <v>298000</v>
      </c>
      <c r="E476" s="10"/>
      <c r="F476" s="10"/>
      <c r="G476" s="10"/>
      <c r="H476" s="8">
        <v>298000</v>
      </c>
    </row>
    <row r="477" spans="2:8">
      <c r="B477" s="10">
        <v>422</v>
      </c>
      <c r="C477" s="10" t="s">
        <v>35</v>
      </c>
      <c r="D477" s="8">
        <v>5000</v>
      </c>
      <c r="E477" s="10"/>
      <c r="F477" s="10"/>
      <c r="G477" s="10"/>
      <c r="H477" s="8">
        <v>5000</v>
      </c>
    </row>
    <row r="478" spans="2:8">
      <c r="B478" s="10">
        <v>423</v>
      </c>
      <c r="C478" s="10" t="s">
        <v>37</v>
      </c>
      <c r="D478" s="8">
        <v>46000</v>
      </c>
      <c r="E478" s="10"/>
      <c r="F478" s="10"/>
      <c r="G478" s="10"/>
      <c r="H478" s="8">
        <v>46000</v>
      </c>
    </row>
    <row r="479" spans="2:8">
      <c r="B479" s="10">
        <v>424</v>
      </c>
      <c r="C479" s="10" t="s">
        <v>72</v>
      </c>
      <c r="D479" s="8">
        <v>45000</v>
      </c>
      <c r="E479" s="10"/>
      <c r="F479" s="10"/>
      <c r="G479" s="10"/>
      <c r="H479" s="8">
        <v>45000</v>
      </c>
    </row>
    <row r="480" spans="2:8">
      <c r="B480" s="10">
        <v>425</v>
      </c>
      <c r="C480" s="10" t="s">
        <v>107</v>
      </c>
      <c r="D480" s="8">
        <v>55000</v>
      </c>
      <c r="E480" s="10"/>
      <c r="F480" s="10"/>
      <c r="G480" s="10"/>
      <c r="H480" s="8">
        <v>55000</v>
      </c>
    </row>
    <row r="481" spans="2:8">
      <c r="B481" s="10">
        <v>426</v>
      </c>
      <c r="C481" s="10" t="s">
        <v>41</v>
      </c>
      <c r="D481" s="8">
        <v>42000</v>
      </c>
      <c r="E481" s="10"/>
      <c r="F481" s="10"/>
      <c r="G481" s="10"/>
      <c r="H481" s="8">
        <v>42000</v>
      </c>
    </row>
    <row r="482" spans="2:8">
      <c r="B482" s="10">
        <v>465</v>
      </c>
      <c r="C482" s="10" t="s">
        <v>16</v>
      </c>
      <c r="D482" s="8">
        <v>106000</v>
      </c>
      <c r="E482" s="10"/>
      <c r="F482" s="10"/>
      <c r="G482" s="10"/>
      <c r="H482" s="8">
        <v>106000</v>
      </c>
    </row>
    <row r="483" spans="2:8">
      <c r="B483" s="10">
        <v>482</v>
      </c>
      <c r="C483" s="10" t="s">
        <v>793</v>
      </c>
      <c r="D483" s="8">
        <v>1000</v>
      </c>
      <c r="E483" s="10"/>
      <c r="F483" s="10"/>
      <c r="G483" s="10"/>
      <c r="H483" s="8">
        <v>1000</v>
      </c>
    </row>
    <row r="484" spans="2:8">
      <c r="B484" s="10">
        <v>512</v>
      </c>
      <c r="C484" s="10" t="s">
        <v>82</v>
      </c>
      <c r="D484" s="8">
        <v>11000</v>
      </c>
      <c r="E484" s="10"/>
      <c r="F484" s="10"/>
      <c r="G484" s="10"/>
      <c r="H484" s="8">
        <v>11000</v>
      </c>
    </row>
    <row r="485" spans="2:8">
      <c r="B485" s="10"/>
      <c r="C485" s="113" t="s">
        <v>904</v>
      </c>
      <c r="D485" s="17">
        <v>1820000</v>
      </c>
      <c r="E485" s="5">
        <v>0</v>
      </c>
      <c r="F485" s="5">
        <v>0</v>
      </c>
      <c r="G485" s="5">
        <v>0</v>
      </c>
      <c r="H485" s="17">
        <v>1820000</v>
      </c>
    </row>
    <row r="486" spans="2:8">
      <c r="B486" s="10"/>
      <c r="C486" s="5" t="s">
        <v>905</v>
      </c>
      <c r="D486" s="10"/>
      <c r="E486" s="10"/>
      <c r="F486" s="10"/>
      <c r="G486" s="10"/>
      <c r="H486" s="10"/>
    </row>
    <row r="487" spans="2:8">
      <c r="B487" s="10">
        <v>411</v>
      </c>
      <c r="C487" s="10" t="s">
        <v>788</v>
      </c>
      <c r="D487" s="8">
        <v>1110000</v>
      </c>
      <c r="E487" s="10"/>
      <c r="F487" s="10"/>
      <c r="G487" s="10"/>
      <c r="H487" s="8">
        <v>1110000</v>
      </c>
    </row>
    <row r="488" spans="2:8">
      <c r="B488" s="10">
        <v>412</v>
      </c>
      <c r="C488" s="10" t="s">
        <v>8</v>
      </c>
      <c r="D488" s="8">
        <v>201000</v>
      </c>
      <c r="E488" s="10"/>
      <c r="F488" s="10"/>
      <c r="G488" s="10"/>
      <c r="H488" s="8">
        <v>201000</v>
      </c>
    </row>
    <row r="489" spans="2:8">
      <c r="B489" s="10">
        <v>414</v>
      </c>
      <c r="C489" s="10" t="s">
        <v>105</v>
      </c>
      <c r="D489" s="8">
        <v>52000</v>
      </c>
      <c r="E489" s="10"/>
      <c r="F489" s="10"/>
      <c r="G489" s="10"/>
      <c r="H489" s="8">
        <v>52000</v>
      </c>
    </row>
    <row r="490" spans="2:8">
      <c r="B490" s="10">
        <v>415</v>
      </c>
      <c r="C490" s="10" t="s">
        <v>417</v>
      </c>
      <c r="D490" s="8">
        <v>86000</v>
      </c>
      <c r="E490" s="10"/>
      <c r="F490" s="10"/>
      <c r="G490" s="10"/>
      <c r="H490" s="8">
        <v>86000</v>
      </c>
    </row>
    <row r="491" spans="2:8">
      <c r="B491" s="10">
        <v>421</v>
      </c>
      <c r="C491" s="10" t="s">
        <v>26</v>
      </c>
      <c r="D491" s="8">
        <v>247000</v>
      </c>
      <c r="E491" s="10"/>
      <c r="F491" s="10"/>
      <c r="G491" s="10"/>
      <c r="H491" s="8">
        <v>247000</v>
      </c>
    </row>
    <row r="492" spans="2:8">
      <c r="B492" s="10">
        <v>423</v>
      </c>
      <c r="C492" s="10" t="s">
        <v>37</v>
      </c>
      <c r="D492" s="8">
        <v>29000</v>
      </c>
      <c r="E492" s="10"/>
      <c r="F492" s="10"/>
      <c r="G492" s="10"/>
      <c r="H492" s="8">
        <v>29000</v>
      </c>
    </row>
    <row r="493" spans="2:8">
      <c r="B493" s="10">
        <v>425</v>
      </c>
      <c r="C493" s="10" t="s">
        <v>107</v>
      </c>
      <c r="D493" s="8">
        <v>25000</v>
      </c>
      <c r="E493" s="10"/>
      <c r="F493" s="10"/>
      <c r="G493" s="10"/>
      <c r="H493" s="8">
        <v>25000</v>
      </c>
    </row>
    <row r="494" spans="2:8">
      <c r="B494" s="10">
        <v>426</v>
      </c>
      <c r="C494" s="10" t="s">
        <v>41</v>
      </c>
      <c r="D494" s="8">
        <v>40000</v>
      </c>
      <c r="E494" s="10"/>
      <c r="F494" s="10"/>
      <c r="G494" s="10"/>
      <c r="H494" s="8">
        <v>40000</v>
      </c>
    </row>
    <row r="495" spans="2:8">
      <c r="B495" s="10">
        <v>465</v>
      </c>
      <c r="C495" s="10" t="s">
        <v>16</v>
      </c>
      <c r="D495" s="8">
        <v>150000</v>
      </c>
      <c r="E495" s="10"/>
      <c r="F495" s="10"/>
      <c r="G495" s="10"/>
      <c r="H495" s="8">
        <v>150000</v>
      </c>
    </row>
    <row r="496" spans="2:8">
      <c r="B496" s="10"/>
      <c r="C496" s="113" t="s">
        <v>906</v>
      </c>
      <c r="D496" s="17">
        <v>1940000</v>
      </c>
      <c r="E496" s="5">
        <v>0</v>
      </c>
      <c r="F496" s="5">
        <v>0</v>
      </c>
      <c r="G496" s="5">
        <v>0</v>
      </c>
      <c r="H496" s="17">
        <v>1940000</v>
      </c>
    </row>
    <row r="497" spans="2:8">
      <c r="B497" s="10"/>
      <c r="C497" s="5" t="s">
        <v>907</v>
      </c>
      <c r="D497" s="10"/>
      <c r="E497" s="10"/>
      <c r="F497" s="10"/>
      <c r="G497" s="10"/>
      <c r="H497" s="10"/>
    </row>
    <row r="498" spans="2:8">
      <c r="B498" s="10">
        <v>411</v>
      </c>
      <c r="C498" s="10" t="s">
        <v>788</v>
      </c>
      <c r="D498" s="8">
        <v>1310000</v>
      </c>
      <c r="E498" s="10"/>
      <c r="F498" s="10"/>
      <c r="G498" s="10"/>
      <c r="H498" s="8">
        <v>1310000</v>
      </c>
    </row>
    <row r="499" spans="2:8">
      <c r="B499" s="10">
        <v>412</v>
      </c>
      <c r="C499" s="10" t="s">
        <v>8</v>
      </c>
      <c r="D499" s="8">
        <v>235000</v>
      </c>
      <c r="E499" s="10"/>
      <c r="F499" s="10"/>
      <c r="G499" s="10"/>
      <c r="H499" s="8">
        <v>235000</v>
      </c>
    </row>
    <row r="500" spans="2:8">
      <c r="B500" s="10">
        <v>414</v>
      </c>
      <c r="C500" s="10" t="s">
        <v>105</v>
      </c>
      <c r="D500" s="8">
        <v>60000</v>
      </c>
      <c r="E500" s="10"/>
      <c r="F500" s="10"/>
      <c r="G500" s="10"/>
      <c r="H500" s="8">
        <v>60000</v>
      </c>
    </row>
    <row r="501" spans="2:8">
      <c r="B501" s="10">
        <v>415</v>
      </c>
      <c r="C501" s="10" t="s">
        <v>417</v>
      </c>
      <c r="D501" s="8">
        <v>130000</v>
      </c>
      <c r="E501" s="10"/>
      <c r="F501" s="10"/>
      <c r="G501" s="10"/>
      <c r="H501" s="8">
        <v>130000</v>
      </c>
    </row>
    <row r="502" spans="2:8">
      <c r="B502" s="10">
        <v>421</v>
      </c>
      <c r="C502" s="10" t="s">
        <v>26</v>
      </c>
      <c r="D502" s="8">
        <v>210000</v>
      </c>
      <c r="E502" s="10"/>
      <c r="F502" s="10"/>
      <c r="G502" s="10"/>
      <c r="H502" s="8">
        <v>210000</v>
      </c>
    </row>
    <row r="503" spans="2:8">
      <c r="B503" s="10">
        <v>423</v>
      </c>
      <c r="C503" s="10" t="s">
        <v>37</v>
      </c>
      <c r="D503" s="8">
        <v>48000</v>
      </c>
      <c r="E503" s="10"/>
      <c r="F503" s="10"/>
      <c r="G503" s="10"/>
      <c r="H503" s="8">
        <v>48000</v>
      </c>
    </row>
    <row r="504" spans="2:8">
      <c r="B504" s="10">
        <v>425</v>
      </c>
      <c r="C504" s="10" t="s">
        <v>107</v>
      </c>
      <c r="D504" s="8">
        <v>49000</v>
      </c>
      <c r="E504" s="10"/>
      <c r="F504" s="10"/>
      <c r="G504" s="10"/>
      <c r="H504" s="8">
        <v>49000</v>
      </c>
    </row>
    <row r="505" spans="2:8">
      <c r="B505" s="10">
        <v>426</v>
      </c>
      <c r="C505" s="10" t="s">
        <v>41</v>
      </c>
      <c r="D505" s="8">
        <v>40000</v>
      </c>
      <c r="E505" s="10"/>
      <c r="F505" s="10"/>
      <c r="G505" s="10"/>
      <c r="H505" s="8">
        <v>40000</v>
      </c>
    </row>
    <row r="506" spans="2:8">
      <c r="B506" s="10">
        <v>465</v>
      </c>
      <c r="C506" s="10" t="s">
        <v>16</v>
      </c>
      <c r="D506" s="8">
        <v>143000</v>
      </c>
      <c r="E506" s="10"/>
      <c r="F506" s="10"/>
      <c r="G506" s="10"/>
      <c r="H506" s="8">
        <v>143000</v>
      </c>
    </row>
    <row r="507" spans="2:8">
      <c r="B507" s="10">
        <v>482</v>
      </c>
      <c r="C507" s="10" t="s">
        <v>793</v>
      </c>
      <c r="D507" s="8">
        <v>5000</v>
      </c>
      <c r="E507" s="10"/>
      <c r="F507" s="10"/>
      <c r="G507" s="10"/>
      <c r="H507" s="8">
        <v>5000</v>
      </c>
    </row>
    <row r="508" spans="2:8">
      <c r="B508" s="10"/>
      <c r="C508" s="113" t="s">
        <v>908</v>
      </c>
      <c r="D508" s="17">
        <v>2230000</v>
      </c>
      <c r="E508" s="5">
        <v>0</v>
      </c>
      <c r="F508" s="5">
        <v>0</v>
      </c>
      <c r="G508" s="5">
        <v>0</v>
      </c>
      <c r="H508" s="17">
        <v>2230000</v>
      </c>
    </row>
    <row r="509" spans="2:8">
      <c r="B509" s="10"/>
      <c r="C509" s="5" t="s">
        <v>909</v>
      </c>
      <c r="D509" s="10"/>
      <c r="E509" s="10"/>
      <c r="F509" s="10"/>
      <c r="G509" s="10"/>
      <c r="H509" s="10"/>
    </row>
    <row r="510" spans="2:8">
      <c r="B510" s="10">
        <v>411</v>
      </c>
      <c r="C510" s="10" t="s">
        <v>788</v>
      </c>
      <c r="D510" s="8">
        <v>1382000</v>
      </c>
      <c r="E510" s="10"/>
      <c r="F510" s="10"/>
      <c r="G510" s="10"/>
      <c r="H510" s="8">
        <v>1382000</v>
      </c>
    </row>
    <row r="511" spans="2:8">
      <c r="B511" s="10">
        <v>412</v>
      </c>
      <c r="C511" s="10" t="s">
        <v>8</v>
      </c>
      <c r="D511" s="8">
        <v>247000</v>
      </c>
      <c r="E511" s="10"/>
      <c r="F511" s="10"/>
      <c r="G511" s="10"/>
      <c r="H511" s="8">
        <v>247000</v>
      </c>
    </row>
    <row r="512" spans="2:8">
      <c r="B512" s="10">
        <v>414</v>
      </c>
      <c r="C512" s="10" t="s">
        <v>105</v>
      </c>
      <c r="D512" s="8">
        <v>42000</v>
      </c>
      <c r="E512" s="10"/>
      <c r="F512" s="10"/>
      <c r="G512" s="10"/>
      <c r="H512" s="8">
        <v>42000</v>
      </c>
    </row>
    <row r="513" spans="2:8">
      <c r="B513" s="10">
        <v>415</v>
      </c>
      <c r="C513" s="10" t="s">
        <v>417</v>
      </c>
      <c r="D513" s="8">
        <v>127000</v>
      </c>
      <c r="E513" s="10"/>
      <c r="F513" s="10"/>
      <c r="G513" s="10"/>
      <c r="H513" s="8">
        <v>127000</v>
      </c>
    </row>
    <row r="514" spans="2:8">
      <c r="B514" s="10">
        <v>421</v>
      </c>
      <c r="C514" s="10" t="s">
        <v>26</v>
      </c>
      <c r="D514" s="8">
        <v>230000</v>
      </c>
      <c r="E514" s="10"/>
      <c r="F514" s="10"/>
      <c r="G514" s="10"/>
      <c r="H514" s="8">
        <v>230000</v>
      </c>
    </row>
    <row r="515" spans="2:8">
      <c r="B515" s="10">
        <v>423</v>
      </c>
      <c r="C515" s="10" t="s">
        <v>37</v>
      </c>
      <c r="D515" s="8">
        <v>45000</v>
      </c>
      <c r="E515" s="10"/>
      <c r="F515" s="10"/>
      <c r="G515" s="10"/>
      <c r="H515" s="8">
        <v>45000</v>
      </c>
    </row>
    <row r="516" spans="2:8">
      <c r="B516" s="10">
        <v>425</v>
      </c>
      <c r="C516" s="10" t="s">
        <v>107</v>
      </c>
      <c r="D516" s="8">
        <v>105000</v>
      </c>
      <c r="E516" s="10"/>
      <c r="F516" s="10"/>
      <c r="G516" s="10"/>
      <c r="H516" s="8">
        <v>105000</v>
      </c>
    </row>
    <row r="517" spans="2:8">
      <c r="B517" s="10">
        <v>426</v>
      </c>
      <c r="C517" s="10" t="s">
        <v>41</v>
      </c>
      <c r="D517" s="8">
        <v>50000</v>
      </c>
      <c r="E517" s="10"/>
      <c r="F517" s="10"/>
      <c r="G517" s="10"/>
      <c r="H517" s="8">
        <v>50000</v>
      </c>
    </row>
    <row r="518" spans="2:8">
      <c r="B518" s="10">
        <v>465</v>
      </c>
      <c r="C518" s="10" t="s">
        <v>16</v>
      </c>
      <c r="D518" s="8">
        <v>162000</v>
      </c>
      <c r="E518" s="10"/>
      <c r="F518" s="10"/>
      <c r="G518" s="10"/>
      <c r="H518" s="8">
        <v>162000</v>
      </c>
    </row>
    <row r="519" spans="2:8">
      <c r="B519" s="10"/>
      <c r="C519" s="113" t="s">
        <v>910</v>
      </c>
      <c r="D519" s="17">
        <v>2390000</v>
      </c>
      <c r="E519" s="5">
        <v>0</v>
      </c>
      <c r="F519" s="5">
        <v>0</v>
      </c>
      <c r="G519" s="5">
        <v>0</v>
      </c>
      <c r="H519" s="17">
        <v>2390000</v>
      </c>
    </row>
    <row r="520" spans="2:8">
      <c r="B520" s="10"/>
      <c r="C520" s="5" t="s">
        <v>911</v>
      </c>
      <c r="D520" s="10"/>
      <c r="E520" s="10"/>
      <c r="F520" s="10"/>
      <c r="G520" s="10"/>
      <c r="H520" s="10"/>
    </row>
    <row r="521" spans="2:8">
      <c r="B521" s="10">
        <v>411</v>
      </c>
      <c r="C521" s="10" t="s">
        <v>788</v>
      </c>
      <c r="D521" s="8">
        <v>1390000</v>
      </c>
      <c r="E521" s="10"/>
      <c r="F521" s="10"/>
      <c r="G521" s="10"/>
      <c r="H521" s="8">
        <v>1390000</v>
      </c>
    </row>
    <row r="522" spans="2:8">
      <c r="B522" s="10">
        <v>412</v>
      </c>
      <c r="C522" s="10" t="s">
        <v>8</v>
      </c>
      <c r="D522" s="8">
        <v>250000</v>
      </c>
      <c r="E522" s="10"/>
      <c r="F522" s="10"/>
      <c r="G522" s="10"/>
      <c r="H522" s="8">
        <v>250000</v>
      </c>
    </row>
    <row r="523" spans="2:8">
      <c r="B523" s="10">
        <v>414</v>
      </c>
      <c r="C523" s="10" t="s">
        <v>105</v>
      </c>
      <c r="D523" s="8">
        <v>42000</v>
      </c>
      <c r="E523" s="10"/>
      <c r="F523" s="10"/>
      <c r="G523" s="10"/>
      <c r="H523" s="8">
        <v>42000</v>
      </c>
    </row>
    <row r="524" spans="2:8">
      <c r="B524" s="10">
        <v>415</v>
      </c>
      <c r="C524" s="10" t="s">
        <v>417</v>
      </c>
      <c r="D524" s="8">
        <v>110000</v>
      </c>
      <c r="E524" s="10"/>
      <c r="F524" s="10"/>
      <c r="G524" s="10"/>
      <c r="H524" s="8">
        <v>110000</v>
      </c>
    </row>
    <row r="525" spans="2:8">
      <c r="B525" s="10">
        <v>421</v>
      </c>
      <c r="C525" s="10" t="s">
        <v>26</v>
      </c>
      <c r="D525" s="8">
        <v>201000</v>
      </c>
      <c r="E525" s="10"/>
      <c r="F525" s="10"/>
      <c r="G525" s="10"/>
      <c r="H525" s="8">
        <v>201000</v>
      </c>
    </row>
    <row r="526" spans="2:8">
      <c r="B526" s="10">
        <v>422</v>
      </c>
      <c r="C526" s="10" t="s">
        <v>35</v>
      </c>
      <c r="D526" s="8">
        <v>10000</v>
      </c>
      <c r="E526" s="10"/>
      <c r="F526" s="10"/>
      <c r="G526" s="10"/>
      <c r="H526" s="8">
        <v>10000</v>
      </c>
    </row>
    <row r="527" spans="2:8">
      <c r="B527" s="10">
        <v>423</v>
      </c>
      <c r="C527" s="10" t="s">
        <v>37</v>
      </c>
      <c r="D527" s="8">
        <v>65000</v>
      </c>
      <c r="E527" s="10"/>
      <c r="F527" s="10"/>
      <c r="G527" s="10"/>
      <c r="H527" s="8">
        <v>65000</v>
      </c>
    </row>
    <row r="528" spans="2:8">
      <c r="B528" s="10">
        <v>425</v>
      </c>
      <c r="C528" s="10" t="s">
        <v>107</v>
      </c>
      <c r="D528" s="8">
        <v>50000</v>
      </c>
      <c r="E528" s="10"/>
      <c r="F528" s="10"/>
      <c r="G528" s="10"/>
      <c r="H528" s="8">
        <v>50000</v>
      </c>
    </row>
    <row r="529" spans="2:8">
      <c r="B529" s="10">
        <v>426</v>
      </c>
      <c r="C529" s="10" t="s">
        <v>41</v>
      </c>
      <c r="D529" s="8">
        <v>80000</v>
      </c>
      <c r="E529" s="10"/>
      <c r="F529" s="10"/>
      <c r="G529" s="10"/>
      <c r="H529" s="8">
        <v>80000</v>
      </c>
    </row>
    <row r="530" spans="2:8">
      <c r="B530" s="10">
        <v>465</v>
      </c>
      <c r="C530" s="10" t="s">
        <v>16</v>
      </c>
      <c r="D530" s="8">
        <v>142000</v>
      </c>
      <c r="E530" s="10"/>
      <c r="F530" s="10"/>
      <c r="G530" s="10"/>
      <c r="H530" s="8">
        <v>142000</v>
      </c>
    </row>
    <row r="531" spans="2:8">
      <c r="B531" s="10">
        <v>512</v>
      </c>
      <c r="C531" s="10" t="s">
        <v>82</v>
      </c>
      <c r="D531" s="8">
        <v>30000</v>
      </c>
      <c r="E531" s="10"/>
      <c r="F531" s="10"/>
      <c r="G531" s="10"/>
      <c r="H531" s="8">
        <v>30000</v>
      </c>
    </row>
    <row r="532" spans="2:8">
      <c r="B532" s="10"/>
      <c r="C532" s="113" t="s">
        <v>912</v>
      </c>
      <c r="D532" s="17">
        <v>2370000</v>
      </c>
      <c r="E532" s="5">
        <v>0</v>
      </c>
      <c r="F532" s="5">
        <v>0</v>
      </c>
      <c r="G532" s="5">
        <v>0</v>
      </c>
      <c r="H532" s="17">
        <v>2370000</v>
      </c>
    </row>
    <row r="533" spans="2:8">
      <c r="B533" s="10"/>
      <c r="C533" s="5" t="s">
        <v>913</v>
      </c>
      <c r="D533" s="10"/>
      <c r="E533" s="10"/>
      <c r="F533" s="10"/>
      <c r="G533" s="10"/>
      <c r="H533" s="10"/>
    </row>
    <row r="534" spans="2:8">
      <c r="B534" s="10">
        <v>411</v>
      </c>
      <c r="C534" s="10" t="s">
        <v>788</v>
      </c>
      <c r="D534" s="8">
        <v>1390000</v>
      </c>
      <c r="E534" s="10"/>
      <c r="F534" s="10"/>
      <c r="G534" s="10"/>
      <c r="H534" s="8">
        <v>1390000</v>
      </c>
    </row>
    <row r="535" spans="2:8">
      <c r="B535" s="10">
        <v>412</v>
      </c>
      <c r="C535" s="10" t="s">
        <v>8</v>
      </c>
      <c r="D535" s="8">
        <v>249000</v>
      </c>
      <c r="E535" s="10"/>
      <c r="F535" s="10"/>
      <c r="G535" s="10"/>
      <c r="H535" s="8">
        <v>249000</v>
      </c>
    </row>
    <row r="536" spans="2:8">
      <c r="B536" s="10">
        <v>413</v>
      </c>
      <c r="C536" s="10" t="s">
        <v>67</v>
      </c>
      <c r="D536" s="8">
        <v>2000</v>
      </c>
      <c r="E536" s="10"/>
      <c r="F536" s="10"/>
      <c r="G536" s="10"/>
      <c r="H536" s="8">
        <v>2000</v>
      </c>
    </row>
    <row r="537" spans="2:8">
      <c r="B537" s="10">
        <v>414</v>
      </c>
      <c r="C537" s="10" t="s">
        <v>105</v>
      </c>
      <c r="D537" s="8">
        <v>47000</v>
      </c>
      <c r="E537" s="10"/>
      <c r="F537" s="10"/>
      <c r="G537" s="10"/>
      <c r="H537" s="8">
        <v>47000</v>
      </c>
    </row>
    <row r="538" spans="2:8">
      <c r="B538" s="10">
        <v>415</v>
      </c>
      <c r="C538" s="10" t="s">
        <v>417</v>
      </c>
      <c r="D538" s="8">
        <v>160000</v>
      </c>
      <c r="E538" s="10"/>
      <c r="F538" s="10"/>
      <c r="G538" s="10"/>
      <c r="H538" s="8">
        <v>160000</v>
      </c>
    </row>
    <row r="539" spans="2:8">
      <c r="B539" s="10">
        <v>421</v>
      </c>
      <c r="C539" s="10" t="s">
        <v>26</v>
      </c>
      <c r="D539" s="8">
        <v>224000</v>
      </c>
      <c r="E539" s="10"/>
      <c r="F539" s="10"/>
      <c r="G539" s="10"/>
      <c r="H539" s="8">
        <v>224000</v>
      </c>
    </row>
    <row r="540" spans="2:8">
      <c r="B540" s="10">
        <v>423</v>
      </c>
      <c r="C540" s="10" t="s">
        <v>37</v>
      </c>
      <c r="D540" s="8">
        <v>50000</v>
      </c>
      <c r="E540" s="10"/>
      <c r="F540" s="10"/>
      <c r="G540" s="10"/>
      <c r="H540" s="8">
        <v>50000</v>
      </c>
    </row>
    <row r="541" spans="2:8">
      <c r="B541" s="10">
        <v>425</v>
      </c>
      <c r="C541" s="10" t="s">
        <v>107</v>
      </c>
      <c r="D541" s="8">
        <v>14000</v>
      </c>
      <c r="E541" s="10"/>
      <c r="F541" s="10"/>
      <c r="G541" s="10"/>
      <c r="H541" s="8">
        <v>14000</v>
      </c>
    </row>
    <row r="542" spans="2:8">
      <c r="B542" s="10">
        <v>426</v>
      </c>
      <c r="C542" s="10" t="s">
        <v>41</v>
      </c>
      <c r="D542" s="8">
        <v>26000</v>
      </c>
      <c r="E542" s="10"/>
      <c r="F542" s="10"/>
      <c r="G542" s="10"/>
      <c r="H542" s="8">
        <v>26000</v>
      </c>
    </row>
    <row r="543" spans="2:8">
      <c r="B543" s="10">
        <v>465</v>
      </c>
      <c r="C543" s="10" t="s">
        <v>16</v>
      </c>
      <c r="D543" s="8">
        <v>178000</v>
      </c>
      <c r="E543" s="10"/>
      <c r="F543" s="10"/>
      <c r="G543" s="10"/>
      <c r="H543" s="8">
        <v>178000</v>
      </c>
    </row>
    <row r="544" spans="2:8">
      <c r="B544" s="10"/>
      <c r="C544" s="113" t="s">
        <v>914</v>
      </c>
      <c r="D544" s="17">
        <v>2340000</v>
      </c>
      <c r="E544" s="5">
        <v>0</v>
      </c>
      <c r="F544" s="5">
        <v>0</v>
      </c>
      <c r="G544" s="5">
        <v>0</v>
      </c>
      <c r="H544" s="17">
        <v>2340000</v>
      </c>
    </row>
    <row r="545" spans="2:8">
      <c r="B545" s="10"/>
      <c r="C545" s="10"/>
      <c r="D545" s="10"/>
      <c r="E545" s="10"/>
      <c r="F545" s="10"/>
      <c r="G545" s="10"/>
      <c r="H545" s="10"/>
    </row>
    <row r="546" spans="2:8">
      <c r="B546" s="10"/>
      <c r="C546" s="5" t="s">
        <v>915</v>
      </c>
      <c r="D546" s="10"/>
      <c r="E546" s="10"/>
      <c r="F546" s="10"/>
      <c r="G546" s="10"/>
      <c r="H546" s="10"/>
    </row>
    <row r="547" spans="2:8">
      <c r="B547" s="10"/>
      <c r="C547" s="5" t="s">
        <v>916</v>
      </c>
      <c r="D547" s="10"/>
      <c r="E547" s="10"/>
      <c r="F547" s="10"/>
      <c r="G547" s="10"/>
      <c r="H547" s="10"/>
    </row>
    <row r="548" spans="2:8">
      <c r="B548" s="10"/>
      <c r="C548" s="10" t="s">
        <v>744</v>
      </c>
      <c r="D548" s="10"/>
      <c r="E548" s="10"/>
      <c r="F548" s="10"/>
      <c r="G548" s="10"/>
      <c r="H548" s="10"/>
    </row>
    <row r="549" spans="2:8">
      <c r="B549" s="10"/>
      <c r="C549" s="5" t="s">
        <v>917</v>
      </c>
      <c r="D549" s="10"/>
      <c r="E549" s="10"/>
      <c r="F549" s="10"/>
      <c r="G549" s="10"/>
      <c r="H549" s="10"/>
    </row>
    <row r="550" spans="2:8">
      <c r="B550" s="10"/>
      <c r="C550" s="10" t="s">
        <v>918</v>
      </c>
      <c r="D550" s="10"/>
      <c r="E550" s="10"/>
      <c r="F550" s="10"/>
      <c r="G550" s="10"/>
      <c r="H550" s="10"/>
    </row>
    <row r="551" spans="2:8">
      <c r="B551" s="10">
        <v>463</v>
      </c>
      <c r="C551" s="8">
        <v>18123000</v>
      </c>
      <c r="D551" s="10">
        <v>0</v>
      </c>
      <c r="E551" s="8">
        <v>33008000</v>
      </c>
      <c r="F551" s="10">
        <v>0</v>
      </c>
      <c r="G551" s="8">
        <v>51131000</v>
      </c>
      <c r="H551" s="10"/>
    </row>
    <row r="552" spans="2:8">
      <c r="B552" s="10"/>
      <c r="C552" s="10" t="s">
        <v>919</v>
      </c>
      <c r="D552" s="8">
        <v>3812000</v>
      </c>
      <c r="E552" s="10"/>
      <c r="F552" s="8">
        <v>23610000</v>
      </c>
      <c r="G552" s="10"/>
      <c r="H552" s="8">
        <v>27422000</v>
      </c>
    </row>
    <row r="553" spans="2:8">
      <c r="B553" s="10"/>
      <c r="C553" s="10" t="s">
        <v>920</v>
      </c>
      <c r="D553" s="8">
        <v>684000</v>
      </c>
      <c r="E553" s="10"/>
      <c r="F553" s="8">
        <v>4227000</v>
      </c>
      <c r="G553" s="10"/>
      <c r="H553" s="8">
        <v>4911000</v>
      </c>
    </row>
    <row r="554" spans="2:8">
      <c r="B554" s="10"/>
      <c r="C554" s="10" t="s">
        <v>921</v>
      </c>
      <c r="D554" s="10">
        <v>0</v>
      </c>
      <c r="E554" s="10"/>
      <c r="F554" s="8">
        <v>700000</v>
      </c>
      <c r="G554" s="10"/>
      <c r="H554" s="8">
        <v>700000</v>
      </c>
    </row>
    <row r="555" spans="2:8">
      <c r="B555" s="10"/>
      <c r="C555" s="10" t="s">
        <v>922</v>
      </c>
      <c r="D555" s="8">
        <v>640000</v>
      </c>
      <c r="E555" s="10"/>
      <c r="F555" s="8">
        <v>1968000</v>
      </c>
      <c r="G555" s="10"/>
      <c r="H555" s="8">
        <v>2608000</v>
      </c>
    </row>
    <row r="556" spans="2:8">
      <c r="B556" s="10"/>
      <c r="C556" s="10" t="s">
        <v>923</v>
      </c>
      <c r="D556" s="8">
        <v>180000</v>
      </c>
      <c r="E556" s="10"/>
      <c r="F556" s="8">
        <v>70000</v>
      </c>
      <c r="G556" s="10"/>
      <c r="H556" s="8">
        <v>250000</v>
      </c>
    </row>
    <row r="557" spans="2:8">
      <c r="B557" s="10"/>
      <c r="C557" s="10" t="s">
        <v>924</v>
      </c>
      <c r="D557" s="8">
        <v>73000</v>
      </c>
      <c r="E557" s="10"/>
      <c r="F557" s="8">
        <v>30000</v>
      </c>
      <c r="G557" s="10"/>
      <c r="H557" s="8">
        <v>103000</v>
      </c>
    </row>
    <row r="558" spans="2:8">
      <c r="B558" s="10"/>
      <c r="C558" s="10" t="s">
        <v>925</v>
      </c>
      <c r="D558" s="8">
        <v>2107000</v>
      </c>
      <c r="E558" s="10"/>
      <c r="F558" s="8">
        <v>1754000</v>
      </c>
      <c r="G558" s="10"/>
      <c r="H558" s="8">
        <v>3861000</v>
      </c>
    </row>
    <row r="559" spans="2:8">
      <c r="B559" s="10"/>
      <c r="C559" s="10" t="s">
        <v>926</v>
      </c>
      <c r="D559" s="8">
        <v>770000</v>
      </c>
      <c r="E559" s="10"/>
      <c r="F559" s="8">
        <v>632000</v>
      </c>
      <c r="G559" s="10"/>
      <c r="H559" s="8">
        <v>1402000</v>
      </c>
    </row>
    <row r="560" spans="2:8">
      <c r="B560" s="10"/>
      <c r="C560" s="10" t="s">
        <v>927</v>
      </c>
      <c r="D560" s="8">
        <v>2750000</v>
      </c>
      <c r="E560" s="10"/>
      <c r="F560" s="10">
        <v>0</v>
      </c>
      <c r="G560" s="10"/>
      <c r="H560" s="8">
        <v>2750000</v>
      </c>
    </row>
    <row r="561" spans="2:8">
      <c r="B561" s="10"/>
      <c r="C561" s="10" t="s">
        <v>928</v>
      </c>
      <c r="D561" s="8">
        <v>7100000</v>
      </c>
      <c r="E561" s="10"/>
      <c r="F561" s="10">
        <v>0</v>
      </c>
      <c r="G561" s="10"/>
      <c r="H561" s="8">
        <v>7100000</v>
      </c>
    </row>
    <row r="562" spans="2:8">
      <c r="B562" s="10"/>
      <c r="C562" s="10" t="s">
        <v>929</v>
      </c>
      <c r="D562" s="8">
        <v>7000</v>
      </c>
      <c r="E562" s="10"/>
      <c r="F562" s="8">
        <v>17000</v>
      </c>
      <c r="G562" s="10"/>
      <c r="H562" s="8">
        <v>24000</v>
      </c>
    </row>
    <row r="563" spans="2:8">
      <c r="B563" s="10"/>
      <c r="C563" s="5" t="s">
        <v>930</v>
      </c>
      <c r="D563" s="10"/>
      <c r="E563" s="10"/>
      <c r="F563" s="10"/>
      <c r="G563" s="10"/>
      <c r="H563" s="10"/>
    </row>
    <row r="564" spans="2:8">
      <c r="B564" s="10"/>
      <c r="C564" s="5" t="s">
        <v>931</v>
      </c>
      <c r="D564" s="10"/>
      <c r="E564" s="10"/>
      <c r="F564" s="10"/>
      <c r="G564" s="10"/>
      <c r="H564" s="10"/>
    </row>
    <row r="565" spans="2:8">
      <c r="B565" s="10"/>
      <c r="C565" s="10" t="s">
        <v>918</v>
      </c>
      <c r="D565" s="10"/>
      <c r="E565" s="10"/>
      <c r="F565" s="10"/>
      <c r="G565" s="10"/>
      <c r="H565" s="10"/>
    </row>
    <row r="566" spans="2:8">
      <c r="B566" s="10">
        <v>463</v>
      </c>
      <c r="C566" s="8">
        <v>2327000</v>
      </c>
      <c r="D566" s="10">
        <v>0</v>
      </c>
      <c r="E566" s="8">
        <v>600000</v>
      </c>
      <c r="F566" s="10">
        <v>0</v>
      </c>
      <c r="G566" s="8">
        <v>2927000</v>
      </c>
      <c r="H566" s="10"/>
    </row>
    <row r="567" spans="2:8">
      <c r="B567" s="10"/>
      <c r="C567" s="10" t="s">
        <v>919</v>
      </c>
      <c r="D567" s="8">
        <v>1608000</v>
      </c>
      <c r="E567" s="10"/>
      <c r="F567" s="8">
        <v>509000</v>
      </c>
      <c r="G567" s="10"/>
      <c r="H567" s="8">
        <v>2117000</v>
      </c>
    </row>
    <row r="568" spans="2:8">
      <c r="B568" s="10"/>
      <c r="C568" s="10" t="s">
        <v>920</v>
      </c>
      <c r="D568" s="8">
        <v>289000</v>
      </c>
      <c r="E568" s="10"/>
      <c r="F568" s="8">
        <v>91000</v>
      </c>
      <c r="G568" s="10"/>
      <c r="H568" s="8">
        <v>380000</v>
      </c>
    </row>
    <row r="569" spans="2:8">
      <c r="B569" s="10"/>
      <c r="C569" s="10" t="s">
        <v>921</v>
      </c>
      <c r="D569" s="8">
        <v>105000</v>
      </c>
      <c r="E569" s="10"/>
      <c r="F569" s="10">
        <v>0</v>
      </c>
      <c r="G569" s="10"/>
      <c r="H569" s="8">
        <v>105000</v>
      </c>
    </row>
    <row r="570" spans="2:8">
      <c r="B570" s="10"/>
      <c r="C570" s="10" t="s">
        <v>922</v>
      </c>
      <c r="D570" s="8">
        <v>110000</v>
      </c>
      <c r="E570" s="10"/>
      <c r="F570" s="10">
        <v>0</v>
      </c>
      <c r="G570" s="10"/>
      <c r="H570" s="8">
        <v>110000</v>
      </c>
    </row>
    <row r="571" spans="2:8">
      <c r="B571" s="10"/>
      <c r="C571" s="10" t="s">
        <v>924</v>
      </c>
      <c r="D571" s="8">
        <v>15000</v>
      </c>
      <c r="E571" s="10"/>
      <c r="F571" s="10">
        <v>0</v>
      </c>
      <c r="G571" s="10"/>
      <c r="H571" s="8">
        <v>15000</v>
      </c>
    </row>
    <row r="572" spans="2:8">
      <c r="B572" s="10"/>
      <c r="C572" s="10" t="s">
        <v>926</v>
      </c>
      <c r="D572" s="8">
        <v>200000</v>
      </c>
      <c r="E572" s="10"/>
      <c r="F572" s="10">
        <v>0</v>
      </c>
      <c r="G572" s="10"/>
      <c r="H572" s="8">
        <v>200000</v>
      </c>
    </row>
    <row r="573" spans="2:8">
      <c r="B573" s="10"/>
      <c r="C573" s="5" t="s">
        <v>932</v>
      </c>
      <c r="D573" s="10"/>
      <c r="E573" s="10"/>
      <c r="F573" s="10"/>
      <c r="G573" s="10"/>
      <c r="H573" s="10"/>
    </row>
    <row r="574" spans="2:8">
      <c r="B574" s="10"/>
      <c r="C574" s="5" t="s">
        <v>933</v>
      </c>
      <c r="D574" s="10"/>
      <c r="E574" s="10"/>
      <c r="F574" s="10"/>
      <c r="G574" s="10"/>
      <c r="H574" s="10"/>
    </row>
    <row r="575" spans="2:8">
      <c r="B575" s="10">
        <v>463</v>
      </c>
      <c r="C575" s="10" t="s">
        <v>918</v>
      </c>
      <c r="D575" s="8">
        <v>2050000</v>
      </c>
      <c r="E575" s="10">
        <v>0</v>
      </c>
      <c r="F575" s="10">
        <v>0</v>
      </c>
      <c r="G575" s="10">
        <v>0</v>
      </c>
      <c r="H575" s="8">
        <v>2050000</v>
      </c>
    </row>
    <row r="576" spans="2:8">
      <c r="B576" s="10"/>
      <c r="C576" s="10" t="s">
        <v>919</v>
      </c>
      <c r="D576" s="8">
        <v>1695000</v>
      </c>
      <c r="E576" s="10"/>
      <c r="F576" s="10"/>
      <c r="G576" s="10"/>
      <c r="H576" s="8">
        <v>1695000</v>
      </c>
    </row>
    <row r="577" spans="2:8">
      <c r="B577" s="10"/>
      <c r="C577" s="10" t="s">
        <v>920</v>
      </c>
      <c r="D577" s="8">
        <v>305000</v>
      </c>
      <c r="E577" s="10"/>
      <c r="F577" s="10"/>
      <c r="G577" s="10"/>
      <c r="H577" s="8">
        <v>305000</v>
      </c>
    </row>
    <row r="578" spans="2:8">
      <c r="B578" s="10"/>
      <c r="C578" s="10" t="s">
        <v>923</v>
      </c>
      <c r="D578" s="8">
        <v>20000</v>
      </c>
      <c r="E578" s="10"/>
      <c r="F578" s="10"/>
      <c r="G578" s="10"/>
      <c r="H578" s="8">
        <v>20000</v>
      </c>
    </row>
    <row r="579" spans="2:8">
      <c r="B579" s="10"/>
      <c r="C579" s="10" t="s">
        <v>925</v>
      </c>
      <c r="D579" s="8">
        <v>20000</v>
      </c>
      <c r="E579" s="10"/>
      <c r="F579" s="10"/>
      <c r="G579" s="10"/>
      <c r="H579" s="8">
        <v>20000</v>
      </c>
    </row>
    <row r="580" spans="2:8">
      <c r="B580" s="10"/>
      <c r="C580" s="10" t="s">
        <v>926</v>
      </c>
      <c r="D580" s="8">
        <v>10000</v>
      </c>
      <c r="E580" s="10"/>
      <c r="F580" s="10"/>
      <c r="G580" s="10"/>
      <c r="H580" s="8">
        <v>10000</v>
      </c>
    </row>
    <row r="581" spans="2:8">
      <c r="B581" s="10"/>
      <c r="C581" s="5" t="s">
        <v>917</v>
      </c>
      <c r="D581" s="10"/>
      <c r="E581" s="10"/>
      <c r="F581" s="10"/>
      <c r="G581" s="10"/>
      <c r="H581" s="10"/>
    </row>
    <row r="582" spans="2:8">
      <c r="B582" s="10">
        <v>481</v>
      </c>
      <c r="C582" s="10" t="s">
        <v>934</v>
      </c>
      <c r="D582" s="8">
        <v>1700000</v>
      </c>
      <c r="E582" s="10">
        <v>0</v>
      </c>
      <c r="F582" s="10">
        <v>0</v>
      </c>
      <c r="G582" s="10">
        <v>0</v>
      </c>
      <c r="H582" s="8">
        <v>1700000</v>
      </c>
    </row>
    <row r="583" spans="2:8">
      <c r="B583" s="10"/>
      <c r="C583" s="5" t="s">
        <v>935</v>
      </c>
      <c r="D583" s="10"/>
      <c r="E583" s="10"/>
      <c r="F583" s="10"/>
      <c r="G583" s="10"/>
      <c r="H583" s="10"/>
    </row>
    <row r="584" spans="2:8">
      <c r="B584" s="10">
        <v>463</v>
      </c>
      <c r="C584" s="10" t="s">
        <v>936</v>
      </c>
      <c r="D584" s="8">
        <v>300000</v>
      </c>
      <c r="E584" s="10">
        <v>0</v>
      </c>
      <c r="F584" s="10">
        <v>0</v>
      </c>
      <c r="G584" s="10">
        <v>0</v>
      </c>
      <c r="H584" s="8">
        <v>300000</v>
      </c>
    </row>
    <row r="585" spans="2:8">
      <c r="B585" s="10"/>
      <c r="C585" s="5" t="s">
        <v>937</v>
      </c>
      <c r="D585" s="10"/>
      <c r="E585" s="10"/>
      <c r="F585" s="10"/>
      <c r="G585" s="10"/>
      <c r="H585" s="10"/>
    </row>
    <row r="586" spans="2:8">
      <c r="B586" s="10">
        <v>481</v>
      </c>
      <c r="C586" s="10" t="s">
        <v>938</v>
      </c>
      <c r="D586" s="8">
        <v>5500000</v>
      </c>
      <c r="E586" s="10">
        <v>0</v>
      </c>
      <c r="F586" s="10">
        <v>0</v>
      </c>
      <c r="G586" s="10">
        <v>0</v>
      </c>
      <c r="H586" s="8">
        <v>5500000</v>
      </c>
    </row>
    <row r="587" spans="2:8">
      <c r="B587" s="10">
        <v>481</v>
      </c>
      <c r="C587" s="10" t="s">
        <v>939</v>
      </c>
      <c r="D587" s="8">
        <v>2500000</v>
      </c>
      <c r="E587" s="10">
        <v>0</v>
      </c>
      <c r="F587" s="10">
        <v>0</v>
      </c>
      <c r="G587" s="10">
        <v>0</v>
      </c>
      <c r="H587" s="8">
        <v>2500000</v>
      </c>
    </row>
    <row r="588" spans="2:8">
      <c r="B588" s="10"/>
      <c r="C588" s="5" t="s">
        <v>932</v>
      </c>
      <c r="D588" s="10"/>
      <c r="E588" s="10"/>
      <c r="F588" s="10"/>
      <c r="G588" s="10"/>
      <c r="H588" s="10"/>
    </row>
    <row r="589" spans="2:8">
      <c r="B589" s="10">
        <v>463</v>
      </c>
      <c r="C589" s="10" t="s">
        <v>940</v>
      </c>
      <c r="D589" s="8">
        <v>20000000</v>
      </c>
      <c r="E589" s="10">
        <v>0</v>
      </c>
      <c r="F589" s="10">
        <v>0</v>
      </c>
      <c r="G589" s="10">
        <v>0</v>
      </c>
      <c r="H589" s="8">
        <v>20000000</v>
      </c>
    </row>
    <row r="590" spans="2:8">
      <c r="B590" s="10">
        <v>463</v>
      </c>
      <c r="C590" s="10" t="s">
        <v>941</v>
      </c>
      <c r="D590" s="8">
        <v>3700000</v>
      </c>
      <c r="E590" s="10">
        <v>0</v>
      </c>
      <c r="F590" s="10">
        <v>0</v>
      </c>
      <c r="G590" s="10">
        <v>0</v>
      </c>
      <c r="H590" s="8">
        <v>3700000</v>
      </c>
    </row>
    <row r="591" spans="2:8">
      <c r="B591" s="10">
        <v>463</v>
      </c>
      <c r="C591" s="10" t="s">
        <v>942</v>
      </c>
      <c r="D591" s="8">
        <v>1250000</v>
      </c>
      <c r="E591" s="10">
        <v>0</v>
      </c>
      <c r="F591" s="10">
        <v>0</v>
      </c>
      <c r="G591" s="10">
        <v>0</v>
      </c>
      <c r="H591" s="8">
        <v>1250000</v>
      </c>
    </row>
    <row r="592" spans="2:8">
      <c r="B592" s="10"/>
      <c r="C592" s="5" t="s">
        <v>943</v>
      </c>
      <c r="D592" s="10"/>
      <c r="E592" s="10"/>
      <c r="F592" s="10"/>
      <c r="G592" s="10"/>
      <c r="H592" s="10"/>
    </row>
    <row r="593" spans="2:8">
      <c r="B593" s="10">
        <v>481</v>
      </c>
      <c r="C593" s="10" t="s">
        <v>944</v>
      </c>
      <c r="D593" s="8">
        <v>26000000</v>
      </c>
      <c r="E593" s="10">
        <v>0</v>
      </c>
      <c r="F593" s="10">
        <v>0</v>
      </c>
      <c r="G593" s="10">
        <v>0</v>
      </c>
      <c r="H593" s="8">
        <v>26000000</v>
      </c>
    </row>
    <row r="594" spans="2:8">
      <c r="B594" s="10">
        <v>481</v>
      </c>
      <c r="C594" s="10" t="s">
        <v>945</v>
      </c>
      <c r="D594" s="8">
        <v>1800000</v>
      </c>
      <c r="E594" s="10">
        <v>0</v>
      </c>
      <c r="F594" s="10">
        <v>0</v>
      </c>
      <c r="G594" s="10">
        <v>0</v>
      </c>
      <c r="H594" s="8">
        <v>1800000</v>
      </c>
    </row>
    <row r="595" spans="2:8">
      <c r="B595" s="10"/>
      <c r="C595" s="5" t="s">
        <v>946</v>
      </c>
      <c r="D595" s="10"/>
      <c r="E595" s="10"/>
      <c r="F595" s="10"/>
      <c r="G595" s="10"/>
      <c r="H595" s="10"/>
    </row>
    <row r="596" spans="2:8">
      <c r="B596" s="10">
        <v>472</v>
      </c>
      <c r="C596" s="10" t="s">
        <v>947</v>
      </c>
      <c r="D596" s="8">
        <v>7000000</v>
      </c>
      <c r="E596" s="10">
        <v>0</v>
      </c>
      <c r="F596" s="10">
        <v>0</v>
      </c>
      <c r="G596" s="10">
        <v>0</v>
      </c>
      <c r="H596" s="8">
        <v>7000000</v>
      </c>
    </row>
    <row r="597" spans="2:8">
      <c r="B597" s="10">
        <v>472</v>
      </c>
      <c r="C597" s="10" t="s">
        <v>948</v>
      </c>
      <c r="D597" s="8">
        <v>38000000</v>
      </c>
      <c r="E597" s="10">
        <v>0</v>
      </c>
      <c r="F597" s="10">
        <v>0</v>
      </c>
      <c r="G597" s="10">
        <v>0</v>
      </c>
      <c r="H597" s="8">
        <v>38000000</v>
      </c>
    </row>
    <row r="598" spans="2:8">
      <c r="B598" s="10"/>
      <c r="C598" s="113" t="s">
        <v>949</v>
      </c>
      <c r="D598" s="17">
        <v>130250000</v>
      </c>
      <c r="E598" s="5">
        <v>0</v>
      </c>
      <c r="F598" s="17">
        <v>33608000</v>
      </c>
      <c r="G598" s="5">
        <v>0</v>
      </c>
      <c r="H598" s="17">
        <v>163858000</v>
      </c>
    </row>
    <row r="599" spans="2:8">
      <c r="B599" s="10"/>
      <c r="C599" s="5" t="s">
        <v>950</v>
      </c>
      <c r="D599" s="17">
        <v>130250000</v>
      </c>
      <c r="E599" s="5">
        <v>0</v>
      </c>
      <c r="F599" s="17">
        <v>33608000</v>
      </c>
      <c r="G599" s="5">
        <v>0</v>
      </c>
      <c r="H599" s="17">
        <v>163858000</v>
      </c>
    </row>
    <row r="600" spans="2:8">
      <c r="B600" s="10"/>
      <c r="C600" s="5" t="s">
        <v>951</v>
      </c>
      <c r="D600" s="10"/>
      <c r="E600" s="10"/>
      <c r="F600" s="10"/>
      <c r="G600" s="10"/>
      <c r="H600" s="10"/>
    </row>
    <row r="601" spans="2:8">
      <c r="B601" s="10"/>
      <c r="C601" s="5" t="s">
        <v>952</v>
      </c>
      <c r="D601" s="10"/>
      <c r="E601" s="10"/>
      <c r="F601" s="10"/>
      <c r="G601" s="10"/>
      <c r="H601" s="10"/>
    </row>
    <row r="602" spans="2:8">
      <c r="B602" s="10"/>
      <c r="C602" s="5" t="s">
        <v>399</v>
      </c>
      <c r="D602" s="10"/>
      <c r="E602" s="10"/>
      <c r="F602" s="10"/>
      <c r="G602" s="10"/>
      <c r="H602" s="10"/>
    </row>
    <row r="603" spans="2:8">
      <c r="B603" s="10"/>
      <c r="C603" s="5" t="s">
        <v>136</v>
      </c>
      <c r="D603" s="10"/>
      <c r="E603" s="10"/>
      <c r="F603" s="10"/>
      <c r="G603" s="10"/>
      <c r="H603" s="10"/>
    </row>
    <row r="604" spans="2:8">
      <c r="B604" s="10">
        <v>411</v>
      </c>
      <c r="C604" s="10" t="s">
        <v>788</v>
      </c>
      <c r="D604" s="8">
        <v>86304000</v>
      </c>
      <c r="E604" s="8">
        <v>2206000</v>
      </c>
      <c r="F604" s="8">
        <v>200000</v>
      </c>
      <c r="G604" s="10">
        <v>0</v>
      </c>
      <c r="H604" s="8">
        <v>88710000</v>
      </c>
    </row>
    <row r="605" spans="2:8">
      <c r="B605" s="10">
        <v>412</v>
      </c>
      <c r="C605" s="10" t="s">
        <v>8</v>
      </c>
      <c r="D605" s="8">
        <v>15457000</v>
      </c>
      <c r="E605" s="8">
        <v>395000</v>
      </c>
      <c r="F605" s="8">
        <v>40000</v>
      </c>
      <c r="G605" s="10">
        <v>0</v>
      </c>
      <c r="H605" s="8">
        <v>15892000</v>
      </c>
    </row>
    <row r="606" spans="2:8">
      <c r="B606" s="10">
        <v>413</v>
      </c>
      <c r="C606" s="10" t="s">
        <v>67</v>
      </c>
      <c r="D606" s="8">
        <v>155000</v>
      </c>
      <c r="E606" s="8">
        <v>61000</v>
      </c>
      <c r="F606" s="10">
        <v>0</v>
      </c>
      <c r="G606" s="10">
        <v>0</v>
      </c>
      <c r="H606" s="8">
        <v>216000</v>
      </c>
    </row>
    <row r="607" spans="2:8">
      <c r="B607" s="10">
        <v>414</v>
      </c>
      <c r="C607" s="10" t="s">
        <v>105</v>
      </c>
      <c r="D607" s="8">
        <v>979000</v>
      </c>
      <c r="E607" s="8">
        <v>865000</v>
      </c>
      <c r="F607" s="8">
        <v>1450000</v>
      </c>
      <c r="G607" s="10">
        <v>0</v>
      </c>
      <c r="H607" s="8">
        <v>3294000</v>
      </c>
    </row>
    <row r="608" spans="2:8">
      <c r="B608" s="10">
        <v>415</v>
      </c>
      <c r="C608" s="10" t="s">
        <v>417</v>
      </c>
      <c r="D608" s="8">
        <v>3090000</v>
      </c>
      <c r="E608" s="8">
        <v>490000</v>
      </c>
      <c r="F608" s="8">
        <v>10000</v>
      </c>
      <c r="G608" s="10">
        <v>0</v>
      </c>
      <c r="H608" s="8">
        <v>3590000</v>
      </c>
    </row>
    <row r="609" spans="2:8">
      <c r="B609" s="10">
        <v>416</v>
      </c>
      <c r="C609" s="10" t="s">
        <v>418</v>
      </c>
      <c r="D609" s="8">
        <v>690000</v>
      </c>
      <c r="E609" s="8">
        <v>130000</v>
      </c>
      <c r="F609" s="10">
        <v>0</v>
      </c>
      <c r="G609" s="10">
        <v>0</v>
      </c>
      <c r="H609" s="8">
        <v>820000</v>
      </c>
    </row>
    <row r="610" spans="2:8">
      <c r="B610" s="10">
        <v>421</v>
      </c>
      <c r="C610" s="10" t="s">
        <v>26</v>
      </c>
      <c r="D610" s="8">
        <v>18990000</v>
      </c>
      <c r="E610" s="8">
        <v>1299000</v>
      </c>
      <c r="F610" s="8">
        <v>30000</v>
      </c>
      <c r="G610" s="10">
        <v>0</v>
      </c>
      <c r="H610" s="8">
        <v>20319000</v>
      </c>
    </row>
    <row r="611" spans="2:8">
      <c r="B611" s="10">
        <v>422</v>
      </c>
      <c r="C611" s="10" t="s">
        <v>35</v>
      </c>
      <c r="D611" s="8">
        <v>2952000</v>
      </c>
      <c r="E611" s="8">
        <v>2321000</v>
      </c>
      <c r="F611" s="8">
        <v>70000</v>
      </c>
      <c r="G611" s="10">
        <v>0</v>
      </c>
      <c r="H611" s="8">
        <v>5343000</v>
      </c>
    </row>
    <row r="612" spans="2:8">
      <c r="B612" s="10">
        <v>423</v>
      </c>
      <c r="C612" s="10" t="s">
        <v>37</v>
      </c>
      <c r="D612" s="8">
        <v>25242000</v>
      </c>
      <c r="E612" s="8">
        <v>5261000</v>
      </c>
      <c r="F612" s="8">
        <v>5750000</v>
      </c>
      <c r="G612" s="10">
        <v>0</v>
      </c>
      <c r="H612" s="8">
        <v>36253000</v>
      </c>
    </row>
    <row r="613" spans="2:8">
      <c r="B613" s="10">
        <v>424</v>
      </c>
      <c r="C613" s="10" t="s">
        <v>72</v>
      </c>
      <c r="D613" s="8">
        <v>910000</v>
      </c>
      <c r="E613" s="8">
        <v>1960000</v>
      </c>
      <c r="F613" s="8">
        <v>1626000</v>
      </c>
      <c r="G613" s="10">
        <v>0</v>
      </c>
      <c r="H613" s="8">
        <v>4496000</v>
      </c>
    </row>
    <row r="614" spans="2:8">
      <c r="B614" s="10">
        <v>425</v>
      </c>
      <c r="C614" s="10" t="s">
        <v>722</v>
      </c>
      <c r="D614" s="8">
        <v>10510000</v>
      </c>
      <c r="E614" s="8">
        <v>530000</v>
      </c>
      <c r="F614" s="8">
        <v>400000</v>
      </c>
      <c r="G614" s="10">
        <v>0</v>
      </c>
      <c r="H614" s="8">
        <v>11440000</v>
      </c>
    </row>
    <row r="615" spans="2:8">
      <c r="B615" s="10">
        <v>426</v>
      </c>
      <c r="C615" s="10" t="s">
        <v>41</v>
      </c>
      <c r="D615" s="8">
        <v>4584000</v>
      </c>
      <c r="E615" s="8">
        <v>1240000</v>
      </c>
      <c r="F615" s="8">
        <v>350000</v>
      </c>
      <c r="G615" s="10">
        <v>0</v>
      </c>
      <c r="H615" s="8">
        <v>6174000</v>
      </c>
    </row>
    <row r="616" spans="2:8">
      <c r="B616" s="10">
        <v>444</v>
      </c>
      <c r="C616" s="10" t="s">
        <v>953</v>
      </c>
      <c r="D616" s="10">
        <v>0</v>
      </c>
      <c r="E616" s="8">
        <v>20000</v>
      </c>
      <c r="F616" s="10">
        <v>0</v>
      </c>
      <c r="G616" s="10"/>
      <c r="H616" s="8">
        <v>20000</v>
      </c>
    </row>
    <row r="617" spans="2:8">
      <c r="B617" s="10">
        <v>465</v>
      </c>
      <c r="C617" s="10" t="s">
        <v>16</v>
      </c>
      <c r="D617" s="8">
        <v>10561000</v>
      </c>
      <c r="E617" s="10">
        <v>0</v>
      </c>
      <c r="F617" s="10">
        <v>0</v>
      </c>
      <c r="G617" s="10">
        <v>0</v>
      </c>
      <c r="H617" s="8">
        <v>10561000</v>
      </c>
    </row>
    <row r="618" spans="2:8">
      <c r="B618" s="10">
        <v>472</v>
      </c>
      <c r="C618" s="10" t="s">
        <v>373</v>
      </c>
      <c r="D618" s="10">
        <v>0</v>
      </c>
      <c r="E618" s="8">
        <v>10000</v>
      </c>
      <c r="F618" s="10">
        <v>0</v>
      </c>
      <c r="G618" s="10"/>
      <c r="H618" s="8">
        <v>10000</v>
      </c>
    </row>
    <row r="619" spans="2:8">
      <c r="B619" s="10">
        <v>481</v>
      </c>
      <c r="C619" s="10" t="s">
        <v>302</v>
      </c>
      <c r="D619" s="8">
        <v>4500000</v>
      </c>
      <c r="E619" s="8">
        <v>20000</v>
      </c>
      <c r="F619" s="10">
        <v>0</v>
      </c>
      <c r="G619" s="10">
        <v>0</v>
      </c>
      <c r="H619" s="8">
        <v>4520000</v>
      </c>
    </row>
    <row r="620" spans="2:8">
      <c r="B620" s="10">
        <v>482</v>
      </c>
      <c r="C620" s="10" t="s">
        <v>793</v>
      </c>
      <c r="D620" s="8">
        <v>70000</v>
      </c>
      <c r="E620" s="8">
        <v>662000</v>
      </c>
      <c r="F620" s="10">
        <v>0</v>
      </c>
      <c r="G620" s="10">
        <v>0</v>
      </c>
      <c r="H620" s="8">
        <v>732000</v>
      </c>
    </row>
    <row r="621" spans="2:8">
      <c r="B621" s="10">
        <v>483</v>
      </c>
      <c r="C621" s="10" t="s">
        <v>564</v>
      </c>
      <c r="D621" s="10">
        <v>0</v>
      </c>
      <c r="E621" s="8">
        <v>10000</v>
      </c>
      <c r="F621" s="10">
        <v>0</v>
      </c>
      <c r="G621" s="10"/>
      <c r="H621" s="8">
        <v>10000</v>
      </c>
    </row>
    <row r="622" spans="2:8">
      <c r="B622" s="10">
        <v>485</v>
      </c>
      <c r="C622" s="10" t="s">
        <v>834</v>
      </c>
      <c r="D622" s="8">
        <v>2001000</v>
      </c>
      <c r="E622" s="10">
        <v>0</v>
      </c>
      <c r="F622" s="10">
        <v>0</v>
      </c>
      <c r="G622" s="10"/>
      <c r="H622" s="8">
        <v>2001000</v>
      </c>
    </row>
    <row r="623" spans="2:8">
      <c r="B623" s="10">
        <v>511</v>
      </c>
      <c r="C623" s="10" t="s">
        <v>81</v>
      </c>
      <c r="D623" s="10">
        <v>0</v>
      </c>
      <c r="E623" s="10">
        <v>0</v>
      </c>
      <c r="F623" s="8">
        <v>7400000</v>
      </c>
      <c r="G623" s="10"/>
      <c r="H623" s="8">
        <v>7400000</v>
      </c>
    </row>
    <row r="624" spans="2:8">
      <c r="B624" s="10">
        <v>512</v>
      </c>
      <c r="C624" s="10" t="s">
        <v>82</v>
      </c>
      <c r="D624" s="8">
        <v>6957000</v>
      </c>
      <c r="E624" s="8">
        <v>750000</v>
      </c>
      <c r="F624" s="8">
        <v>2900000</v>
      </c>
      <c r="G624" s="10">
        <v>0</v>
      </c>
      <c r="H624" s="8">
        <v>10607000</v>
      </c>
    </row>
    <row r="625" spans="2:8">
      <c r="B625" s="10">
        <v>515</v>
      </c>
      <c r="C625" s="10" t="s">
        <v>587</v>
      </c>
      <c r="D625" s="8">
        <v>750000</v>
      </c>
      <c r="E625" s="8">
        <v>170000</v>
      </c>
      <c r="F625" s="8">
        <v>2150000</v>
      </c>
      <c r="G625" s="10">
        <v>0</v>
      </c>
      <c r="H625" s="8">
        <v>3070000</v>
      </c>
    </row>
    <row r="626" spans="2:8">
      <c r="B626" s="10">
        <v>523</v>
      </c>
      <c r="C626" s="10" t="s">
        <v>467</v>
      </c>
      <c r="D626" s="10">
        <v>0</v>
      </c>
      <c r="E626" s="8">
        <v>50000</v>
      </c>
      <c r="F626" s="10"/>
      <c r="G626" s="10"/>
      <c r="H626" s="8">
        <v>50000</v>
      </c>
    </row>
    <row r="627" spans="2:8">
      <c r="B627" s="10"/>
      <c r="C627" s="113" t="s">
        <v>954</v>
      </c>
      <c r="D627" s="17">
        <v>194702000</v>
      </c>
      <c r="E627" s="17">
        <v>18450000</v>
      </c>
      <c r="F627" s="17">
        <v>22376000</v>
      </c>
      <c r="G627" s="5">
        <v>0</v>
      </c>
      <c r="H627" s="17">
        <v>235528000</v>
      </c>
    </row>
    <row r="628" spans="2:8">
      <c r="B628" s="10"/>
      <c r="C628" s="5" t="s">
        <v>955</v>
      </c>
      <c r="D628" s="17">
        <v>194702000</v>
      </c>
      <c r="E628" s="17">
        <v>18450000</v>
      </c>
      <c r="F628" s="17">
        <v>22376000</v>
      </c>
      <c r="G628" s="5">
        <v>0</v>
      </c>
      <c r="H628" s="17">
        <v>235528000</v>
      </c>
    </row>
    <row r="629" spans="2:8">
      <c r="B629" s="10"/>
      <c r="C629" s="5" t="s">
        <v>956</v>
      </c>
      <c r="D629" s="10"/>
      <c r="E629" s="10"/>
      <c r="F629" s="10"/>
      <c r="G629" s="10"/>
      <c r="H629" s="10"/>
    </row>
    <row r="630" spans="2:8">
      <c r="B630" s="10">
        <v>411</v>
      </c>
      <c r="C630" s="10" t="s">
        <v>788</v>
      </c>
      <c r="D630" s="8">
        <v>23808000</v>
      </c>
      <c r="E630" s="8">
        <v>656000</v>
      </c>
      <c r="F630" s="8">
        <v>200000</v>
      </c>
      <c r="G630" s="10"/>
      <c r="H630" s="8">
        <v>24664000</v>
      </c>
    </row>
    <row r="631" spans="2:8">
      <c r="B631" s="10">
        <v>412</v>
      </c>
      <c r="C631" s="10" t="s">
        <v>8</v>
      </c>
      <c r="D631" s="8">
        <v>4263000</v>
      </c>
      <c r="E631" s="8">
        <v>118000</v>
      </c>
      <c r="F631" s="8">
        <v>40000</v>
      </c>
      <c r="G631" s="10"/>
      <c r="H631" s="8">
        <v>4421000</v>
      </c>
    </row>
    <row r="632" spans="2:8">
      <c r="B632" s="10">
        <v>414</v>
      </c>
      <c r="C632" s="10" t="s">
        <v>105</v>
      </c>
      <c r="D632" s="8">
        <v>302000</v>
      </c>
      <c r="E632" s="8">
        <v>1000</v>
      </c>
      <c r="F632" s="8">
        <v>950000</v>
      </c>
      <c r="G632" s="10"/>
      <c r="H632" s="8">
        <v>1253000</v>
      </c>
    </row>
    <row r="633" spans="2:8">
      <c r="B633" s="10">
        <v>415</v>
      </c>
      <c r="C633" s="10" t="s">
        <v>417</v>
      </c>
      <c r="D633" s="8">
        <v>400000</v>
      </c>
      <c r="E633" s="8">
        <v>50000</v>
      </c>
      <c r="F633" s="8">
        <v>10000</v>
      </c>
      <c r="G633" s="10"/>
      <c r="H633" s="8">
        <v>460000</v>
      </c>
    </row>
    <row r="634" spans="2:8">
      <c r="B634" s="10">
        <v>416</v>
      </c>
      <c r="C634" s="10" t="s">
        <v>418</v>
      </c>
      <c r="D634" s="8">
        <v>200000</v>
      </c>
      <c r="E634" s="10">
        <v>0</v>
      </c>
      <c r="F634" s="10">
        <v>0</v>
      </c>
      <c r="G634" s="10"/>
      <c r="H634" s="8">
        <v>200000</v>
      </c>
    </row>
    <row r="635" spans="2:8">
      <c r="B635" s="10">
        <v>421</v>
      </c>
      <c r="C635" s="10" t="s">
        <v>26</v>
      </c>
      <c r="D635" s="8">
        <v>4200000</v>
      </c>
      <c r="E635" s="8">
        <v>159000</v>
      </c>
      <c r="F635" s="8">
        <v>30000</v>
      </c>
      <c r="G635" s="10"/>
      <c r="H635" s="8">
        <v>4389000</v>
      </c>
    </row>
    <row r="636" spans="2:8">
      <c r="B636" s="10">
        <v>422</v>
      </c>
      <c r="C636" s="10" t="s">
        <v>35</v>
      </c>
      <c r="D636" s="8">
        <v>222000</v>
      </c>
      <c r="E636" s="8">
        <v>230000</v>
      </c>
      <c r="F636" s="8">
        <v>70000</v>
      </c>
      <c r="G636" s="10"/>
      <c r="H636" s="8">
        <v>522000</v>
      </c>
    </row>
    <row r="637" spans="2:8">
      <c r="B637" s="10">
        <v>423</v>
      </c>
      <c r="C637" s="10" t="s">
        <v>957</v>
      </c>
      <c r="D637" s="8">
        <v>5152000</v>
      </c>
      <c r="E637" s="8">
        <v>930000</v>
      </c>
      <c r="F637" s="10">
        <v>0</v>
      </c>
      <c r="G637" s="10"/>
      <c r="H637" s="8">
        <v>6082000</v>
      </c>
    </row>
    <row r="638" spans="2:8">
      <c r="B638" s="10">
        <v>423</v>
      </c>
      <c r="C638" s="83" t="s">
        <v>958</v>
      </c>
      <c r="D638" s="8">
        <v>275000</v>
      </c>
      <c r="E638" s="10">
        <v>0</v>
      </c>
      <c r="F638" s="10">
        <v>0</v>
      </c>
      <c r="G638" s="10"/>
      <c r="H638" s="8">
        <v>275000</v>
      </c>
    </row>
    <row r="639" spans="2:8">
      <c r="B639" s="10">
        <v>423</v>
      </c>
      <c r="C639" s="83" t="s">
        <v>959</v>
      </c>
      <c r="D639" s="8">
        <v>225000</v>
      </c>
      <c r="E639" s="10">
        <v>0</v>
      </c>
      <c r="F639" s="10">
        <v>0</v>
      </c>
      <c r="G639" s="10"/>
      <c r="H639" s="8">
        <v>225000</v>
      </c>
    </row>
    <row r="640" spans="2:8">
      <c r="B640" s="10">
        <v>423</v>
      </c>
      <c r="C640" s="83" t="s">
        <v>960</v>
      </c>
      <c r="D640" s="8">
        <v>600000</v>
      </c>
      <c r="E640" s="10">
        <v>0</v>
      </c>
      <c r="F640" s="10">
        <v>0</v>
      </c>
      <c r="G640" s="10"/>
      <c r="H640" s="8">
        <v>600000</v>
      </c>
    </row>
    <row r="641" spans="2:8">
      <c r="B641" s="10">
        <v>425</v>
      </c>
      <c r="C641" s="10" t="s">
        <v>722</v>
      </c>
      <c r="D641" s="8">
        <v>900000</v>
      </c>
      <c r="E641" s="8">
        <v>250000</v>
      </c>
      <c r="F641" s="8">
        <v>400000</v>
      </c>
      <c r="G641" s="10"/>
      <c r="H641" s="8">
        <v>1550000</v>
      </c>
    </row>
    <row r="642" spans="2:8">
      <c r="B642" s="10">
        <v>426</v>
      </c>
      <c r="C642" s="10" t="s">
        <v>41</v>
      </c>
      <c r="D642" s="8">
        <v>824000</v>
      </c>
      <c r="E642" s="8">
        <v>180000</v>
      </c>
      <c r="F642" s="8">
        <v>100000</v>
      </c>
      <c r="G642" s="10"/>
      <c r="H642" s="8">
        <v>1104000</v>
      </c>
    </row>
    <row r="643" spans="2:8">
      <c r="B643" s="10">
        <v>465</v>
      </c>
      <c r="C643" s="10" t="s">
        <v>16</v>
      </c>
      <c r="D643" s="8">
        <v>3120000</v>
      </c>
      <c r="E643" s="10">
        <v>0</v>
      </c>
      <c r="F643" s="10">
        <v>0</v>
      </c>
      <c r="G643" s="10"/>
      <c r="H643" s="8">
        <v>3120000</v>
      </c>
    </row>
    <row r="644" spans="2:8">
      <c r="B644" s="10">
        <v>482</v>
      </c>
      <c r="C644" s="10" t="s">
        <v>793</v>
      </c>
      <c r="D644" s="10">
        <v>0</v>
      </c>
      <c r="E644" s="8">
        <v>500000</v>
      </c>
      <c r="F644" s="10">
        <v>0</v>
      </c>
      <c r="G644" s="10"/>
      <c r="H644" s="8">
        <v>500000</v>
      </c>
    </row>
    <row r="645" spans="2:8">
      <c r="B645" s="10">
        <v>511</v>
      </c>
      <c r="C645" s="10" t="s">
        <v>81</v>
      </c>
      <c r="D645" s="10">
        <v>0</v>
      </c>
      <c r="E645" s="10">
        <v>0</v>
      </c>
      <c r="F645" s="8">
        <v>7400000</v>
      </c>
      <c r="G645" s="10"/>
      <c r="H645" s="8">
        <v>7400000</v>
      </c>
    </row>
    <row r="646" spans="2:8">
      <c r="B646" s="10">
        <v>512</v>
      </c>
      <c r="C646" s="10" t="s">
        <v>82</v>
      </c>
      <c r="D646" s="8">
        <v>1000000</v>
      </c>
      <c r="E646" s="8">
        <v>500000</v>
      </c>
      <c r="F646" s="8">
        <v>2000000</v>
      </c>
      <c r="G646" s="10"/>
      <c r="H646" s="8">
        <v>3500000</v>
      </c>
    </row>
    <row r="647" spans="2:8">
      <c r="B647" s="10">
        <v>515</v>
      </c>
      <c r="C647" s="10" t="s">
        <v>587</v>
      </c>
      <c r="D647" s="8">
        <v>700000</v>
      </c>
      <c r="E647" s="8">
        <v>120000</v>
      </c>
      <c r="F647" s="8">
        <v>2150000</v>
      </c>
      <c r="G647" s="10"/>
      <c r="H647" s="8">
        <v>2970000</v>
      </c>
    </row>
    <row r="648" spans="2:8">
      <c r="B648" s="10"/>
      <c r="C648" s="113" t="s">
        <v>961</v>
      </c>
      <c r="D648" s="17">
        <v>45091000</v>
      </c>
      <c r="E648" s="17">
        <v>3694000</v>
      </c>
      <c r="F648" s="17">
        <v>13350000</v>
      </c>
      <c r="G648" s="5">
        <v>0</v>
      </c>
      <c r="H648" s="17">
        <v>62135000</v>
      </c>
    </row>
    <row r="649" spans="2:8">
      <c r="B649" s="10"/>
      <c r="C649" s="5" t="s">
        <v>962</v>
      </c>
      <c r="D649" s="10"/>
      <c r="E649" s="10"/>
      <c r="F649" s="10"/>
      <c r="G649" s="10"/>
      <c r="H649" s="10"/>
    </row>
    <row r="650" spans="2:8">
      <c r="B650" s="10">
        <v>411</v>
      </c>
      <c r="C650" s="10" t="s">
        <v>788</v>
      </c>
      <c r="D650" s="8">
        <v>33381000</v>
      </c>
      <c r="E650" s="8">
        <v>1050000</v>
      </c>
      <c r="F650" s="10">
        <v>0</v>
      </c>
      <c r="G650" s="10"/>
      <c r="H650" s="8">
        <v>34431000</v>
      </c>
    </row>
    <row r="651" spans="2:8">
      <c r="B651" s="10">
        <v>412</v>
      </c>
      <c r="C651" s="10" t="s">
        <v>8</v>
      </c>
      <c r="D651" s="8">
        <v>5975000</v>
      </c>
      <c r="E651" s="8">
        <v>188000</v>
      </c>
      <c r="F651" s="10">
        <v>0</v>
      </c>
      <c r="G651" s="10"/>
      <c r="H651" s="8">
        <v>6163000</v>
      </c>
    </row>
    <row r="652" spans="2:8">
      <c r="B652" s="10">
        <v>413</v>
      </c>
      <c r="C652" s="10" t="s">
        <v>67</v>
      </c>
      <c r="D652" s="10">
        <v>0</v>
      </c>
      <c r="E652" s="8">
        <v>30000</v>
      </c>
      <c r="F652" s="10">
        <v>0</v>
      </c>
      <c r="G652" s="10"/>
      <c r="H652" s="8">
        <v>30000</v>
      </c>
    </row>
    <row r="653" spans="2:8">
      <c r="B653" s="10">
        <v>414</v>
      </c>
      <c r="C653" s="10" t="s">
        <v>105</v>
      </c>
      <c r="D653" s="8">
        <v>650000</v>
      </c>
      <c r="E653" s="8">
        <v>652000</v>
      </c>
      <c r="F653" s="10">
        <v>0</v>
      </c>
      <c r="G653" s="10"/>
      <c r="H653" s="8">
        <v>1302000</v>
      </c>
    </row>
    <row r="654" spans="2:8">
      <c r="B654" s="10">
        <v>415</v>
      </c>
      <c r="C654" s="10" t="s">
        <v>417</v>
      </c>
      <c r="D654" s="8">
        <v>1750000</v>
      </c>
      <c r="E654" s="8">
        <v>100000</v>
      </c>
      <c r="F654" s="10">
        <v>0</v>
      </c>
      <c r="G654" s="10"/>
      <c r="H654" s="8">
        <v>1850000</v>
      </c>
    </row>
    <row r="655" spans="2:8">
      <c r="B655" s="10">
        <v>416</v>
      </c>
      <c r="C655" s="10" t="s">
        <v>418</v>
      </c>
      <c r="D655" s="8">
        <v>130000</v>
      </c>
      <c r="E655" s="8">
        <v>120000</v>
      </c>
      <c r="F655" s="10">
        <v>0</v>
      </c>
      <c r="G655" s="10"/>
      <c r="H655" s="8">
        <v>250000</v>
      </c>
    </row>
    <row r="656" spans="2:8">
      <c r="B656" s="10">
        <v>421</v>
      </c>
      <c r="C656" s="10" t="s">
        <v>26</v>
      </c>
      <c r="D656" s="8">
        <v>8800000</v>
      </c>
      <c r="E656" s="8">
        <v>670000</v>
      </c>
      <c r="F656" s="10">
        <v>0</v>
      </c>
      <c r="G656" s="10"/>
      <c r="H656" s="8">
        <v>9470000</v>
      </c>
    </row>
    <row r="657" spans="2:8">
      <c r="B657" s="10">
        <v>422</v>
      </c>
      <c r="C657" s="10" t="s">
        <v>35</v>
      </c>
      <c r="D657" s="8">
        <v>2000000</v>
      </c>
      <c r="E657" s="8">
        <v>1811000</v>
      </c>
      <c r="F657" s="10">
        <v>0</v>
      </c>
      <c r="G657" s="10"/>
      <c r="H657" s="8">
        <v>3811000</v>
      </c>
    </row>
    <row r="658" spans="2:8">
      <c r="B658" s="10">
        <v>423</v>
      </c>
      <c r="C658" s="10" t="s">
        <v>957</v>
      </c>
      <c r="D658" s="8">
        <v>9840000</v>
      </c>
      <c r="E658" s="8">
        <v>2516000</v>
      </c>
      <c r="F658" s="8">
        <v>750000</v>
      </c>
      <c r="G658" s="10"/>
      <c r="H658" s="8">
        <v>13106000</v>
      </c>
    </row>
    <row r="659" spans="2:8">
      <c r="B659" s="10"/>
      <c r="C659" s="83" t="s">
        <v>963</v>
      </c>
      <c r="D659" s="8">
        <v>1600000</v>
      </c>
      <c r="E659" s="10">
        <v>0</v>
      </c>
      <c r="F659" s="10">
        <v>0</v>
      </c>
      <c r="G659" s="10"/>
      <c r="H659" s="8">
        <v>1600000</v>
      </c>
    </row>
    <row r="660" spans="2:8">
      <c r="B660" s="10">
        <v>424</v>
      </c>
      <c r="C660" s="10" t="s">
        <v>72</v>
      </c>
      <c r="D660" s="8">
        <v>400000</v>
      </c>
      <c r="E660" s="8">
        <v>1950000</v>
      </c>
      <c r="F660" s="10">
        <v>0</v>
      </c>
      <c r="G660" s="10"/>
      <c r="H660" s="8">
        <v>2350000</v>
      </c>
    </row>
    <row r="661" spans="2:8">
      <c r="B661" s="10">
        <v>425</v>
      </c>
      <c r="C661" s="10" t="s">
        <v>722</v>
      </c>
      <c r="D661" s="8">
        <v>2510000</v>
      </c>
      <c r="E661" s="8">
        <v>200000</v>
      </c>
      <c r="F661" s="10">
        <v>0</v>
      </c>
      <c r="G661" s="10"/>
      <c r="H661" s="8">
        <v>2710000</v>
      </c>
    </row>
    <row r="662" spans="2:8">
      <c r="B662" s="10">
        <v>426</v>
      </c>
      <c r="C662" s="10" t="s">
        <v>41</v>
      </c>
      <c r="D662" s="8">
        <v>2080000</v>
      </c>
      <c r="E662" s="8">
        <v>810000</v>
      </c>
      <c r="F662" s="8">
        <v>250000</v>
      </c>
      <c r="G662" s="10"/>
      <c r="H662" s="8">
        <v>3140000</v>
      </c>
    </row>
    <row r="663" spans="2:8">
      <c r="B663" s="10">
        <v>444</v>
      </c>
      <c r="C663" s="10" t="s">
        <v>953</v>
      </c>
      <c r="D663" s="10">
        <v>0</v>
      </c>
      <c r="E663" s="8">
        <v>20000</v>
      </c>
      <c r="F663" s="10">
        <v>0</v>
      </c>
      <c r="G663" s="10"/>
      <c r="H663" s="8">
        <v>20000</v>
      </c>
    </row>
    <row r="664" spans="2:8">
      <c r="B664" s="10">
        <v>465</v>
      </c>
      <c r="C664" s="10" t="s">
        <v>16</v>
      </c>
      <c r="D664" s="8">
        <v>3663000</v>
      </c>
      <c r="E664" s="10">
        <v>0</v>
      </c>
      <c r="F664" s="10">
        <v>0</v>
      </c>
      <c r="G664" s="10"/>
      <c r="H664" s="8">
        <v>3663000</v>
      </c>
    </row>
    <row r="665" spans="2:8">
      <c r="B665" s="10">
        <v>472</v>
      </c>
      <c r="C665" s="10" t="s">
        <v>373</v>
      </c>
      <c r="D665" s="10">
        <v>0</v>
      </c>
      <c r="E665" s="8">
        <v>10000</v>
      </c>
      <c r="F665" s="10">
        <v>0</v>
      </c>
      <c r="G665" s="10"/>
      <c r="H665" s="8">
        <v>10000</v>
      </c>
    </row>
    <row r="666" spans="2:8">
      <c r="B666" s="10">
        <v>481</v>
      </c>
      <c r="C666" s="10" t="s">
        <v>302</v>
      </c>
      <c r="D666" s="10">
        <v>0</v>
      </c>
      <c r="E666" s="8">
        <v>20000</v>
      </c>
      <c r="F666" s="10">
        <v>0</v>
      </c>
      <c r="G666" s="10"/>
      <c r="H666" s="8">
        <v>20000</v>
      </c>
    </row>
    <row r="667" spans="2:8">
      <c r="B667" s="10">
        <v>482</v>
      </c>
      <c r="C667" s="10" t="s">
        <v>793</v>
      </c>
      <c r="D667" s="10">
        <v>0</v>
      </c>
      <c r="E667" s="8">
        <v>140000</v>
      </c>
      <c r="F667" s="10">
        <v>0</v>
      </c>
      <c r="G667" s="10"/>
      <c r="H667" s="8">
        <v>140000</v>
      </c>
    </row>
    <row r="668" spans="2:8">
      <c r="B668" s="10">
        <v>483</v>
      </c>
      <c r="C668" s="10" t="s">
        <v>564</v>
      </c>
      <c r="D668" s="10">
        <v>0</v>
      </c>
      <c r="E668" s="8">
        <v>10000</v>
      </c>
      <c r="F668" s="10">
        <v>0</v>
      </c>
      <c r="G668" s="10"/>
      <c r="H668" s="8">
        <v>10000</v>
      </c>
    </row>
    <row r="669" spans="2:8">
      <c r="B669" s="10">
        <v>485</v>
      </c>
      <c r="C669" s="10" t="s">
        <v>834</v>
      </c>
      <c r="D669" s="8">
        <v>2001000</v>
      </c>
      <c r="E669" s="10">
        <v>0</v>
      </c>
      <c r="F669" s="10">
        <v>0</v>
      </c>
      <c r="G669" s="10"/>
      <c r="H669" s="8">
        <v>2001000</v>
      </c>
    </row>
    <row r="670" spans="2:8">
      <c r="B670" s="10">
        <v>512</v>
      </c>
      <c r="C670" s="10" t="s">
        <v>82</v>
      </c>
      <c r="D670" s="8">
        <v>900000</v>
      </c>
      <c r="E670" s="10"/>
      <c r="F670" s="10"/>
      <c r="G670" s="10"/>
      <c r="H670" s="8">
        <v>900000</v>
      </c>
    </row>
    <row r="671" spans="2:8">
      <c r="B671" s="10"/>
      <c r="C671" s="113" t="s">
        <v>964</v>
      </c>
      <c r="D671" s="17">
        <v>74080000</v>
      </c>
      <c r="E671" s="17">
        <v>10297000</v>
      </c>
      <c r="F671" s="17">
        <v>1000000</v>
      </c>
      <c r="G671" s="5">
        <v>0</v>
      </c>
      <c r="H671" s="17">
        <v>85377000</v>
      </c>
    </row>
    <row r="672" spans="2:8">
      <c r="B672" s="10"/>
      <c r="C672" s="5" t="s">
        <v>965</v>
      </c>
      <c r="D672" s="10"/>
      <c r="E672" s="10"/>
      <c r="F672" s="10"/>
      <c r="G672" s="10"/>
      <c r="H672" s="10"/>
    </row>
    <row r="673" spans="2:8">
      <c r="B673" s="10">
        <v>411</v>
      </c>
      <c r="C673" s="10" t="s">
        <v>788</v>
      </c>
      <c r="D673" s="8">
        <v>10837000</v>
      </c>
      <c r="E673" s="10">
        <v>0</v>
      </c>
      <c r="F673" s="10"/>
      <c r="G673" s="10"/>
      <c r="H673" s="8">
        <v>10837000</v>
      </c>
    </row>
    <row r="674" spans="2:8">
      <c r="B674" s="10">
        <v>412</v>
      </c>
      <c r="C674" s="10" t="s">
        <v>8</v>
      </c>
      <c r="D674" s="8">
        <v>1942000</v>
      </c>
      <c r="E674" s="10">
        <v>0</v>
      </c>
      <c r="F674" s="10"/>
      <c r="G674" s="10"/>
      <c r="H674" s="8">
        <v>1942000</v>
      </c>
    </row>
    <row r="675" spans="2:8">
      <c r="B675" s="10">
        <v>413</v>
      </c>
      <c r="C675" s="10" t="s">
        <v>67</v>
      </c>
      <c r="D675" s="8">
        <v>150000</v>
      </c>
      <c r="E675" s="8">
        <v>30000</v>
      </c>
      <c r="F675" s="10"/>
      <c r="G675" s="10"/>
      <c r="H675" s="8">
        <v>180000</v>
      </c>
    </row>
    <row r="676" spans="2:8">
      <c r="B676" s="10">
        <v>414</v>
      </c>
      <c r="C676" s="10" t="s">
        <v>105</v>
      </c>
      <c r="D676" s="8">
        <v>2000</v>
      </c>
      <c r="E676" s="8">
        <v>7000</v>
      </c>
      <c r="F676" s="10"/>
      <c r="G676" s="10"/>
      <c r="H676" s="8">
        <v>9000</v>
      </c>
    </row>
    <row r="677" spans="2:8">
      <c r="B677" s="10">
        <v>415</v>
      </c>
      <c r="C677" s="10" t="s">
        <v>417</v>
      </c>
      <c r="D677" s="8">
        <v>250000</v>
      </c>
      <c r="E677" s="8">
        <v>200000</v>
      </c>
      <c r="F677" s="10"/>
      <c r="G677" s="10"/>
      <c r="H677" s="8">
        <v>450000</v>
      </c>
    </row>
    <row r="678" spans="2:8">
      <c r="B678" s="10">
        <v>421</v>
      </c>
      <c r="C678" s="10" t="s">
        <v>26</v>
      </c>
      <c r="D678" s="8">
        <v>2800000</v>
      </c>
      <c r="E678" s="8">
        <v>130000</v>
      </c>
      <c r="F678" s="10"/>
      <c r="G678" s="10"/>
      <c r="H678" s="8">
        <v>2930000</v>
      </c>
    </row>
    <row r="679" spans="2:8">
      <c r="B679" s="10">
        <v>422</v>
      </c>
      <c r="C679" s="10" t="s">
        <v>35</v>
      </c>
      <c r="D679" s="8">
        <v>90000</v>
      </c>
      <c r="E679" s="8">
        <v>50000</v>
      </c>
      <c r="F679" s="10"/>
      <c r="G679" s="10"/>
      <c r="H679" s="8">
        <v>140000</v>
      </c>
    </row>
    <row r="680" spans="2:8">
      <c r="B680" s="10">
        <v>423</v>
      </c>
      <c r="C680" s="10" t="s">
        <v>37</v>
      </c>
      <c r="D680" s="8">
        <v>770000</v>
      </c>
      <c r="E680" s="8">
        <v>120000</v>
      </c>
      <c r="F680" s="10"/>
      <c r="G680" s="10"/>
      <c r="H680" s="8">
        <v>890000</v>
      </c>
    </row>
    <row r="681" spans="2:8">
      <c r="B681" s="10">
        <v>425</v>
      </c>
      <c r="C681" s="10" t="s">
        <v>722</v>
      </c>
      <c r="D681" s="8">
        <v>300000</v>
      </c>
      <c r="E681" s="8">
        <v>20000</v>
      </c>
      <c r="F681" s="10"/>
      <c r="G681" s="10"/>
      <c r="H681" s="8">
        <v>320000</v>
      </c>
    </row>
    <row r="682" spans="2:8">
      <c r="B682" s="10">
        <v>426</v>
      </c>
      <c r="C682" s="10" t="s">
        <v>41</v>
      </c>
      <c r="D682" s="8">
        <v>420000</v>
      </c>
      <c r="E682" s="8">
        <v>40000</v>
      </c>
      <c r="F682" s="10"/>
      <c r="G682" s="10"/>
      <c r="H682" s="8">
        <v>460000</v>
      </c>
    </row>
    <row r="683" spans="2:8">
      <c r="B683" s="10">
        <v>465</v>
      </c>
      <c r="C683" s="10" t="s">
        <v>16</v>
      </c>
      <c r="D683" s="8">
        <v>1732000</v>
      </c>
      <c r="E683" s="10">
        <v>0</v>
      </c>
      <c r="F683" s="10"/>
      <c r="G683" s="10"/>
      <c r="H683" s="8">
        <v>1732000</v>
      </c>
    </row>
    <row r="684" spans="2:8">
      <c r="B684" s="10">
        <v>482</v>
      </c>
      <c r="C684" s="10" t="s">
        <v>793</v>
      </c>
      <c r="D684" s="8">
        <v>50000</v>
      </c>
      <c r="E684" s="10">
        <v>0</v>
      </c>
      <c r="F684" s="10"/>
      <c r="G684" s="10"/>
      <c r="H684" s="8">
        <v>50000</v>
      </c>
    </row>
    <row r="685" spans="2:8">
      <c r="B685" s="10">
        <v>512</v>
      </c>
      <c r="C685" s="10" t="s">
        <v>82</v>
      </c>
      <c r="D685" s="8">
        <v>200000</v>
      </c>
      <c r="E685" s="8">
        <v>50000</v>
      </c>
      <c r="F685" s="10"/>
      <c r="G685" s="10"/>
      <c r="H685" s="8">
        <v>250000</v>
      </c>
    </row>
    <row r="686" spans="2:8">
      <c r="B686" s="10">
        <v>515</v>
      </c>
      <c r="C686" s="10" t="s">
        <v>587</v>
      </c>
      <c r="D686" s="8">
        <v>50000</v>
      </c>
      <c r="E686" s="8">
        <v>50000</v>
      </c>
      <c r="F686" s="10"/>
      <c r="G686" s="10"/>
      <c r="H686" s="8">
        <v>100000</v>
      </c>
    </row>
    <row r="687" spans="2:8">
      <c r="B687" s="10"/>
      <c r="C687" s="113" t="s">
        <v>966</v>
      </c>
      <c r="D687" s="17">
        <v>19593000</v>
      </c>
      <c r="E687" s="17">
        <v>697000</v>
      </c>
      <c r="F687" s="5">
        <v>0</v>
      </c>
      <c r="G687" s="5">
        <v>0</v>
      </c>
      <c r="H687" s="17">
        <v>20290000</v>
      </c>
    </row>
    <row r="688" spans="2:8">
      <c r="B688" s="10"/>
      <c r="C688" s="5" t="s">
        <v>967</v>
      </c>
      <c r="D688" s="10"/>
      <c r="E688" s="10"/>
      <c r="F688" s="10"/>
      <c r="G688" s="10"/>
      <c r="H688" s="10"/>
    </row>
    <row r="689" spans="2:8">
      <c r="B689" s="10">
        <v>411</v>
      </c>
      <c r="C689" s="10" t="s">
        <v>788</v>
      </c>
      <c r="D689" s="8">
        <v>4364000</v>
      </c>
      <c r="E689" s="10"/>
      <c r="F689" s="10"/>
      <c r="G689" s="10"/>
      <c r="H689" s="8">
        <v>4364000</v>
      </c>
    </row>
    <row r="690" spans="2:8">
      <c r="B690" s="10">
        <v>412</v>
      </c>
      <c r="C690" s="10" t="s">
        <v>8</v>
      </c>
      <c r="D690" s="8">
        <v>782000</v>
      </c>
      <c r="E690" s="10"/>
      <c r="F690" s="10"/>
      <c r="G690" s="10"/>
      <c r="H690" s="8">
        <v>782000</v>
      </c>
    </row>
    <row r="691" spans="2:8">
      <c r="B691" s="10">
        <v>415</v>
      </c>
      <c r="C691" s="10" t="s">
        <v>417</v>
      </c>
      <c r="D691" s="8">
        <v>240000</v>
      </c>
      <c r="E691" s="8">
        <v>40000</v>
      </c>
      <c r="F691" s="10"/>
      <c r="G691" s="10"/>
      <c r="H691" s="8">
        <v>280000</v>
      </c>
    </row>
    <row r="692" spans="2:8">
      <c r="B692" s="10">
        <v>416</v>
      </c>
      <c r="C692" s="10" t="s">
        <v>418</v>
      </c>
      <c r="D692" s="8">
        <v>100000</v>
      </c>
      <c r="E692" s="10">
        <v>0</v>
      </c>
      <c r="F692" s="10">
        <v>0</v>
      </c>
      <c r="G692" s="10">
        <v>0</v>
      </c>
      <c r="H692" s="8">
        <v>100000</v>
      </c>
    </row>
    <row r="693" spans="2:8">
      <c r="B693" s="10">
        <v>421</v>
      </c>
      <c r="C693" s="10" t="s">
        <v>26</v>
      </c>
      <c r="D693" s="8">
        <v>1500000</v>
      </c>
      <c r="E693" s="8">
        <v>140000</v>
      </c>
      <c r="F693" s="10"/>
      <c r="G693" s="10"/>
      <c r="H693" s="8">
        <v>1640000</v>
      </c>
    </row>
    <row r="694" spans="2:8">
      <c r="B694" s="10">
        <v>422</v>
      </c>
      <c r="C694" s="10" t="s">
        <v>35</v>
      </c>
      <c r="D694" s="8">
        <v>60000</v>
      </c>
      <c r="E694" s="8">
        <v>60000</v>
      </c>
      <c r="F694" s="10"/>
      <c r="G694" s="10"/>
      <c r="H694" s="8">
        <v>120000</v>
      </c>
    </row>
    <row r="695" spans="2:8">
      <c r="B695" s="10">
        <v>423</v>
      </c>
      <c r="C695" s="10" t="s">
        <v>957</v>
      </c>
      <c r="D695" s="8">
        <v>7750000</v>
      </c>
      <c r="E695" s="8">
        <v>1260000</v>
      </c>
      <c r="F695" s="8">
        <v>5000000</v>
      </c>
      <c r="G695" s="10">
        <v>0</v>
      </c>
      <c r="H695" s="8">
        <v>14010000</v>
      </c>
    </row>
    <row r="696" spans="2:8">
      <c r="B696" s="10"/>
      <c r="C696" s="83" t="s">
        <v>968</v>
      </c>
      <c r="D696" s="8">
        <v>2000000</v>
      </c>
      <c r="E696" s="10"/>
      <c r="F696" s="10"/>
      <c r="G696" s="10"/>
      <c r="H696" s="8">
        <v>2000000</v>
      </c>
    </row>
    <row r="697" spans="2:8">
      <c r="B697" s="10"/>
      <c r="C697" s="83" t="s">
        <v>969</v>
      </c>
      <c r="D697" s="8">
        <v>450000</v>
      </c>
      <c r="E697" s="10"/>
      <c r="F697" s="10"/>
      <c r="G697" s="10"/>
      <c r="H697" s="8">
        <v>450000</v>
      </c>
    </row>
    <row r="698" spans="2:8">
      <c r="B698" s="10"/>
      <c r="C698" s="83" t="s">
        <v>970</v>
      </c>
      <c r="D698" s="8">
        <v>300000</v>
      </c>
      <c r="E698" s="10"/>
      <c r="F698" s="10"/>
      <c r="G698" s="10"/>
      <c r="H698" s="8">
        <v>300000</v>
      </c>
    </row>
    <row r="699" spans="2:8">
      <c r="B699" s="10"/>
      <c r="C699" s="83" t="s">
        <v>971</v>
      </c>
      <c r="D699" s="8">
        <v>600000</v>
      </c>
      <c r="E699" s="10"/>
      <c r="F699" s="10"/>
      <c r="G699" s="10"/>
      <c r="H699" s="8">
        <v>600000</v>
      </c>
    </row>
    <row r="700" spans="2:8">
      <c r="B700" s="10">
        <v>424</v>
      </c>
      <c r="C700" s="10" t="s">
        <v>72</v>
      </c>
      <c r="D700" s="8">
        <v>500000</v>
      </c>
      <c r="E700" s="10"/>
      <c r="F700" s="10"/>
      <c r="G700" s="10"/>
      <c r="H700" s="8">
        <v>500000</v>
      </c>
    </row>
    <row r="701" spans="2:8">
      <c r="B701" s="10">
        <v>425</v>
      </c>
      <c r="C701" s="10" t="s">
        <v>722</v>
      </c>
      <c r="D701" s="8">
        <v>5300000</v>
      </c>
      <c r="E701" s="8">
        <v>40000</v>
      </c>
      <c r="F701" s="10"/>
      <c r="G701" s="10"/>
      <c r="H701" s="8">
        <v>5340000</v>
      </c>
    </row>
    <row r="702" spans="2:8">
      <c r="B702" s="10">
        <v>426</v>
      </c>
      <c r="C702" s="10" t="s">
        <v>41</v>
      </c>
      <c r="D702" s="8">
        <v>490000</v>
      </c>
      <c r="E702" s="8">
        <v>40000</v>
      </c>
      <c r="F702" s="10"/>
      <c r="G702" s="10"/>
      <c r="H702" s="8">
        <v>530000</v>
      </c>
    </row>
    <row r="703" spans="2:8">
      <c r="B703" s="10">
        <v>465</v>
      </c>
      <c r="C703" s="10" t="s">
        <v>16</v>
      </c>
      <c r="D703" s="8">
        <v>572000</v>
      </c>
      <c r="E703" s="10">
        <v>0</v>
      </c>
      <c r="F703" s="10"/>
      <c r="G703" s="10"/>
      <c r="H703" s="8">
        <v>572000</v>
      </c>
    </row>
    <row r="704" spans="2:8">
      <c r="B704" s="10">
        <v>482</v>
      </c>
      <c r="C704" s="10" t="s">
        <v>793</v>
      </c>
      <c r="D704" s="8">
        <v>10000</v>
      </c>
      <c r="E704" s="8">
        <v>20000</v>
      </c>
      <c r="F704" s="10"/>
      <c r="G704" s="10"/>
      <c r="H704" s="8">
        <v>30000</v>
      </c>
    </row>
    <row r="705" spans="2:8">
      <c r="B705" s="10">
        <v>512</v>
      </c>
      <c r="C705" s="10" t="s">
        <v>82</v>
      </c>
      <c r="D705" s="8">
        <v>2000000</v>
      </c>
      <c r="E705" s="10">
        <v>0</v>
      </c>
      <c r="F705" s="8">
        <v>900000</v>
      </c>
      <c r="G705" s="10"/>
      <c r="H705" s="8">
        <v>2900000</v>
      </c>
    </row>
    <row r="706" spans="2:8">
      <c r="B706" s="10"/>
      <c r="C706" s="113" t="s">
        <v>972</v>
      </c>
      <c r="D706" s="17">
        <v>23668000</v>
      </c>
      <c r="E706" s="17">
        <v>1600000</v>
      </c>
      <c r="F706" s="17">
        <v>5900000</v>
      </c>
      <c r="G706" s="5">
        <v>0</v>
      </c>
      <c r="H706" s="17">
        <v>31168000</v>
      </c>
    </row>
    <row r="707" spans="2:8">
      <c r="B707" s="10"/>
      <c r="C707" s="5" t="s">
        <v>973</v>
      </c>
      <c r="D707" s="10"/>
      <c r="E707" s="10"/>
      <c r="F707" s="10"/>
      <c r="G707" s="10"/>
      <c r="H707" s="10"/>
    </row>
    <row r="708" spans="2:8">
      <c r="B708" s="10">
        <v>411</v>
      </c>
      <c r="C708" s="10" t="s">
        <v>788</v>
      </c>
      <c r="D708" s="8">
        <v>8798000</v>
      </c>
      <c r="E708" s="10">
        <v>0</v>
      </c>
      <c r="F708" s="10"/>
      <c r="G708" s="10"/>
      <c r="H708" s="8">
        <v>8798000</v>
      </c>
    </row>
    <row r="709" spans="2:8">
      <c r="B709" s="10">
        <v>412</v>
      </c>
      <c r="C709" s="10" t="s">
        <v>8</v>
      </c>
      <c r="D709" s="8">
        <v>1576000</v>
      </c>
      <c r="E709" s="10">
        <v>0</v>
      </c>
      <c r="F709" s="10"/>
      <c r="G709" s="10"/>
      <c r="H709" s="8">
        <v>1576000</v>
      </c>
    </row>
    <row r="710" spans="2:8">
      <c r="B710" s="10">
        <v>414</v>
      </c>
      <c r="C710" s="10" t="s">
        <v>105</v>
      </c>
      <c r="D710" s="10">
        <v>0</v>
      </c>
      <c r="E710" s="8">
        <v>200000</v>
      </c>
      <c r="F710" s="8">
        <v>500000</v>
      </c>
      <c r="G710" s="10"/>
      <c r="H710" s="8">
        <v>700000</v>
      </c>
    </row>
    <row r="711" spans="2:8">
      <c r="B711" s="10">
        <v>415</v>
      </c>
      <c r="C711" s="10" t="s">
        <v>417</v>
      </c>
      <c r="D711" s="8">
        <v>350000</v>
      </c>
      <c r="E711" s="10">
        <v>0</v>
      </c>
      <c r="F711" s="10"/>
      <c r="G711" s="10"/>
      <c r="H711" s="8">
        <v>350000</v>
      </c>
    </row>
    <row r="712" spans="2:8">
      <c r="B712" s="10">
        <v>416</v>
      </c>
      <c r="C712" s="10" t="s">
        <v>418</v>
      </c>
      <c r="D712" s="8">
        <v>150000</v>
      </c>
      <c r="E712" s="10">
        <v>0</v>
      </c>
      <c r="F712" s="10"/>
      <c r="G712" s="10"/>
      <c r="H712" s="8">
        <v>150000</v>
      </c>
    </row>
    <row r="713" spans="2:8">
      <c r="B713" s="10">
        <v>421</v>
      </c>
      <c r="C713" s="10" t="s">
        <v>26</v>
      </c>
      <c r="D713" s="8">
        <v>650000</v>
      </c>
      <c r="E713" s="8">
        <v>150000</v>
      </c>
      <c r="F713" s="10"/>
      <c r="G713" s="10"/>
      <c r="H713" s="8">
        <v>800000</v>
      </c>
    </row>
    <row r="714" spans="2:8">
      <c r="B714" s="10">
        <v>422</v>
      </c>
      <c r="C714" s="10" t="s">
        <v>35</v>
      </c>
      <c r="D714" s="8">
        <v>250000</v>
      </c>
      <c r="E714" s="8">
        <v>150000</v>
      </c>
      <c r="F714" s="10"/>
      <c r="G714" s="10"/>
      <c r="H714" s="8">
        <v>400000</v>
      </c>
    </row>
    <row r="715" spans="2:8">
      <c r="B715" s="10">
        <v>423</v>
      </c>
      <c r="C715" s="10" t="s">
        <v>37</v>
      </c>
      <c r="D715" s="8">
        <v>1010000</v>
      </c>
      <c r="E715" s="8">
        <v>350000</v>
      </c>
      <c r="F715" s="10"/>
      <c r="G715" s="10"/>
      <c r="H715" s="8">
        <v>1360000</v>
      </c>
    </row>
    <row r="716" spans="2:8">
      <c r="B716" s="10">
        <v>425</v>
      </c>
      <c r="C716" s="10" t="s">
        <v>722</v>
      </c>
      <c r="D716" s="8">
        <v>1400000</v>
      </c>
      <c r="E716" s="10">
        <v>0</v>
      </c>
      <c r="F716" s="10"/>
      <c r="G716" s="10"/>
      <c r="H716" s="8">
        <v>1400000</v>
      </c>
    </row>
    <row r="717" spans="2:8">
      <c r="B717" s="10">
        <v>426</v>
      </c>
      <c r="C717" s="10" t="s">
        <v>41</v>
      </c>
      <c r="D717" s="8">
        <v>440000</v>
      </c>
      <c r="E717" s="8">
        <v>150000</v>
      </c>
      <c r="F717" s="10"/>
      <c r="G717" s="10"/>
      <c r="H717" s="8">
        <v>590000</v>
      </c>
    </row>
    <row r="718" spans="2:8">
      <c r="B718" s="10">
        <v>465</v>
      </c>
      <c r="C718" s="10" t="s">
        <v>16</v>
      </c>
      <c r="D718" s="8">
        <v>1129000</v>
      </c>
      <c r="E718" s="10">
        <v>0</v>
      </c>
      <c r="F718" s="10"/>
      <c r="G718" s="10"/>
      <c r="H718" s="8">
        <v>1129000</v>
      </c>
    </row>
    <row r="719" spans="2:8">
      <c r="B719" s="10">
        <v>512</v>
      </c>
      <c r="C719" s="10" t="s">
        <v>82</v>
      </c>
      <c r="D719" s="8">
        <v>2677000</v>
      </c>
      <c r="E719" s="8">
        <v>200000</v>
      </c>
      <c r="F719" s="10">
        <v>0</v>
      </c>
      <c r="G719" s="10">
        <v>0</v>
      </c>
      <c r="H719" s="8">
        <v>2877000</v>
      </c>
    </row>
    <row r="720" spans="2:8">
      <c r="B720" s="10"/>
      <c r="C720" s="113" t="s">
        <v>974</v>
      </c>
      <c r="D720" s="17">
        <v>18430000</v>
      </c>
      <c r="E720" s="17">
        <v>1200000</v>
      </c>
      <c r="F720" s="17">
        <v>500000</v>
      </c>
      <c r="G720" s="5">
        <v>0</v>
      </c>
      <c r="H720" s="17">
        <v>20130000</v>
      </c>
    </row>
    <row r="721" spans="2:8">
      <c r="B721" s="10"/>
      <c r="C721" s="5" t="s">
        <v>975</v>
      </c>
      <c r="D721" s="10"/>
      <c r="E721" s="10"/>
      <c r="F721" s="10"/>
      <c r="G721" s="10"/>
      <c r="H721" s="10"/>
    </row>
    <row r="722" spans="2:8">
      <c r="B722" s="10">
        <v>411</v>
      </c>
      <c r="C722" s="10" t="s">
        <v>788</v>
      </c>
      <c r="D722" s="8">
        <v>5116000</v>
      </c>
      <c r="E722" s="8">
        <v>500000</v>
      </c>
      <c r="F722" s="10"/>
      <c r="G722" s="10"/>
      <c r="H722" s="8">
        <v>5616000</v>
      </c>
    </row>
    <row r="723" spans="2:8">
      <c r="B723" s="10">
        <v>412</v>
      </c>
      <c r="C723" s="10" t="s">
        <v>8</v>
      </c>
      <c r="D723" s="8">
        <v>919000</v>
      </c>
      <c r="E723" s="8">
        <v>89000</v>
      </c>
      <c r="F723" s="10"/>
      <c r="G723" s="10"/>
      <c r="H723" s="8">
        <v>1008000</v>
      </c>
    </row>
    <row r="724" spans="2:8">
      <c r="B724" s="10">
        <v>413</v>
      </c>
      <c r="C724" s="10" t="s">
        <v>67</v>
      </c>
      <c r="D724" s="8">
        <v>5000</v>
      </c>
      <c r="E724" s="8">
        <v>1000</v>
      </c>
      <c r="F724" s="10"/>
      <c r="G724" s="10"/>
      <c r="H724" s="8">
        <v>6000</v>
      </c>
    </row>
    <row r="725" spans="2:8">
      <c r="B725" s="10">
        <v>414</v>
      </c>
      <c r="C725" s="10" t="s">
        <v>105</v>
      </c>
      <c r="D725" s="8">
        <v>25000</v>
      </c>
      <c r="E725" s="8">
        <v>5000</v>
      </c>
      <c r="F725" s="10"/>
      <c r="G725" s="10"/>
      <c r="H725" s="8">
        <v>30000</v>
      </c>
    </row>
    <row r="726" spans="2:8">
      <c r="B726" s="10">
        <v>415</v>
      </c>
      <c r="C726" s="10" t="s">
        <v>417</v>
      </c>
      <c r="D726" s="8">
        <v>100000</v>
      </c>
      <c r="E726" s="8">
        <v>100000</v>
      </c>
      <c r="F726" s="10"/>
      <c r="G726" s="10"/>
      <c r="H726" s="8">
        <v>200000</v>
      </c>
    </row>
    <row r="727" spans="2:8">
      <c r="B727" s="10">
        <v>416</v>
      </c>
      <c r="C727" s="10" t="s">
        <v>418</v>
      </c>
      <c r="D727" s="8">
        <v>110000</v>
      </c>
      <c r="E727" s="8">
        <v>10000</v>
      </c>
      <c r="F727" s="10"/>
      <c r="G727" s="10"/>
      <c r="H727" s="8">
        <v>120000</v>
      </c>
    </row>
    <row r="728" spans="2:8">
      <c r="B728" s="10">
        <v>421</v>
      </c>
      <c r="C728" s="10" t="s">
        <v>26</v>
      </c>
      <c r="D728" s="8">
        <v>1040000</v>
      </c>
      <c r="E728" s="8">
        <v>50000</v>
      </c>
      <c r="F728" s="10"/>
      <c r="G728" s="10"/>
      <c r="H728" s="8">
        <v>1090000</v>
      </c>
    </row>
    <row r="729" spans="2:8">
      <c r="B729" s="10">
        <v>422</v>
      </c>
      <c r="C729" s="10" t="s">
        <v>35</v>
      </c>
      <c r="D729" s="8">
        <v>330000</v>
      </c>
      <c r="E729" s="8">
        <v>20000</v>
      </c>
      <c r="F729" s="10"/>
      <c r="G729" s="10"/>
      <c r="H729" s="8">
        <v>350000</v>
      </c>
    </row>
    <row r="730" spans="2:8">
      <c r="B730" s="10">
        <v>423</v>
      </c>
      <c r="C730" s="10" t="s">
        <v>37</v>
      </c>
      <c r="D730" s="8">
        <v>720000</v>
      </c>
      <c r="E730" s="8">
        <v>85000</v>
      </c>
      <c r="F730" s="10"/>
      <c r="G730" s="10"/>
      <c r="H730" s="8">
        <v>805000</v>
      </c>
    </row>
    <row r="731" spans="2:8">
      <c r="B731" s="10">
        <v>424</v>
      </c>
      <c r="C731" s="10" t="s">
        <v>72</v>
      </c>
      <c r="D731" s="8">
        <v>10000</v>
      </c>
      <c r="E731" s="8">
        <v>10000</v>
      </c>
      <c r="F731" s="8">
        <v>1626000</v>
      </c>
      <c r="G731" s="10"/>
      <c r="H731" s="8">
        <v>1646000</v>
      </c>
    </row>
    <row r="732" spans="2:8">
      <c r="B732" s="10">
        <v>425</v>
      </c>
      <c r="C732" s="10" t="s">
        <v>722</v>
      </c>
      <c r="D732" s="8">
        <v>100000</v>
      </c>
      <c r="E732" s="8">
        <v>20000</v>
      </c>
      <c r="F732" s="10"/>
      <c r="G732" s="10"/>
      <c r="H732" s="8">
        <v>120000</v>
      </c>
    </row>
    <row r="733" spans="2:8">
      <c r="B733" s="10">
        <v>426</v>
      </c>
      <c r="C733" s="10" t="s">
        <v>41</v>
      </c>
      <c r="D733" s="8">
        <v>330000</v>
      </c>
      <c r="E733" s="8">
        <v>20000</v>
      </c>
      <c r="F733" s="10"/>
      <c r="G733" s="10"/>
      <c r="H733" s="8">
        <v>350000</v>
      </c>
    </row>
    <row r="734" spans="2:8">
      <c r="B734" s="10">
        <v>465</v>
      </c>
      <c r="C734" s="10" t="s">
        <v>16</v>
      </c>
      <c r="D734" s="8">
        <v>345000</v>
      </c>
      <c r="E734" s="10">
        <v>0</v>
      </c>
      <c r="F734" s="10"/>
      <c r="G734" s="10"/>
      <c r="H734" s="8">
        <v>345000</v>
      </c>
    </row>
    <row r="735" spans="2:8">
      <c r="B735" s="10">
        <v>482</v>
      </c>
      <c r="C735" s="10" t="s">
        <v>793</v>
      </c>
      <c r="D735" s="8">
        <v>10000</v>
      </c>
      <c r="E735" s="8">
        <v>2000</v>
      </c>
      <c r="F735" s="10"/>
      <c r="G735" s="10"/>
      <c r="H735" s="8">
        <v>12000</v>
      </c>
    </row>
    <row r="736" spans="2:8">
      <c r="B736" s="10">
        <v>512</v>
      </c>
      <c r="C736" s="10" t="s">
        <v>82</v>
      </c>
      <c r="D736" s="8">
        <v>180000</v>
      </c>
      <c r="E736" s="10">
        <v>0</v>
      </c>
      <c r="F736" s="10"/>
      <c r="G736" s="10"/>
      <c r="H736" s="8">
        <v>180000</v>
      </c>
    </row>
    <row r="737" spans="2:8">
      <c r="B737" s="10">
        <v>523</v>
      </c>
      <c r="C737" s="10" t="s">
        <v>467</v>
      </c>
      <c r="D737" s="10">
        <v>0</v>
      </c>
      <c r="E737" s="8">
        <v>50000</v>
      </c>
      <c r="F737" s="10"/>
      <c r="G737" s="10"/>
      <c r="H737" s="8">
        <v>50000</v>
      </c>
    </row>
    <row r="738" spans="2:8">
      <c r="B738" s="10"/>
      <c r="C738" s="113" t="s">
        <v>976</v>
      </c>
      <c r="D738" s="17">
        <v>9340000</v>
      </c>
      <c r="E738" s="17">
        <v>962000</v>
      </c>
      <c r="F738" s="17">
        <v>1626000</v>
      </c>
      <c r="G738" s="5">
        <v>0</v>
      </c>
      <c r="H738" s="17">
        <v>11928000</v>
      </c>
    </row>
    <row r="739" spans="2:8">
      <c r="B739" s="10"/>
      <c r="C739" s="10" t="s">
        <v>977</v>
      </c>
      <c r="D739" s="10"/>
      <c r="E739" s="10"/>
      <c r="F739" s="10"/>
      <c r="G739" s="10"/>
      <c r="H739" s="10"/>
    </row>
    <row r="740" spans="2:8">
      <c r="B740" s="10">
        <v>481</v>
      </c>
      <c r="C740" s="10" t="s">
        <v>978</v>
      </c>
      <c r="D740" s="10"/>
      <c r="E740" s="10"/>
      <c r="F740" s="10"/>
      <c r="G740" s="10"/>
      <c r="H740" s="10"/>
    </row>
    <row r="741" spans="2:8">
      <c r="B741" s="10"/>
      <c r="C741" s="10" t="s">
        <v>979</v>
      </c>
      <c r="D741" s="8">
        <v>1500000</v>
      </c>
      <c r="E741" s="10"/>
      <c r="F741" s="10"/>
      <c r="G741" s="10"/>
      <c r="H741" s="8">
        <v>1500000</v>
      </c>
    </row>
    <row r="742" spans="2:8">
      <c r="B742" s="10"/>
      <c r="C742" s="10" t="s">
        <v>980</v>
      </c>
      <c r="D742" s="8">
        <v>1000000</v>
      </c>
      <c r="E742" s="10"/>
      <c r="F742" s="10"/>
      <c r="G742" s="10"/>
      <c r="H742" s="8">
        <v>1000000</v>
      </c>
    </row>
    <row r="743" spans="2:8">
      <c r="B743" s="10"/>
      <c r="C743" s="10" t="s">
        <v>981</v>
      </c>
      <c r="D743" s="8">
        <v>2000000</v>
      </c>
      <c r="E743" s="10"/>
      <c r="F743" s="10"/>
      <c r="G743" s="10"/>
      <c r="H743" s="8">
        <v>2000000</v>
      </c>
    </row>
    <row r="744" spans="2:8">
      <c r="B744" s="10"/>
      <c r="C744" s="113" t="s">
        <v>982</v>
      </c>
      <c r="D744" s="17">
        <v>4500000</v>
      </c>
      <c r="E744" s="10"/>
      <c r="F744" s="10"/>
      <c r="G744" s="10"/>
      <c r="H744" s="17">
        <v>4500000</v>
      </c>
    </row>
    <row r="745" spans="2:8">
      <c r="B745" s="10"/>
      <c r="C745" s="5" t="s">
        <v>983</v>
      </c>
      <c r="D745" s="10"/>
      <c r="E745" s="10"/>
      <c r="F745" s="10"/>
      <c r="G745" s="10"/>
      <c r="H745" s="10"/>
    </row>
    <row r="746" spans="2:8">
      <c r="B746" s="10"/>
      <c r="C746" s="5" t="s">
        <v>261</v>
      </c>
      <c r="D746" s="10"/>
      <c r="E746" s="10"/>
      <c r="F746" s="10"/>
      <c r="G746" s="10"/>
      <c r="H746" s="10"/>
    </row>
    <row r="747" spans="2:8">
      <c r="B747" s="10"/>
      <c r="C747" s="5" t="s">
        <v>404</v>
      </c>
      <c r="D747" s="10"/>
      <c r="E747" s="10"/>
      <c r="F747" s="10"/>
      <c r="G747" s="10"/>
      <c r="H747" s="10"/>
    </row>
    <row r="748" spans="2:8">
      <c r="B748" s="10">
        <v>411</v>
      </c>
      <c r="C748" s="10" t="s">
        <v>788</v>
      </c>
      <c r="D748" s="8">
        <v>19915000</v>
      </c>
      <c r="E748" s="8">
        <v>4979000</v>
      </c>
      <c r="F748" s="10"/>
      <c r="G748" s="10"/>
      <c r="H748" s="8">
        <v>24894000</v>
      </c>
    </row>
    <row r="749" spans="2:8">
      <c r="B749" s="10">
        <v>412</v>
      </c>
      <c r="C749" s="10" t="s">
        <v>8</v>
      </c>
      <c r="D749" s="8">
        <v>3566000</v>
      </c>
      <c r="E749" s="8">
        <v>910000</v>
      </c>
      <c r="F749" s="10"/>
      <c r="G749" s="10"/>
      <c r="H749" s="8">
        <v>4476000</v>
      </c>
    </row>
    <row r="750" spans="2:8">
      <c r="B750" s="10">
        <v>413</v>
      </c>
      <c r="C750" s="10" t="s">
        <v>67</v>
      </c>
      <c r="D750" s="10">
        <v>0</v>
      </c>
      <c r="E750" s="8">
        <v>50000</v>
      </c>
      <c r="F750" s="10"/>
      <c r="G750" s="10"/>
      <c r="H750" s="8">
        <v>50000</v>
      </c>
    </row>
    <row r="751" spans="2:8">
      <c r="B751" s="10">
        <v>414</v>
      </c>
      <c r="C751" s="10" t="s">
        <v>105</v>
      </c>
      <c r="D751" s="8">
        <v>140000</v>
      </c>
      <c r="E751" s="8">
        <v>100000</v>
      </c>
      <c r="F751" s="10"/>
      <c r="G751" s="10"/>
      <c r="H751" s="8">
        <v>240000</v>
      </c>
    </row>
    <row r="752" spans="2:8">
      <c r="B752" s="10">
        <v>415</v>
      </c>
      <c r="C752" s="10" t="s">
        <v>417</v>
      </c>
      <c r="D752" s="8">
        <v>2050000</v>
      </c>
      <c r="E752" s="8">
        <v>50000</v>
      </c>
      <c r="F752" s="10"/>
      <c r="G752" s="10"/>
      <c r="H752" s="8">
        <v>2100000</v>
      </c>
    </row>
    <row r="753" spans="2:8">
      <c r="B753" s="10">
        <v>416</v>
      </c>
      <c r="C753" s="10" t="s">
        <v>418</v>
      </c>
      <c r="D753" s="8">
        <v>250000</v>
      </c>
      <c r="E753" s="8">
        <v>50000</v>
      </c>
      <c r="F753" s="10"/>
      <c r="G753" s="10"/>
      <c r="H753" s="8">
        <v>300000</v>
      </c>
    </row>
    <row r="754" spans="2:8">
      <c r="B754" s="10">
        <v>421</v>
      </c>
      <c r="C754" s="10" t="s">
        <v>26</v>
      </c>
      <c r="D754" s="8">
        <v>46950000</v>
      </c>
      <c r="E754" s="8">
        <v>760000</v>
      </c>
      <c r="F754" s="10"/>
      <c r="G754" s="10"/>
      <c r="H754" s="8">
        <v>47710000</v>
      </c>
    </row>
    <row r="755" spans="2:8">
      <c r="B755" s="10">
        <v>422</v>
      </c>
      <c r="C755" s="10" t="s">
        <v>35</v>
      </c>
      <c r="D755" s="8">
        <v>70000</v>
      </c>
      <c r="E755" s="8">
        <v>60000</v>
      </c>
      <c r="F755" s="10"/>
      <c r="G755" s="10"/>
      <c r="H755" s="8">
        <v>130000</v>
      </c>
    </row>
    <row r="756" spans="2:8">
      <c r="B756" s="10">
        <v>423</v>
      </c>
      <c r="C756" s="10" t="s">
        <v>37</v>
      </c>
      <c r="D756" s="8">
        <v>4040000</v>
      </c>
      <c r="E756" s="8">
        <v>1165000</v>
      </c>
      <c r="F756" s="10"/>
      <c r="G756" s="10"/>
      <c r="H756" s="8">
        <v>5205000</v>
      </c>
    </row>
    <row r="757" spans="2:8">
      <c r="B757" s="10">
        <v>424</v>
      </c>
      <c r="C757" s="10" t="s">
        <v>72</v>
      </c>
      <c r="D757" s="8">
        <v>325000</v>
      </c>
      <c r="E757" s="8">
        <v>80000</v>
      </c>
      <c r="F757" s="10"/>
      <c r="G757" s="10"/>
      <c r="H757" s="8">
        <v>405000</v>
      </c>
    </row>
    <row r="758" spans="2:8">
      <c r="B758" s="10">
        <v>425</v>
      </c>
      <c r="C758" s="10" t="s">
        <v>722</v>
      </c>
      <c r="D758" s="8">
        <v>11920000</v>
      </c>
      <c r="E758" s="8">
        <v>580000</v>
      </c>
      <c r="F758" s="8">
        <v>2353000</v>
      </c>
      <c r="G758" s="10"/>
      <c r="H758" s="8">
        <v>14853000</v>
      </c>
    </row>
    <row r="759" spans="2:8">
      <c r="B759" s="10">
        <v>426</v>
      </c>
      <c r="C759" s="10" t="s">
        <v>41</v>
      </c>
      <c r="D759" s="8">
        <v>2110000</v>
      </c>
      <c r="E759" s="8">
        <v>420000</v>
      </c>
      <c r="F759" s="10"/>
      <c r="G759" s="10"/>
      <c r="H759" s="8">
        <v>2530000</v>
      </c>
    </row>
    <row r="760" spans="2:8">
      <c r="B760" s="10">
        <v>431</v>
      </c>
      <c r="C760" s="10" t="s">
        <v>622</v>
      </c>
      <c r="D760" s="10">
        <v>0</v>
      </c>
      <c r="E760" s="8">
        <v>30000</v>
      </c>
      <c r="F760" s="10"/>
      <c r="G760" s="10"/>
      <c r="H760" s="8">
        <v>30000</v>
      </c>
    </row>
    <row r="761" spans="2:8">
      <c r="B761" s="10">
        <v>465</v>
      </c>
      <c r="C761" s="10" t="s">
        <v>16</v>
      </c>
      <c r="D761" s="8">
        <v>690000</v>
      </c>
      <c r="E761" s="10">
        <v>0</v>
      </c>
      <c r="F761" s="10"/>
      <c r="G761" s="10"/>
      <c r="H761" s="8">
        <v>690000</v>
      </c>
    </row>
    <row r="762" spans="2:8">
      <c r="B762" s="10">
        <v>472</v>
      </c>
      <c r="C762" s="10" t="s">
        <v>373</v>
      </c>
      <c r="D762" s="8">
        <v>20000</v>
      </c>
      <c r="E762" s="10">
        <v>0</v>
      </c>
      <c r="F762" s="10"/>
      <c r="G762" s="10"/>
      <c r="H762" s="8">
        <v>20000</v>
      </c>
    </row>
    <row r="763" spans="2:8">
      <c r="B763" s="10">
        <v>481</v>
      </c>
      <c r="C763" s="10" t="s">
        <v>302</v>
      </c>
      <c r="D763" s="8">
        <v>42685000</v>
      </c>
      <c r="E763" s="10"/>
      <c r="F763" s="10"/>
      <c r="G763" s="10"/>
      <c r="H763" s="8">
        <v>42685000</v>
      </c>
    </row>
    <row r="764" spans="2:8">
      <c r="B764" s="10">
        <v>482</v>
      </c>
      <c r="C764" s="10" t="s">
        <v>793</v>
      </c>
      <c r="D764" s="10">
        <v>0</v>
      </c>
      <c r="E764" s="8">
        <v>160000</v>
      </c>
      <c r="F764" s="10"/>
      <c r="G764" s="10"/>
      <c r="H764" s="8">
        <v>160000</v>
      </c>
    </row>
    <row r="765" spans="2:8">
      <c r="B765" s="10">
        <v>483</v>
      </c>
      <c r="C765" s="10" t="s">
        <v>564</v>
      </c>
      <c r="D765" s="8">
        <v>30000</v>
      </c>
      <c r="E765" s="8">
        <v>30000</v>
      </c>
      <c r="F765" s="10"/>
      <c r="G765" s="10"/>
      <c r="H765" s="8">
        <v>60000</v>
      </c>
    </row>
    <row r="766" spans="2:8">
      <c r="B766" s="10">
        <v>511</v>
      </c>
      <c r="C766" s="10" t="s">
        <v>81</v>
      </c>
      <c r="D766" s="8">
        <v>300000</v>
      </c>
      <c r="E766" s="10">
        <v>0</v>
      </c>
      <c r="F766" s="8">
        <v>20618000</v>
      </c>
      <c r="G766" s="10"/>
      <c r="H766" s="8">
        <v>20918000</v>
      </c>
    </row>
    <row r="767" spans="2:8">
      <c r="B767" s="10">
        <v>512</v>
      </c>
      <c r="C767" s="10" t="s">
        <v>82</v>
      </c>
      <c r="D767" s="8">
        <v>970000</v>
      </c>
      <c r="E767" s="8">
        <v>240000</v>
      </c>
      <c r="F767" s="10"/>
      <c r="G767" s="10"/>
      <c r="H767" s="8">
        <v>1210000</v>
      </c>
    </row>
    <row r="768" spans="2:8">
      <c r="B768" s="10">
        <v>523</v>
      </c>
      <c r="C768" s="10" t="s">
        <v>467</v>
      </c>
      <c r="D768" s="10">
        <v>0</v>
      </c>
      <c r="E768" s="8">
        <v>2200000</v>
      </c>
      <c r="F768" s="10"/>
      <c r="G768" s="10"/>
      <c r="H768" s="8">
        <v>2200000</v>
      </c>
    </row>
    <row r="769" spans="2:8">
      <c r="B769" s="10"/>
      <c r="C769" s="113" t="s">
        <v>984</v>
      </c>
      <c r="D769" s="17">
        <v>136031000</v>
      </c>
      <c r="E769" s="17">
        <v>11864000</v>
      </c>
      <c r="F769" s="17">
        <v>22971000</v>
      </c>
      <c r="G769" s="5">
        <v>0</v>
      </c>
      <c r="H769" s="17">
        <v>170866000</v>
      </c>
    </row>
    <row r="770" spans="2:8">
      <c r="B770" s="10"/>
      <c r="C770" s="5" t="s">
        <v>985</v>
      </c>
      <c r="D770" s="17">
        <v>136031000</v>
      </c>
      <c r="E770" s="17">
        <v>11864000</v>
      </c>
      <c r="F770" s="17">
        <v>22971000</v>
      </c>
      <c r="G770" s="5">
        <v>0</v>
      </c>
      <c r="H770" s="17">
        <v>170866000</v>
      </c>
    </row>
    <row r="771" spans="2:8">
      <c r="B771" s="10"/>
      <c r="C771" s="5" t="s">
        <v>986</v>
      </c>
      <c r="D771" s="10"/>
      <c r="E771" s="10"/>
      <c r="F771" s="10"/>
      <c r="G771" s="10"/>
      <c r="H771" s="10"/>
    </row>
    <row r="772" spans="2:8">
      <c r="B772" s="10"/>
      <c r="C772" s="5" t="s">
        <v>987</v>
      </c>
      <c r="D772" s="10"/>
      <c r="E772" s="10"/>
      <c r="F772" s="10"/>
      <c r="G772" s="10"/>
      <c r="H772" s="10"/>
    </row>
    <row r="773" spans="2:8">
      <c r="B773" s="10">
        <v>411</v>
      </c>
      <c r="C773" s="10" t="s">
        <v>788</v>
      </c>
      <c r="D773" s="8">
        <v>19915000</v>
      </c>
      <c r="E773" s="8">
        <v>4979000</v>
      </c>
      <c r="F773" s="10"/>
      <c r="G773" s="10"/>
      <c r="H773" s="8">
        <v>24894000</v>
      </c>
    </row>
    <row r="774" spans="2:8">
      <c r="B774" s="10">
        <v>412</v>
      </c>
      <c r="C774" s="10" t="s">
        <v>8</v>
      </c>
      <c r="D774" s="8">
        <v>3566000</v>
      </c>
      <c r="E774" s="8">
        <v>910000</v>
      </c>
      <c r="F774" s="10"/>
      <c r="G774" s="10"/>
      <c r="H774" s="8">
        <v>4476000</v>
      </c>
    </row>
    <row r="775" spans="2:8">
      <c r="B775" s="10">
        <v>413</v>
      </c>
      <c r="C775" s="10" t="s">
        <v>67</v>
      </c>
      <c r="D775" s="10">
        <v>0</v>
      </c>
      <c r="E775" s="8">
        <v>50000</v>
      </c>
      <c r="F775" s="10"/>
      <c r="G775" s="10"/>
      <c r="H775" s="8">
        <v>50000</v>
      </c>
    </row>
    <row r="776" spans="2:8">
      <c r="B776" s="10">
        <v>414</v>
      </c>
      <c r="C776" s="10" t="s">
        <v>105</v>
      </c>
      <c r="D776" s="8">
        <v>140000</v>
      </c>
      <c r="E776" s="8">
        <v>100000</v>
      </c>
      <c r="F776" s="10"/>
      <c r="G776" s="10"/>
      <c r="H776" s="8">
        <v>240000</v>
      </c>
    </row>
    <row r="777" spans="2:8">
      <c r="B777" s="10">
        <v>415</v>
      </c>
      <c r="C777" s="10" t="s">
        <v>417</v>
      </c>
      <c r="D777" s="8">
        <v>2050000</v>
      </c>
      <c r="E777" s="8">
        <v>50000</v>
      </c>
      <c r="F777" s="10"/>
      <c r="G777" s="10"/>
      <c r="H777" s="8">
        <v>2100000</v>
      </c>
    </row>
    <row r="778" spans="2:8">
      <c r="B778" s="10">
        <v>416</v>
      </c>
      <c r="C778" s="10" t="s">
        <v>418</v>
      </c>
      <c r="D778" s="8">
        <v>250000</v>
      </c>
      <c r="E778" s="8">
        <v>50000</v>
      </c>
      <c r="F778" s="10"/>
      <c r="G778" s="10"/>
      <c r="H778" s="8">
        <v>300000</v>
      </c>
    </row>
    <row r="779" spans="2:8">
      <c r="B779" s="10">
        <v>421</v>
      </c>
      <c r="C779" s="10" t="s">
        <v>26</v>
      </c>
      <c r="D779" s="8">
        <v>46950000</v>
      </c>
      <c r="E779" s="8">
        <v>760000</v>
      </c>
      <c r="F779" s="10"/>
      <c r="G779" s="10"/>
      <c r="H779" s="8">
        <v>47710000</v>
      </c>
    </row>
    <row r="780" spans="2:8">
      <c r="B780" s="10">
        <v>422</v>
      </c>
      <c r="C780" s="10" t="s">
        <v>35</v>
      </c>
      <c r="D780" s="8">
        <v>70000</v>
      </c>
      <c r="E780" s="8">
        <v>60000</v>
      </c>
      <c r="F780" s="10"/>
      <c r="G780" s="10"/>
      <c r="H780" s="8">
        <v>130000</v>
      </c>
    </row>
    <row r="781" spans="2:8">
      <c r="B781" s="10">
        <v>423</v>
      </c>
      <c r="C781" s="10" t="s">
        <v>37</v>
      </c>
      <c r="D781" s="8">
        <v>4040000</v>
      </c>
      <c r="E781" s="8">
        <v>1165000</v>
      </c>
      <c r="F781" s="10"/>
      <c r="G781" s="10"/>
      <c r="H781" s="8">
        <v>5205000</v>
      </c>
    </row>
    <row r="782" spans="2:8">
      <c r="B782" s="10">
        <v>424</v>
      </c>
      <c r="C782" s="10" t="s">
        <v>72</v>
      </c>
      <c r="D782" s="8">
        <v>325000</v>
      </c>
      <c r="E782" s="8">
        <v>80000</v>
      </c>
      <c r="F782" s="10"/>
      <c r="G782" s="10"/>
      <c r="H782" s="8">
        <v>405000</v>
      </c>
    </row>
    <row r="783" spans="2:8">
      <c r="B783" s="10">
        <v>425</v>
      </c>
      <c r="C783" s="10" t="s">
        <v>722</v>
      </c>
      <c r="D783" s="8">
        <v>11920000</v>
      </c>
      <c r="E783" s="8">
        <v>580000</v>
      </c>
      <c r="F783" s="8">
        <v>2353000</v>
      </c>
      <c r="G783" s="10"/>
      <c r="H783" s="8">
        <v>14853000</v>
      </c>
    </row>
    <row r="784" spans="2:8">
      <c r="B784" s="10">
        <v>426</v>
      </c>
      <c r="C784" s="10" t="s">
        <v>41</v>
      </c>
      <c r="D784" s="8">
        <v>2110000</v>
      </c>
      <c r="E784" s="8">
        <v>420000</v>
      </c>
      <c r="F784" s="10"/>
      <c r="G784" s="10"/>
      <c r="H784" s="8">
        <v>2530000</v>
      </c>
    </row>
    <row r="785" spans="2:8">
      <c r="B785" s="10">
        <v>431</v>
      </c>
      <c r="C785" s="10" t="s">
        <v>622</v>
      </c>
      <c r="D785" s="10">
        <v>0</v>
      </c>
      <c r="E785" s="8">
        <v>30000</v>
      </c>
      <c r="F785" s="10"/>
      <c r="G785" s="10"/>
      <c r="H785" s="8">
        <v>30000</v>
      </c>
    </row>
    <row r="786" spans="2:8">
      <c r="B786" s="10">
        <v>465</v>
      </c>
      <c r="C786" s="10" t="s">
        <v>16</v>
      </c>
      <c r="D786" s="8">
        <v>690000</v>
      </c>
      <c r="E786" s="10">
        <v>0</v>
      </c>
      <c r="F786" s="10"/>
      <c r="G786" s="10"/>
      <c r="H786" s="8">
        <v>690000</v>
      </c>
    </row>
    <row r="787" spans="2:8">
      <c r="B787" s="10">
        <v>472</v>
      </c>
      <c r="C787" s="10" t="s">
        <v>373</v>
      </c>
      <c r="D787" s="8">
        <v>20000</v>
      </c>
      <c r="E787" s="10">
        <v>0</v>
      </c>
      <c r="F787" s="10"/>
      <c r="G787" s="10"/>
      <c r="H787" s="8">
        <v>20000</v>
      </c>
    </row>
    <row r="788" spans="2:8">
      <c r="B788" s="10">
        <v>482</v>
      </c>
      <c r="C788" s="10" t="s">
        <v>793</v>
      </c>
      <c r="D788" s="10">
        <v>0</v>
      </c>
      <c r="E788" s="8">
        <v>160000</v>
      </c>
      <c r="F788" s="10"/>
      <c r="G788" s="10"/>
      <c r="H788" s="8">
        <v>160000</v>
      </c>
    </row>
    <row r="789" spans="2:8">
      <c r="B789" s="10">
        <v>483</v>
      </c>
      <c r="C789" s="10" t="s">
        <v>564</v>
      </c>
      <c r="D789" s="8">
        <v>30000</v>
      </c>
      <c r="E789" s="8">
        <v>30000</v>
      </c>
      <c r="F789" s="10"/>
      <c r="G789" s="10"/>
      <c r="H789" s="8">
        <v>60000</v>
      </c>
    </row>
    <row r="790" spans="2:8">
      <c r="B790" s="10">
        <v>511</v>
      </c>
      <c r="C790" s="10" t="s">
        <v>81</v>
      </c>
      <c r="D790" s="8">
        <v>300000</v>
      </c>
      <c r="E790" s="10">
        <v>0</v>
      </c>
      <c r="F790" s="8">
        <v>20618000</v>
      </c>
      <c r="G790" s="10"/>
      <c r="H790" s="8">
        <v>20918000</v>
      </c>
    </row>
    <row r="791" spans="2:8">
      <c r="B791" s="10">
        <v>512</v>
      </c>
      <c r="C791" s="10" t="s">
        <v>82</v>
      </c>
      <c r="D791" s="8">
        <v>970000</v>
      </c>
      <c r="E791" s="8">
        <v>240000</v>
      </c>
      <c r="F791" s="10"/>
      <c r="G791" s="10"/>
      <c r="H791" s="8">
        <v>1210000</v>
      </c>
    </row>
    <row r="792" spans="2:8">
      <c r="B792" s="10">
        <v>523</v>
      </c>
      <c r="C792" s="10" t="s">
        <v>467</v>
      </c>
      <c r="D792" s="10">
        <v>0</v>
      </c>
      <c r="E792" s="8">
        <v>2200000</v>
      </c>
      <c r="F792" s="10"/>
      <c r="G792" s="10"/>
      <c r="H792" s="8">
        <v>2200000</v>
      </c>
    </row>
    <row r="793" spans="2:8">
      <c r="B793" s="10"/>
      <c r="C793" s="113" t="s">
        <v>988</v>
      </c>
      <c r="D793" s="17">
        <v>93346000</v>
      </c>
      <c r="E793" s="17">
        <v>11864000</v>
      </c>
      <c r="F793" s="17">
        <v>22971000</v>
      </c>
      <c r="G793" s="5">
        <v>0</v>
      </c>
      <c r="H793" s="17">
        <v>128181000</v>
      </c>
    </row>
    <row r="794" spans="2:8">
      <c r="B794" s="10"/>
      <c r="C794" s="5" t="s">
        <v>989</v>
      </c>
      <c r="D794" s="10"/>
      <c r="E794" s="10"/>
      <c r="F794" s="10"/>
      <c r="G794" s="10"/>
      <c r="H794" s="10"/>
    </row>
    <row r="795" spans="2:8">
      <c r="B795" s="10">
        <v>481</v>
      </c>
      <c r="C795" s="10" t="s">
        <v>302</v>
      </c>
      <c r="D795" s="8">
        <v>42685000</v>
      </c>
      <c r="E795" s="10"/>
      <c r="F795" s="10"/>
      <c r="G795" s="10"/>
      <c r="H795" s="8">
        <v>42685000</v>
      </c>
    </row>
    <row r="796" spans="2:8">
      <c r="B796" s="10"/>
      <c r="C796" s="5" t="s">
        <v>990</v>
      </c>
      <c r="D796" s="10"/>
      <c r="E796" s="10"/>
      <c r="F796" s="10"/>
      <c r="G796" s="10"/>
      <c r="H796" s="10"/>
    </row>
    <row r="797" spans="2:8">
      <c r="B797" s="10"/>
      <c r="C797" s="10" t="s">
        <v>991</v>
      </c>
      <c r="D797" s="8">
        <v>11249000</v>
      </c>
      <c r="E797" s="10"/>
      <c r="F797" s="10"/>
      <c r="G797" s="10"/>
      <c r="H797" s="8">
        <v>11249000</v>
      </c>
    </row>
    <row r="798" spans="2:8">
      <c r="B798" s="10"/>
      <c r="C798" s="10" t="s">
        <v>992</v>
      </c>
      <c r="D798" s="8">
        <v>8565000</v>
      </c>
      <c r="E798" s="10"/>
      <c r="F798" s="10"/>
      <c r="G798" s="10"/>
      <c r="H798" s="8">
        <v>8565000</v>
      </c>
    </row>
    <row r="799" spans="2:8">
      <c r="B799" s="10"/>
      <c r="C799" s="10" t="s">
        <v>993</v>
      </c>
      <c r="D799" s="8">
        <v>2684000</v>
      </c>
      <c r="E799" s="10"/>
      <c r="F799" s="10"/>
      <c r="G799" s="10"/>
      <c r="H799" s="8">
        <v>2684000</v>
      </c>
    </row>
    <row r="800" spans="2:8">
      <c r="B800" s="10"/>
      <c r="C800" s="5" t="s">
        <v>994</v>
      </c>
      <c r="D800" s="10"/>
      <c r="E800" s="10"/>
      <c r="F800" s="10"/>
      <c r="G800" s="10"/>
      <c r="H800" s="10"/>
    </row>
    <row r="801" spans="2:8">
      <c r="B801" s="10"/>
      <c r="C801" s="10" t="s">
        <v>995</v>
      </c>
      <c r="D801" s="8">
        <v>31436000</v>
      </c>
      <c r="E801" s="10"/>
      <c r="F801" s="10"/>
      <c r="G801" s="10"/>
      <c r="H801" s="8">
        <v>31436000</v>
      </c>
    </row>
    <row r="802" spans="2:8">
      <c r="B802" s="10"/>
      <c r="C802" s="10" t="s">
        <v>996</v>
      </c>
      <c r="D802" s="8">
        <v>3240000</v>
      </c>
      <c r="E802" s="10"/>
      <c r="F802" s="10"/>
      <c r="G802" s="10"/>
      <c r="H802" s="8">
        <v>3240000</v>
      </c>
    </row>
    <row r="803" spans="2:8">
      <c r="B803" s="10"/>
      <c r="C803" s="10" t="s">
        <v>997</v>
      </c>
      <c r="D803" s="8">
        <v>1296000</v>
      </c>
      <c r="E803" s="10"/>
      <c r="F803" s="10"/>
      <c r="G803" s="10"/>
      <c r="H803" s="8">
        <v>1296000</v>
      </c>
    </row>
    <row r="804" spans="2:8">
      <c r="B804" s="10"/>
      <c r="C804" s="10" t="s">
        <v>998</v>
      </c>
      <c r="D804" s="8">
        <v>16600000</v>
      </c>
      <c r="E804" s="10"/>
      <c r="F804" s="10"/>
      <c r="G804" s="10"/>
      <c r="H804" s="8">
        <v>16600000</v>
      </c>
    </row>
    <row r="805" spans="2:8">
      <c r="B805" s="10"/>
      <c r="C805" s="10" t="s">
        <v>999</v>
      </c>
      <c r="D805" s="8">
        <v>9000000</v>
      </c>
      <c r="E805" s="10"/>
      <c r="F805" s="10"/>
      <c r="G805" s="10"/>
      <c r="H805" s="8">
        <v>9000000</v>
      </c>
    </row>
    <row r="806" spans="2:8">
      <c r="B806" s="10"/>
      <c r="C806" s="10" t="s">
        <v>1000</v>
      </c>
      <c r="D806" s="8">
        <v>1300000</v>
      </c>
      <c r="E806" s="10"/>
      <c r="F806" s="10"/>
      <c r="G806" s="10"/>
      <c r="H806" s="8">
        <v>1300000</v>
      </c>
    </row>
    <row r="807" spans="2:8">
      <c r="B807" s="10"/>
      <c r="C807" s="113" t="s">
        <v>1001</v>
      </c>
      <c r="D807" s="17">
        <v>42685000</v>
      </c>
      <c r="E807" s="10"/>
      <c r="F807" s="10"/>
      <c r="G807" s="10"/>
      <c r="H807" s="17">
        <v>42685000</v>
      </c>
    </row>
    <row r="808" spans="2:8">
      <c r="B808" s="10"/>
      <c r="C808" s="5" t="s">
        <v>1002</v>
      </c>
      <c r="D808" s="10"/>
      <c r="E808" s="10"/>
      <c r="F808" s="10"/>
      <c r="G808" s="10"/>
      <c r="H808" s="10"/>
    </row>
    <row r="809" spans="2:8">
      <c r="B809" s="10"/>
      <c r="C809" s="5" t="s">
        <v>643</v>
      </c>
      <c r="D809" s="10"/>
      <c r="E809" s="10"/>
      <c r="F809" s="10"/>
      <c r="G809" s="10"/>
      <c r="H809" s="10"/>
    </row>
    <row r="810" spans="2:8">
      <c r="B810" s="10"/>
      <c r="C810" s="5" t="s">
        <v>1003</v>
      </c>
      <c r="D810" s="10"/>
      <c r="E810" s="10"/>
      <c r="F810" s="10"/>
      <c r="G810" s="10"/>
      <c r="H810" s="10"/>
    </row>
    <row r="811" spans="2:8">
      <c r="B811" s="10"/>
      <c r="C811" s="5" t="s">
        <v>1004</v>
      </c>
      <c r="D811" s="10"/>
      <c r="E811" s="10"/>
      <c r="F811" s="10"/>
      <c r="G811" s="10"/>
      <c r="H811" s="10"/>
    </row>
    <row r="812" spans="2:8">
      <c r="B812" s="10">
        <v>411</v>
      </c>
      <c r="C812" s="10" t="s">
        <v>788</v>
      </c>
      <c r="D812" s="8">
        <v>86345000</v>
      </c>
      <c r="E812" s="8">
        <v>3200000</v>
      </c>
      <c r="F812" s="8">
        <v>13340000</v>
      </c>
      <c r="G812" s="10"/>
      <c r="H812" s="8">
        <v>102885000</v>
      </c>
    </row>
    <row r="813" spans="2:8">
      <c r="B813" s="10">
        <v>412</v>
      </c>
      <c r="C813" s="10" t="s">
        <v>8</v>
      </c>
      <c r="D813" s="8">
        <v>15455000</v>
      </c>
      <c r="E813" s="8">
        <v>573000</v>
      </c>
      <c r="F813" s="8">
        <v>2387000</v>
      </c>
      <c r="G813" s="10"/>
      <c r="H813" s="8">
        <v>18415000</v>
      </c>
    </row>
    <row r="814" spans="2:8">
      <c r="B814" s="10">
        <v>414</v>
      </c>
      <c r="C814" s="10" t="s">
        <v>105</v>
      </c>
      <c r="D814" s="10">
        <v>0</v>
      </c>
      <c r="E814" s="8">
        <v>1030000</v>
      </c>
      <c r="F814" s="8">
        <v>480000</v>
      </c>
      <c r="G814" s="10"/>
      <c r="H814" s="8">
        <v>1510000</v>
      </c>
    </row>
    <row r="815" spans="2:8">
      <c r="B815" s="10">
        <v>415</v>
      </c>
      <c r="C815" s="10" t="s">
        <v>417</v>
      </c>
      <c r="D815" s="8">
        <v>6000000</v>
      </c>
      <c r="E815" s="10">
        <v>0</v>
      </c>
      <c r="F815" s="10">
        <v>0</v>
      </c>
      <c r="G815" s="10"/>
      <c r="H815" s="8">
        <v>6000000</v>
      </c>
    </row>
    <row r="816" spans="2:8">
      <c r="B816" s="10">
        <v>416</v>
      </c>
      <c r="C816" s="10" t="s">
        <v>418</v>
      </c>
      <c r="D816" s="8">
        <v>850000</v>
      </c>
      <c r="E816" s="10">
        <v>0</v>
      </c>
      <c r="F816" s="10">
        <v>0</v>
      </c>
      <c r="G816" s="10"/>
      <c r="H816" s="8">
        <v>850000</v>
      </c>
    </row>
    <row r="817" spans="2:8">
      <c r="B817" s="10">
        <v>421</v>
      </c>
      <c r="C817" s="10" t="s">
        <v>26</v>
      </c>
      <c r="D817" s="8">
        <v>5000000</v>
      </c>
      <c r="E817" s="8">
        <v>3150000</v>
      </c>
      <c r="F817" s="8">
        <v>850000</v>
      </c>
      <c r="G817" s="10"/>
      <c r="H817" s="8">
        <v>9000000</v>
      </c>
    </row>
    <row r="818" spans="2:8">
      <c r="B818" s="10">
        <v>422</v>
      </c>
      <c r="C818" s="10" t="s">
        <v>35</v>
      </c>
      <c r="D818" s="10">
        <v>0</v>
      </c>
      <c r="E818" s="8">
        <v>1450000</v>
      </c>
      <c r="F818" s="10">
        <v>0</v>
      </c>
      <c r="G818" s="10"/>
      <c r="H818" s="8">
        <v>1450000</v>
      </c>
    </row>
    <row r="819" spans="2:8">
      <c r="B819" s="10">
        <v>423</v>
      </c>
      <c r="C819" s="10" t="s">
        <v>1005</v>
      </c>
      <c r="D819" s="8">
        <v>850000</v>
      </c>
      <c r="E819" s="8">
        <v>3015000</v>
      </c>
      <c r="F819" s="10">
        <v>0</v>
      </c>
      <c r="G819" s="10"/>
      <c r="H819" s="8">
        <v>3865000</v>
      </c>
    </row>
    <row r="820" spans="2:8">
      <c r="B820" s="10">
        <v>424</v>
      </c>
      <c r="C820" s="10" t="s">
        <v>72</v>
      </c>
      <c r="D820" s="8">
        <v>1000000</v>
      </c>
      <c r="E820" s="8">
        <v>850000</v>
      </c>
      <c r="F820" s="10">
        <v>0</v>
      </c>
      <c r="G820" s="10"/>
      <c r="H820" s="8">
        <v>1850000</v>
      </c>
    </row>
    <row r="821" spans="2:8">
      <c r="B821" s="10">
        <v>425</v>
      </c>
      <c r="C821" s="10" t="s">
        <v>722</v>
      </c>
      <c r="D821" s="8">
        <v>2000000</v>
      </c>
      <c r="E821" s="8">
        <v>2000000</v>
      </c>
      <c r="F821" s="8">
        <v>3143000</v>
      </c>
      <c r="G821" s="10"/>
      <c r="H821" s="8">
        <v>7143000</v>
      </c>
    </row>
    <row r="822" spans="2:8">
      <c r="B822" s="10">
        <v>426</v>
      </c>
      <c r="C822" s="10" t="s">
        <v>41</v>
      </c>
      <c r="D822" s="8">
        <v>2800000</v>
      </c>
      <c r="E822" s="8">
        <v>16070000</v>
      </c>
      <c r="F822" s="8">
        <v>3400000</v>
      </c>
      <c r="G822" s="10"/>
      <c r="H822" s="8">
        <v>22270000</v>
      </c>
    </row>
    <row r="823" spans="2:8">
      <c r="B823" s="10">
        <v>465</v>
      </c>
      <c r="C823" s="10" t="s">
        <v>16</v>
      </c>
      <c r="D823" s="8">
        <v>10200000</v>
      </c>
      <c r="E823" s="10">
        <v>0</v>
      </c>
      <c r="F823" s="10"/>
      <c r="G823" s="10"/>
      <c r="H823" s="8">
        <v>10200000</v>
      </c>
    </row>
    <row r="824" spans="2:8">
      <c r="B824" s="10">
        <v>472</v>
      </c>
      <c r="C824" s="10" t="s">
        <v>373</v>
      </c>
      <c r="D824" s="8">
        <v>10000000</v>
      </c>
      <c r="E824" s="10">
        <v>0</v>
      </c>
      <c r="F824" s="10">
        <v>0</v>
      </c>
      <c r="G824" s="10"/>
      <c r="H824" s="8">
        <v>10000000</v>
      </c>
    </row>
    <row r="825" spans="2:8">
      <c r="B825" s="10">
        <v>482</v>
      </c>
      <c r="C825" s="10" t="s">
        <v>793</v>
      </c>
      <c r="D825" s="10">
        <v>0</v>
      </c>
      <c r="E825" s="8">
        <v>110000</v>
      </c>
      <c r="F825" s="10">
        <v>0</v>
      </c>
      <c r="G825" s="10"/>
      <c r="H825" s="8">
        <v>110000</v>
      </c>
    </row>
    <row r="826" spans="2:8">
      <c r="B826" s="10">
        <v>483</v>
      </c>
      <c r="C826" s="10" t="s">
        <v>564</v>
      </c>
      <c r="D826" s="10">
        <v>0</v>
      </c>
      <c r="E826" s="10">
        <v>0</v>
      </c>
      <c r="F826" s="8">
        <v>100000</v>
      </c>
      <c r="G826" s="10"/>
      <c r="H826" s="8">
        <v>100000</v>
      </c>
    </row>
    <row r="827" spans="2:8">
      <c r="B827" s="10">
        <v>511</v>
      </c>
      <c r="C827" s="10" t="s">
        <v>81</v>
      </c>
      <c r="D827" s="8">
        <v>12000000</v>
      </c>
      <c r="E827" s="10">
        <v>0</v>
      </c>
      <c r="F827" s="8">
        <v>1500000</v>
      </c>
      <c r="G827" s="10"/>
      <c r="H827" s="8">
        <v>13500000</v>
      </c>
    </row>
    <row r="828" spans="2:8">
      <c r="B828" s="10">
        <v>512</v>
      </c>
      <c r="C828" s="10" t="s">
        <v>82</v>
      </c>
      <c r="D828" s="8">
        <v>2800000</v>
      </c>
      <c r="E828" s="8">
        <v>1150000</v>
      </c>
      <c r="F828" s="10">
        <v>0</v>
      </c>
      <c r="G828" s="10"/>
      <c r="H828" s="8">
        <v>3950000</v>
      </c>
    </row>
    <row r="829" spans="2:8">
      <c r="B829" s="10">
        <v>515</v>
      </c>
      <c r="C829" s="10" t="s">
        <v>587</v>
      </c>
      <c r="D829" s="10">
        <v>0</v>
      </c>
      <c r="E829" s="8">
        <v>50000</v>
      </c>
      <c r="F829" s="10">
        <v>0</v>
      </c>
      <c r="G829" s="10"/>
      <c r="H829" s="8">
        <v>50000</v>
      </c>
    </row>
    <row r="830" spans="2:8">
      <c r="B830" s="10"/>
      <c r="C830" s="113" t="s">
        <v>1006</v>
      </c>
      <c r="D830" s="17">
        <v>155300000</v>
      </c>
      <c r="E830" s="17">
        <v>32648000</v>
      </c>
      <c r="F830" s="17">
        <v>25200000</v>
      </c>
      <c r="G830" s="5">
        <v>0</v>
      </c>
      <c r="H830" s="17">
        <v>213148000</v>
      </c>
    </row>
    <row r="831" spans="2:8">
      <c r="B831" s="10"/>
      <c r="C831" s="113" t="s">
        <v>1007</v>
      </c>
      <c r="D831" s="17">
        <v>155300000</v>
      </c>
      <c r="E831" s="17">
        <v>32648000</v>
      </c>
      <c r="F831" s="17">
        <v>25200000</v>
      </c>
      <c r="G831" s="5">
        <v>0</v>
      </c>
      <c r="H831" s="17">
        <v>213148000</v>
      </c>
    </row>
    <row r="832" spans="2:8">
      <c r="B832" s="10"/>
      <c r="C832" s="5" t="s">
        <v>1008</v>
      </c>
      <c r="D832" s="10"/>
      <c r="E832" s="10"/>
      <c r="F832" s="10"/>
      <c r="G832" s="10"/>
      <c r="H832" s="10"/>
    </row>
    <row r="833" spans="2:8">
      <c r="B833" s="10"/>
      <c r="C833" s="5" t="s">
        <v>652</v>
      </c>
      <c r="D833" s="10"/>
      <c r="E833" s="10"/>
      <c r="F833" s="10"/>
      <c r="G833" s="10"/>
      <c r="H833" s="10"/>
    </row>
    <row r="834" spans="2:8">
      <c r="B834" s="10"/>
      <c r="C834" s="5" t="s">
        <v>1009</v>
      </c>
      <c r="D834" s="10"/>
      <c r="E834" s="10"/>
      <c r="F834" s="10"/>
      <c r="G834" s="10"/>
      <c r="H834" s="10"/>
    </row>
    <row r="835" spans="2:8">
      <c r="B835" s="5">
        <v>4631</v>
      </c>
      <c r="C835" s="5" t="s">
        <v>354</v>
      </c>
      <c r="D835" s="17">
        <v>212450000</v>
      </c>
      <c r="E835" s="5">
        <v>0</v>
      </c>
      <c r="F835" s="5">
        <v>0</v>
      </c>
      <c r="G835" s="5">
        <v>0</v>
      </c>
      <c r="H835" s="17">
        <v>212450000</v>
      </c>
    </row>
    <row r="836" spans="2:8">
      <c r="B836" s="10">
        <v>413</v>
      </c>
      <c r="C836" s="10" t="s">
        <v>67</v>
      </c>
      <c r="D836" s="8">
        <v>7052000</v>
      </c>
      <c r="E836" s="10">
        <v>0</v>
      </c>
      <c r="F836" s="10">
        <v>0</v>
      </c>
      <c r="G836" s="10">
        <v>0</v>
      </c>
      <c r="H836" s="8">
        <v>7052000</v>
      </c>
    </row>
    <row r="837" spans="2:8">
      <c r="B837" s="10">
        <v>414</v>
      </c>
      <c r="C837" s="10" t="s">
        <v>105</v>
      </c>
      <c r="D837" s="8">
        <v>235000</v>
      </c>
      <c r="E837" s="10">
        <v>0</v>
      </c>
      <c r="F837" s="10">
        <v>0</v>
      </c>
      <c r="G837" s="10">
        <v>0</v>
      </c>
      <c r="H837" s="8">
        <v>235000</v>
      </c>
    </row>
    <row r="838" spans="2:8">
      <c r="B838" s="10">
        <v>415</v>
      </c>
      <c r="C838" s="10" t="s">
        <v>417</v>
      </c>
      <c r="D838" s="8">
        <v>24100000</v>
      </c>
      <c r="E838" s="10">
        <v>0</v>
      </c>
      <c r="F838" s="10">
        <v>0</v>
      </c>
      <c r="G838" s="10">
        <v>0</v>
      </c>
      <c r="H838" s="8">
        <v>24100000</v>
      </c>
    </row>
    <row r="839" spans="2:8">
      <c r="B839" s="10">
        <v>416</v>
      </c>
      <c r="C839" s="10" t="s">
        <v>418</v>
      </c>
      <c r="D839" s="8">
        <v>6702000</v>
      </c>
      <c r="E839" s="10">
        <v>0</v>
      </c>
      <c r="F839" s="10">
        <v>0</v>
      </c>
      <c r="G839" s="10">
        <v>0</v>
      </c>
      <c r="H839" s="8">
        <v>6702000</v>
      </c>
    </row>
    <row r="840" spans="2:8">
      <c r="B840" s="10">
        <v>421</v>
      </c>
      <c r="C840" s="10" t="s">
        <v>26</v>
      </c>
      <c r="D840" s="8">
        <v>70798000</v>
      </c>
      <c r="E840" s="10">
        <v>0</v>
      </c>
      <c r="F840" s="10">
        <v>0</v>
      </c>
      <c r="G840" s="10">
        <v>0</v>
      </c>
      <c r="H840" s="8">
        <v>70798000</v>
      </c>
    </row>
    <row r="841" spans="2:8">
      <c r="B841" s="10">
        <v>422</v>
      </c>
      <c r="C841" s="10" t="s">
        <v>35</v>
      </c>
      <c r="D841" s="8">
        <v>43435000</v>
      </c>
      <c r="E841" s="10">
        <v>0</v>
      </c>
      <c r="F841" s="10">
        <v>0</v>
      </c>
      <c r="G841" s="10">
        <v>0</v>
      </c>
      <c r="H841" s="8">
        <v>43435000</v>
      </c>
    </row>
    <row r="842" spans="2:8">
      <c r="B842" s="10">
        <v>423</v>
      </c>
      <c r="C842" s="10" t="s">
        <v>37</v>
      </c>
      <c r="D842" s="8">
        <v>15963000</v>
      </c>
      <c r="E842" s="10">
        <v>0</v>
      </c>
      <c r="F842" s="10">
        <v>0</v>
      </c>
      <c r="G842" s="10">
        <v>0</v>
      </c>
      <c r="H842" s="8">
        <v>15963000</v>
      </c>
    </row>
    <row r="843" spans="2:8">
      <c r="B843" s="10">
        <v>424</v>
      </c>
      <c r="C843" s="10" t="s">
        <v>72</v>
      </c>
      <c r="D843" s="8">
        <v>5886000</v>
      </c>
      <c r="E843" s="10">
        <v>0</v>
      </c>
      <c r="F843" s="10">
        <v>0</v>
      </c>
      <c r="G843" s="10">
        <v>0</v>
      </c>
      <c r="H843" s="8">
        <v>5886000</v>
      </c>
    </row>
    <row r="844" spans="2:8">
      <c r="B844" s="10">
        <v>425</v>
      </c>
      <c r="C844" s="10" t="s">
        <v>107</v>
      </c>
      <c r="D844" s="8">
        <v>16860000</v>
      </c>
      <c r="E844" s="10">
        <v>0</v>
      </c>
      <c r="F844" s="10">
        <v>0</v>
      </c>
      <c r="G844" s="10">
        <v>0</v>
      </c>
      <c r="H844" s="8">
        <v>16860000</v>
      </c>
    </row>
    <row r="845" spans="2:8">
      <c r="B845" s="10">
        <v>426</v>
      </c>
      <c r="C845" s="10" t="s">
        <v>41</v>
      </c>
      <c r="D845" s="8">
        <v>12287000</v>
      </c>
      <c r="E845" s="10">
        <v>0</v>
      </c>
      <c r="F845" s="10">
        <v>0</v>
      </c>
      <c r="G845" s="10">
        <v>0</v>
      </c>
      <c r="H845" s="8">
        <v>12287000</v>
      </c>
    </row>
    <row r="846" spans="2:8">
      <c r="B846" s="10">
        <v>472</v>
      </c>
      <c r="C846" s="10" t="s">
        <v>373</v>
      </c>
      <c r="D846" s="8">
        <v>8565000</v>
      </c>
      <c r="E846" s="10">
        <v>0</v>
      </c>
      <c r="F846" s="10">
        <v>0</v>
      </c>
      <c r="G846" s="10">
        <v>0</v>
      </c>
      <c r="H846" s="8">
        <v>8565000</v>
      </c>
    </row>
    <row r="847" spans="2:8">
      <c r="B847" s="10">
        <v>482</v>
      </c>
      <c r="C847" s="10" t="s">
        <v>793</v>
      </c>
      <c r="D847" s="8">
        <v>502000</v>
      </c>
      <c r="E847" s="10">
        <v>0</v>
      </c>
      <c r="F847" s="10">
        <v>0</v>
      </c>
      <c r="G847" s="10">
        <v>0</v>
      </c>
      <c r="H847" s="8">
        <v>502000</v>
      </c>
    </row>
    <row r="848" spans="2:8">
      <c r="B848" s="10">
        <v>483</v>
      </c>
      <c r="C848" s="10" t="s">
        <v>564</v>
      </c>
      <c r="D848" s="8">
        <v>65000</v>
      </c>
      <c r="E848" s="10">
        <v>0</v>
      </c>
      <c r="F848" s="10">
        <v>0</v>
      </c>
      <c r="G848" s="10">
        <v>0</v>
      </c>
      <c r="H848" s="8">
        <v>65000</v>
      </c>
    </row>
    <row r="849" spans="2:8">
      <c r="B849" s="5">
        <v>4632</v>
      </c>
      <c r="C849" s="5" t="s">
        <v>433</v>
      </c>
      <c r="D849" s="17">
        <v>29790000</v>
      </c>
      <c r="E849" s="5">
        <v>0</v>
      </c>
      <c r="F849" s="5">
        <v>0</v>
      </c>
      <c r="G849" s="5">
        <v>0</v>
      </c>
      <c r="H849" s="17">
        <v>29790000</v>
      </c>
    </row>
    <row r="850" spans="2:8">
      <c r="B850" s="10">
        <v>511</v>
      </c>
      <c r="C850" s="10" t="s">
        <v>81</v>
      </c>
      <c r="D850" s="8">
        <v>22750000</v>
      </c>
      <c r="E850" s="10">
        <v>0</v>
      </c>
      <c r="F850" s="10">
        <v>0</v>
      </c>
      <c r="G850" s="10">
        <v>0</v>
      </c>
      <c r="H850" s="8">
        <v>22750000</v>
      </c>
    </row>
    <row r="851" spans="2:8">
      <c r="B851" s="10">
        <v>512</v>
      </c>
      <c r="C851" s="10" t="s">
        <v>82</v>
      </c>
      <c r="D851" s="8">
        <v>7040000</v>
      </c>
      <c r="E851" s="10">
        <v>0</v>
      </c>
      <c r="F851" s="10">
        <v>0</v>
      </c>
      <c r="G851" s="10">
        <v>0</v>
      </c>
      <c r="H851" s="8">
        <v>7040000</v>
      </c>
    </row>
    <row r="852" spans="2:8">
      <c r="B852" s="10"/>
      <c r="C852" s="113" t="s">
        <v>1010</v>
      </c>
      <c r="D852" s="17">
        <v>242240000</v>
      </c>
      <c r="E852" s="5">
        <v>0</v>
      </c>
      <c r="F852" s="5">
        <v>0</v>
      </c>
      <c r="G852" s="5">
        <v>0</v>
      </c>
      <c r="H852" s="17">
        <v>242240000</v>
      </c>
    </row>
    <row r="853" spans="2:8">
      <c r="B853" s="10"/>
      <c r="C853" s="5" t="s">
        <v>1011</v>
      </c>
      <c r="D853" s="17">
        <v>242240000</v>
      </c>
      <c r="E853" s="5">
        <v>0</v>
      </c>
      <c r="F853" s="5">
        <v>0</v>
      </c>
      <c r="G853" s="5">
        <v>0</v>
      </c>
      <c r="H853" s="17">
        <v>242240000</v>
      </c>
    </row>
    <row r="854" spans="2:8">
      <c r="B854" s="10"/>
      <c r="C854" s="5" t="s">
        <v>1012</v>
      </c>
      <c r="D854" s="10"/>
      <c r="E854" s="10"/>
      <c r="F854" s="10"/>
      <c r="G854" s="10"/>
      <c r="H854" s="10"/>
    </row>
    <row r="855" spans="2:8">
      <c r="B855" s="5">
        <v>4631</v>
      </c>
      <c r="C855" s="5" t="s">
        <v>354</v>
      </c>
      <c r="D855" s="17">
        <v>19069000</v>
      </c>
      <c r="E855" s="5">
        <v>0</v>
      </c>
      <c r="F855" s="5">
        <v>0</v>
      </c>
      <c r="G855" s="5">
        <v>0</v>
      </c>
      <c r="H855" s="17">
        <v>19069000</v>
      </c>
    </row>
    <row r="856" spans="2:8">
      <c r="B856" s="10">
        <v>413</v>
      </c>
      <c r="C856" s="10" t="s">
        <v>67</v>
      </c>
      <c r="D856" s="8">
        <v>320000</v>
      </c>
      <c r="E856" s="10"/>
      <c r="F856" s="10"/>
      <c r="G856" s="10"/>
      <c r="H856" s="8">
        <v>320000</v>
      </c>
    </row>
    <row r="857" spans="2:8">
      <c r="B857" s="10">
        <v>414</v>
      </c>
      <c r="C857" s="10" t="s">
        <v>105</v>
      </c>
      <c r="D857" s="8">
        <v>90000</v>
      </c>
      <c r="E857" s="10"/>
      <c r="F857" s="10"/>
      <c r="G857" s="10"/>
      <c r="H857" s="8">
        <v>90000</v>
      </c>
    </row>
    <row r="858" spans="2:8">
      <c r="B858" s="10">
        <v>415</v>
      </c>
      <c r="C858" s="10" t="s">
        <v>417</v>
      </c>
      <c r="D858" s="8">
        <v>1200000</v>
      </c>
      <c r="E858" s="10"/>
      <c r="F858" s="10"/>
      <c r="G858" s="10"/>
      <c r="H858" s="8">
        <v>1200000</v>
      </c>
    </row>
    <row r="859" spans="2:8">
      <c r="B859" s="10">
        <v>416</v>
      </c>
      <c r="C859" s="10" t="s">
        <v>418</v>
      </c>
      <c r="D859" s="8">
        <v>350000</v>
      </c>
      <c r="E859" s="10"/>
      <c r="F859" s="10"/>
      <c r="G859" s="10"/>
      <c r="H859" s="8">
        <v>350000</v>
      </c>
    </row>
    <row r="860" spans="2:8">
      <c r="B860" s="10">
        <v>421</v>
      </c>
      <c r="C860" s="10" t="s">
        <v>26</v>
      </c>
      <c r="D860" s="8">
        <v>6660000</v>
      </c>
      <c r="E860" s="10"/>
      <c r="F860" s="10"/>
      <c r="G860" s="10"/>
      <c r="H860" s="8">
        <v>6660000</v>
      </c>
    </row>
    <row r="861" spans="2:8">
      <c r="B861" s="10">
        <v>422</v>
      </c>
      <c r="C861" s="10" t="s">
        <v>35</v>
      </c>
      <c r="D861" s="8">
        <v>5850000</v>
      </c>
      <c r="E861" s="10"/>
      <c r="F861" s="10"/>
      <c r="G861" s="10"/>
      <c r="H861" s="8">
        <v>5850000</v>
      </c>
    </row>
    <row r="862" spans="2:8">
      <c r="B862" s="10">
        <v>423</v>
      </c>
      <c r="C862" s="10" t="s">
        <v>37</v>
      </c>
      <c r="D862" s="8">
        <v>511000</v>
      </c>
      <c r="E862" s="10"/>
      <c r="F862" s="10"/>
      <c r="G862" s="10"/>
      <c r="H862" s="8">
        <v>511000</v>
      </c>
    </row>
    <row r="863" spans="2:8">
      <c r="B863" s="10">
        <v>424</v>
      </c>
      <c r="C863" s="10" t="s">
        <v>72</v>
      </c>
      <c r="D863" s="8">
        <v>1140000</v>
      </c>
      <c r="E863" s="10"/>
      <c r="F863" s="10"/>
      <c r="G863" s="10"/>
      <c r="H863" s="8">
        <v>1140000</v>
      </c>
    </row>
    <row r="864" spans="2:8">
      <c r="B864" s="10">
        <v>425</v>
      </c>
      <c r="C864" s="10" t="s">
        <v>107</v>
      </c>
      <c r="D864" s="8">
        <v>1700000</v>
      </c>
      <c r="E864" s="10"/>
      <c r="F864" s="10"/>
      <c r="G864" s="10"/>
      <c r="H864" s="8">
        <v>1700000</v>
      </c>
    </row>
    <row r="865" spans="2:8">
      <c r="B865" s="10">
        <v>426</v>
      </c>
      <c r="C865" s="10" t="s">
        <v>41</v>
      </c>
      <c r="D865" s="8">
        <v>892000</v>
      </c>
      <c r="E865" s="10"/>
      <c r="F865" s="10"/>
      <c r="G865" s="10"/>
      <c r="H865" s="8">
        <v>892000</v>
      </c>
    </row>
    <row r="866" spans="2:8">
      <c r="B866" s="10">
        <v>472</v>
      </c>
      <c r="C866" s="10" t="s">
        <v>373</v>
      </c>
      <c r="D866" s="8">
        <v>355000</v>
      </c>
      <c r="E866" s="10"/>
      <c r="F866" s="10"/>
      <c r="G866" s="10"/>
      <c r="H866" s="8">
        <v>355000</v>
      </c>
    </row>
    <row r="867" spans="2:8">
      <c r="B867" s="10">
        <v>483</v>
      </c>
      <c r="C867" s="10" t="s">
        <v>564</v>
      </c>
      <c r="D867" s="8">
        <v>1000</v>
      </c>
      <c r="E867" s="10"/>
      <c r="F867" s="10"/>
      <c r="G867" s="10"/>
      <c r="H867" s="8">
        <v>1000</v>
      </c>
    </row>
    <row r="868" spans="2:8">
      <c r="B868" s="5">
        <v>4632</v>
      </c>
      <c r="C868" s="5" t="s">
        <v>433</v>
      </c>
      <c r="D868" s="17">
        <v>1100000</v>
      </c>
      <c r="E868" s="10"/>
      <c r="F868" s="10"/>
      <c r="G868" s="10"/>
      <c r="H868" s="17">
        <v>1100000</v>
      </c>
    </row>
    <row r="869" spans="2:8">
      <c r="B869" s="10">
        <v>511</v>
      </c>
      <c r="C869" s="10" t="s">
        <v>81</v>
      </c>
      <c r="D869" s="8">
        <v>1000000</v>
      </c>
      <c r="E869" s="10"/>
      <c r="F869" s="10"/>
      <c r="G869" s="10"/>
      <c r="H869" s="8">
        <v>1000000</v>
      </c>
    </row>
    <row r="870" spans="2:8">
      <c r="B870" s="10">
        <v>512</v>
      </c>
      <c r="C870" s="10" t="s">
        <v>82</v>
      </c>
      <c r="D870" s="8">
        <v>100000</v>
      </c>
      <c r="E870" s="10"/>
      <c r="F870" s="10"/>
      <c r="G870" s="10"/>
      <c r="H870" s="8">
        <v>100000</v>
      </c>
    </row>
    <row r="871" spans="2:8">
      <c r="B871" s="10"/>
      <c r="C871" s="113" t="s">
        <v>1013</v>
      </c>
      <c r="D871" s="17">
        <v>20169000</v>
      </c>
      <c r="E871" s="5">
        <v>0</v>
      </c>
      <c r="F871" s="5">
        <v>0</v>
      </c>
      <c r="G871" s="5">
        <v>0</v>
      </c>
      <c r="H871" s="17">
        <v>20169000</v>
      </c>
    </row>
    <row r="872" spans="2:8">
      <c r="B872" s="10"/>
      <c r="C872" s="5" t="s">
        <v>1014</v>
      </c>
      <c r="D872" s="10"/>
      <c r="E872" s="10"/>
      <c r="F872" s="10"/>
      <c r="G872" s="10"/>
      <c r="H872" s="10"/>
    </row>
    <row r="873" spans="2:8">
      <c r="B873" s="5">
        <v>4631</v>
      </c>
      <c r="C873" s="5" t="s">
        <v>354</v>
      </c>
      <c r="D873" s="17">
        <v>17867000</v>
      </c>
      <c r="E873" s="5">
        <v>0</v>
      </c>
      <c r="F873" s="5">
        <v>0</v>
      </c>
      <c r="G873" s="5">
        <v>0</v>
      </c>
      <c r="H873" s="17">
        <v>17867000</v>
      </c>
    </row>
    <row r="874" spans="2:8">
      <c r="B874" s="10">
        <v>415</v>
      </c>
      <c r="C874" s="10" t="s">
        <v>417</v>
      </c>
      <c r="D874" s="8">
        <v>1000000</v>
      </c>
      <c r="E874" s="10"/>
      <c r="F874" s="10"/>
      <c r="G874" s="10"/>
      <c r="H874" s="8">
        <v>1000000</v>
      </c>
    </row>
    <row r="875" spans="2:8">
      <c r="B875" s="10">
        <v>416</v>
      </c>
      <c r="C875" s="10" t="s">
        <v>418</v>
      </c>
      <c r="D875" s="8">
        <v>300000</v>
      </c>
      <c r="E875" s="10"/>
      <c r="F875" s="10"/>
      <c r="G875" s="10"/>
      <c r="H875" s="8">
        <v>300000</v>
      </c>
    </row>
    <row r="876" spans="2:8">
      <c r="B876" s="10">
        <v>421</v>
      </c>
      <c r="C876" s="10" t="s">
        <v>26</v>
      </c>
      <c r="D876" s="8">
        <v>2830000</v>
      </c>
      <c r="E876" s="10"/>
      <c r="F876" s="10"/>
      <c r="G876" s="10"/>
      <c r="H876" s="8">
        <v>2830000</v>
      </c>
    </row>
    <row r="877" spans="2:8">
      <c r="B877" s="10">
        <v>422</v>
      </c>
      <c r="C877" s="10" t="s">
        <v>35</v>
      </c>
      <c r="D877" s="8">
        <v>9026000</v>
      </c>
      <c r="E877" s="10"/>
      <c r="F877" s="10"/>
      <c r="G877" s="10"/>
      <c r="H877" s="8">
        <v>9026000</v>
      </c>
    </row>
    <row r="878" spans="2:8">
      <c r="B878" s="10">
        <v>423</v>
      </c>
      <c r="C878" s="10" t="s">
        <v>37</v>
      </c>
      <c r="D878" s="8">
        <v>662000</v>
      </c>
      <c r="E878" s="10"/>
      <c r="F878" s="10"/>
      <c r="G878" s="10"/>
      <c r="H878" s="8">
        <v>662000</v>
      </c>
    </row>
    <row r="879" spans="2:8">
      <c r="B879" s="10">
        <v>424</v>
      </c>
      <c r="C879" s="10" t="s">
        <v>72</v>
      </c>
      <c r="D879" s="8">
        <v>1022000</v>
      </c>
      <c r="E879" s="10"/>
      <c r="F879" s="10"/>
      <c r="G879" s="10"/>
      <c r="H879" s="8">
        <v>1022000</v>
      </c>
    </row>
    <row r="880" spans="2:8">
      <c r="B880" s="10">
        <v>425</v>
      </c>
      <c r="C880" s="10" t="s">
        <v>107</v>
      </c>
      <c r="D880" s="8">
        <v>550000</v>
      </c>
      <c r="E880" s="10"/>
      <c r="F880" s="10"/>
      <c r="G880" s="10"/>
      <c r="H880" s="8">
        <v>550000</v>
      </c>
    </row>
    <row r="881" spans="2:8">
      <c r="B881" s="10">
        <v>426</v>
      </c>
      <c r="C881" s="10" t="s">
        <v>41</v>
      </c>
      <c r="D881" s="8">
        <v>656000</v>
      </c>
      <c r="E881" s="10"/>
      <c r="F881" s="10"/>
      <c r="G881" s="10"/>
      <c r="H881" s="8">
        <v>656000</v>
      </c>
    </row>
    <row r="882" spans="2:8">
      <c r="B882" s="10">
        <v>472</v>
      </c>
      <c r="C882" s="10" t="s">
        <v>373</v>
      </c>
      <c r="D882" s="8">
        <v>1600000</v>
      </c>
      <c r="E882" s="10"/>
      <c r="F882" s="10"/>
      <c r="G882" s="10"/>
      <c r="H882" s="8">
        <v>1600000</v>
      </c>
    </row>
    <row r="883" spans="2:8">
      <c r="B883" s="10">
        <v>482</v>
      </c>
      <c r="C883" s="10" t="s">
        <v>793</v>
      </c>
      <c r="D883" s="8">
        <v>221000</v>
      </c>
      <c r="E883" s="10"/>
      <c r="F883" s="10"/>
      <c r="G883" s="10"/>
      <c r="H883" s="8">
        <v>221000</v>
      </c>
    </row>
    <row r="884" spans="2:8">
      <c r="B884" s="5">
        <v>4632</v>
      </c>
      <c r="C884" s="5" t="s">
        <v>433</v>
      </c>
      <c r="D884" s="17">
        <v>3900000</v>
      </c>
      <c r="E884" s="10"/>
      <c r="F884" s="10"/>
      <c r="G884" s="10"/>
      <c r="H884" s="17">
        <v>3900000</v>
      </c>
    </row>
    <row r="885" spans="2:8">
      <c r="B885" s="10">
        <v>511</v>
      </c>
      <c r="C885" s="10" t="s">
        <v>81</v>
      </c>
      <c r="D885" s="8">
        <v>200000</v>
      </c>
      <c r="E885" s="10"/>
      <c r="F885" s="10"/>
      <c r="G885" s="10"/>
      <c r="H885" s="8">
        <v>200000</v>
      </c>
    </row>
    <row r="886" spans="2:8">
      <c r="B886" s="10">
        <v>512</v>
      </c>
      <c r="C886" s="10" t="s">
        <v>82</v>
      </c>
      <c r="D886" s="8">
        <v>3700000</v>
      </c>
      <c r="E886" s="10"/>
      <c r="F886" s="10"/>
      <c r="G886" s="10"/>
      <c r="H886" s="8">
        <v>3700000</v>
      </c>
    </row>
    <row r="887" spans="2:8">
      <c r="B887" s="10"/>
      <c r="C887" s="113" t="s">
        <v>1015</v>
      </c>
      <c r="D887" s="17">
        <v>21767000</v>
      </c>
      <c r="E887" s="5">
        <v>0</v>
      </c>
      <c r="F887" s="5">
        <v>0</v>
      </c>
      <c r="G887" s="5">
        <v>0</v>
      </c>
      <c r="H887" s="17">
        <v>21767000</v>
      </c>
    </row>
    <row r="888" spans="2:8">
      <c r="B888" s="10"/>
      <c r="C888" s="5" t="s">
        <v>1016</v>
      </c>
      <c r="D888" s="10"/>
      <c r="E888" s="10"/>
      <c r="F888" s="10"/>
      <c r="G888" s="10"/>
      <c r="H888" s="10"/>
    </row>
    <row r="889" spans="2:8">
      <c r="B889" s="5">
        <v>4631</v>
      </c>
      <c r="C889" s="5" t="s">
        <v>354</v>
      </c>
      <c r="D889" s="17">
        <v>11230000</v>
      </c>
      <c r="E889" s="5">
        <v>0</v>
      </c>
      <c r="F889" s="5">
        <v>0</v>
      </c>
      <c r="G889" s="5">
        <v>0</v>
      </c>
      <c r="H889" s="17">
        <v>11230000</v>
      </c>
    </row>
    <row r="890" spans="2:8">
      <c r="B890" s="10">
        <v>413</v>
      </c>
      <c r="C890" s="10" t="s">
        <v>67</v>
      </c>
      <c r="D890" s="8">
        <v>240000</v>
      </c>
      <c r="E890" s="10"/>
      <c r="F890" s="10"/>
      <c r="G890" s="10"/>
      <c r="H890" s="8">
        <v>240000</v>
      </c>
    </row>
    <row r="891" spans="2:8">
      <c r="B891" s="10">
        <v>414</v>
      </c>
      <c r="C891" s="10" t="s">
        <v>105</v>
      </c>
      <c r="D891" s="8">
        <v>66000</v>
      </c>
      <c r="E891" s="10"/>
      <c r="F891" s="10"/>
      <c r="G891" s="10"/>
      <c r="H891" s="8">
        <v>66000</v>
      </c>
    </row>
    <row r="892" spans="2:8">
      <c r="B892" s="10">
        <v>415</v>
      </c>
      <c r="C892" s="10" t="s">
        <v>417</v>
      </c>
      <c r="D892" s="8">
        <v>490000</v>
      </c>
      <c r="E892" s="10"/>
      <c r="F892" s="10"/>
      <c r="G892" s="10"/>
      <c r="H892" s="8">
        <v>490000</v>
      </c>
    </row>
    <row r="893" spans="2:8">
      <c r="B893" s="10">
        <v>416</v>
      </c>
      <c r="C893" s="10" t="s">
        <v>418</v>
      </c>
      <c r="D893" s="8">
        <v>500000</v>
      </c>
      <c r="E893" s="10"/>
      <c r="F893" s="10"/>
      <c r="G893" s="10"/>
      <c r="H893" s="8">
        <v>500000</v>
      </c>
    </row>
    <row r="894" spans="2:8">
      <c r="B894" s="10">
        <v>421</v>
      </c>
      <c r="C894" s="10" t="s">
        <v>26</v>
      </c>
      <c r="D894" s="8">
        <v>5800000</v>
      </c>
      <c r="E894" s="10"/>
      <c r="F894" s="10"/>
      <c r="G894" s="10"/>
      <c r="H894" s="8">
        <v>5800000</v>
      </c>
    </row>
    <row r="895" spans="2:8">
      <c r="B895" s="10">
        <v>422</v>
      </c>
      <c r="C895" s="10" t="s">
        <v>35</v>
      </c>
      <c r="D895" s="8">
        <v>520000</v>
      </c>
      <c r="E895" s="10"/>
      <c r="F895" s="10"/>
      <c r="G895" s="10"/>
      <c r="H895" s="8">
        <v>520000</v>
      </c>
    </row>
    <row r="896" spans="2:8">
      <c r="B896" s="10">
        <v>423</v>
      </c>
      <c r="C896" s="10" t="s">
        <v>37</v>
      </c>
      <c r="D896" s="8">
        <v>881000</v>
      </c>
      <c r="E896" s="10"/>
      <c r="F896" s="10"/>
      <c r="G896" s="10"/>
      <c r="H896" s="8">
        <v>881000</v>
      </c>
    </row>
    <row r="897" spans="2:8">
      <c r="B897" s="10">
        <v>424</v>
      </c>
      <c r="C897" s="10" t="s">
        <v>72</v>
      </c>
      <c r="D897" s="8">
        <v>1030000</v>
      </c>
      <c r="E897" s="10"/>
      <c r="F897" s="10"/>
      <c r="G897" s="10"/>
      <c r="H897" s="8">
        <v>1030000</v>
      </c>
    </row>
    <row r="898" spans="2:8">
      <c r="B898" s="10">
        <v>425</v>
      </c>
      <c r="C898" s="10" t="s">
        <v>107</v>
      </c>
      <c r="D898" s="8">
        <v>700000</v>
      </c>
      <c r="E898" s="10"/>
      <c r="F898" s="10"/>
      <c r="G898" s="10"/>
      <c r="H898" s="8">
        <v>700000</v>
      </c>
    </row>
    <row r="899" spans="2:8">
      <c r="B899" s="10">
        <v>426</v>
      </c>
      <c r="C899" s="10" t="s">
        <v>41</v>
      </c>
      <c r="D899" s="8">
        <v>712000</v>
      </c>
      <c r="E899" s="10"/>
      <c r="F899" s="10"/>
      <c r="G899" s="10"/>
      <c r="H899" s="8">
        <v>712000</v>
      </c>
    </row>
    <row r="900" spans="2:8">
      <c r="B900" s="10">
        <v>472</v>
      </c>
      <c r="C900" s="10" t="s">
        <v>373</v>
      </c>
      <c r="D900" s="8">
        <v>290000</v>
      </c>
      <c r="E900" s="10"/>
      <c r="F900" s="10"/>
      <c r="G900" s="10"/>
      <c r="H900" s="8">
        <v>290000</v>
      </c>
    </row>
    <row r="901" spans="2:8">
      <c r="B901" s="10">
        <v>482</v>
      </c>
      <c r="C901" s="10" t="s">
        <v>793</v>
      </c>
      <c r="D901" s="8">
        <v>1000</v>
      </c>
      <c r="E901" s="10"/>
      <c r="F901" s="10"/>
      <c r="G901" s="10"/>
      <c r="H901" s="8">
        <v>1000</v>
      </c>
    </row>
    <row r="902" spans="2:8">
      <c r="B902" s="5">
        <v>4632</v>
      </c>
      <c r="C902" s="5" t="s">
        <v>433</v>
      </c>
      <c r="D902" s="17">
        <v>310000</v>
      </c>
      <c r="E902" s="10"/>
      <c r="F902" s="10"/>
      <c r="G902" s="10"/>
      <c r="H902" s="17">
        <v>310000</v>
      </c>
    </row>
    <row r="903" spans="2:8">
      <c r="B903" s="10">
        <v>512</v>
      </c>
      <c r="C903" s="10" t="s">
        <v>82</v>
      </c>
      <c r="D903" s="8">
        <v>310000</v>
      </c>
      <c r="E903" s="10"/>
      <c r="F903" s="10"/>
      <c r="G903" s="10"/>
      <c r="H903" s="8">
        <v>310000</v>
      </c>
    </row>
    <row r="904" spans="2:8">
      <c r="B904" s="10"/>
      <c r="C904" s="113" t="s">
        <v>1017</v>
      </c>
      <c r="D904" s="17">
        <v>11540000</v>
      </c>
      <c r="E904" s="5">
        <v>0</v>
      </c>
      <c r="F904" s="5">
        <v>0</v>
      </c>
      <c r="G904" s="5">
        <v>0</v>
      </c>
      <c r="H904" s="17">
        <v>11540000</v>
      </c>
    </row>
    <row r="905" spans="2:8">
      <c r="B905" s="10"/>
      <c r="C905" s="5" t="s">
        <v>1018</v>
      </c>
      <c r="D905" s="10"/>
      <c r="E905" s="10"/>
      <c r="F905" s="10"/>
      <c r="G905" s="10"/>
      <c r="H905" s="10"/>
    </row>
    <row r="906" spans="2:8">
      <c r="B906" s="5">
        <v>4631</v>
      </c>
      <c r="C906" s="5" t="s">
        <v>354</v>
      </c>
      <c r="D906" s="17">
        <v>13122000</v>
      </c>
      <c r="E906" s="5">
        <v>0</v>
      </c>
      <c r="F906" s="5">
        <v>0</v>
      </c>
      <c r="G906" s="5">
        <v>0</v>
      </c>
      <c r="H906" s="17">
        <v>13122000</v>
      </c>
    </row>
    <row r="907" spans="2:8">
      <c r="B907" s="10">
        <v>415</v>
      </c>
      <c r="C907" s="10" t="s">
        <v>417</v>
      </c>
      <c r="D907" s="8">
        <v>400000</v>
      </c>
      <c r="E907" s="10"/>
      <c r="F907" s="10"/>
      <c r="G907" s="10"/>
      <c r="H907" s="8">
        <v>400000</v>
      </c>
    </row>
    <row r="908" spans="2:8">
      <c r="B908" s="10">
        <v>416</v>
      </c>
      <c r="C908" s="10" t="s">
        <v>418</v>
      </c>
      <c r="D908" s="8">
        <v>422000</v>
      </c>
      <c r="E908" s="10"/>
      <c r="F908" s="10"/>
      <c r="G908" s="10"/>
      <c r="H908" s="8">
        <v>422000</v>
      </c>
    </row>
    <row r="909" spans="2:8">
      <c r="B909" s="10">
        <v>421</v>
      </c>
      <c r="C909" s="10" t="s">
        <v>26</v>
      </c>
      <c r="D909" s="8">
        <v>4493000</v>
      </c>
      <c r="E909" s="10"/>
      <c r="F909" s="10"/>
      <c r="G909" s="10"/>
      <c r="H909" s="8">
        <v>4493000</v>
      </c>
    </row>
    <row r="910" spans="2:8">
      <c r="B910" s="10">
        <v>422</v>
      </c>
      <c r="C910" s="10" t="s">
        <v>35</v>
      </c>
      <c r="D910" s="8">
        <v>2701000</v>
      </c>
      <c r="E910" s="10"/>
      <c r="F910" s="10"/>
      <c r="G910" s="10"/>
      <c r="H910" s="8">
        <v>2701000</v>
      </c>
    </row>
    <row r="911" spans="2:8">
      <c r="B911" s="10">
        <v>423</v>
      </c>
      <c r="C911" s="10" t="s">
        <v>37</v>
      </c>
      <c r="D911" s="8">
        <v>470000</v>
      </c>
      <c r="E911" s="10"/>
      <c r="F911" s="10"/>
      <c r="G911" s="10"/>
      <c r="H911" s="8">
        <v>470000</v>
      </c>
    </row>
    <row r="912" spans="2:8">
      <c r="B912" s="10">
        <v>424</v>
      </c>
      <c r="C912" s="10" t="s">
        <v>72</v>
      </c>
      <c r="D912" s="8">
        <v>1170000</v>
      </c>
      <c r="E912" s="10"/>
      <c r="F912" s="10"/>
      <c r="G912" s="10"/>
      <c r="H912" s="8">
        <v>1170000</v>
      </c>
    </row>
    <row r="913" spans="2:8">
      <c r="B913" s="10">
        <v>425</v>
      </c>
      <c r="C913" s="10" t="s">
        <v>107</v>
      </c>
      <c r="D913" s="8">
        <v>2200000</v>
      </c>
      <c r="E913" s="10"/>
      <c r="F913" s="10"/>
      <c r="G913" s="10"/>
      <c r="H913" s="8">
        <v>2200000</v>
      </c>
    </row>
    <row r="914" spans="2:8">
      <c r="B914" s="10">
        <v>426</v>
      </c>
      <c r="C914" s="10" t="s">
        <v>41</v>
      </c>
      <c r="D914" s="8">
        <v>835000</v>
      </c>
      <c r="E914" s="10"/>
      <c r="F914" s="10"/>
      <c r="G914" s="10"/>
      <c r="H914" s="8">
        <v>835000</v>
      </c>
    </row>
    <row r="915" spans="2:8">
      <c r="B915" s="10">
        <v>472</v>
      </c>
      <c r="C915" s="10" t="s">
        <v>373</v>
      </c>
      <c r="D915" s="8">
        <v>430000</v>
      </c>
      <c r="E915" s="10"/>
      <c r="F915" s="10"/>
      <c r="G915" s="10"/>
      <c r="H915" s="8">
        <v>430000</v>
      </c>
    </row>
    <row r="916" spans="2:8">
      <c r="B916" s="10">
        <v>482</v>
      </c>
      <c r="C916" s="10" t="s">
        <v>793</v>
      </c>
      <c r="D916" s="8">
        <v>1000</v>
      </c>
      <c r="E916" s="10"/>
      <c r="F916" s="10"/>
      <c r="G916" s="10"/>
      <c r="H916" s="8">
        <v>1000</v>
      </c>
    </row>
    <row r="917" spans="2:8">
      <c r="B917" s="5">
        <v>4632</v>
      </c>
      <c r="C917" s="5" t="s">
        <v>433</v>
      </c>
      <c r="D917" s="17">
        <v>200000</v>
      </c>
      <c r="E917" s="10"/>
      <c r="F917" s="10"/>
      <c r="G917" s="10"/>
      <c r="H917" s="17">
        <v>200000</v>
      </c>
    </row>
    <row r="918" spans="2:8">
      <c r="B918" s="10">
        <v>512</v>
      </c>
      <c r="C918" s="10" t="s">
        <v>82</v>
      </c>
      <c r="D918" s="8">
        <v>200000</v>
      </c>
      <c r="E918" s="10"/>
      <c r="F918" s="10"/>
      <c r="G918" s="10"/>
      <c r="H918" s="8">
        <v>200000</v>
      </c>
    </row>
    <row r="919" spans="2:8">
      <c r="B919" s="10"/>
      <c r="C919" s="113" t="s">
        <v>1019</v>
      </c>
      <c r="D919" s="17">
        <v>13322000</v>
      </c>
      <c r="E919" s="5">
        <v>0</v>
      </c>
      <c r="F919" s="5">
        <v>0</v>
      </c>
      <c r="G919" s="5">
        <v>0</v>
      </c>
      <c r="H919" s="17">
        <v>13322000</v>
      </c>
    </row>
    <row r="920" spans="2:8">
      <c r="B920" s="10"/>
      <c r="C920" s="5" t="s">
        <v>1020</v>
      </c>
      <c r="D920" s="10"/>
      <c r="E920" s="10"/>
      <c r="F920" s="10"/>
      <c r="G920" s="10"/>
      <c r="H920" s="10"/>
    </row>
    <row r="921" spans="2:8">
      <c r="B921" s="5">
        <v>4631</v>
      </c>
      <c r="C921" s="5" t="s">
        <v>354</v>
      </c>
      <c r="D921" s="17">
        <v>13685000</v>
      </c>
      <c r="E921" s="5">
        <v>0</v>
      </c>
      <c r="F921" s="5">
        <v>0</v>
      </c>
      <c r="G921" s="5">
        <v>0</v>
      </c>
      <c r="H921" s="17">
        <v>13685000</v>
      </c>
    </row>
    <row r="922" spans="2:8">
      <c r="B922" s="10">
        <v>413</v>
      </c>
      <c r="C922" s="10" t="s">
        <v>67</v>
      </c>
      <c r="D922" s="8">
        <v>50000</v>
      </c>
      <c r="E922" s="10"/>
      <c r="F922" s="10"/>
      <c r="G922" s="10"/>
      <c r="H922" s="8">
        <v>50000</v>
      </c>
    </row>
    <row r="923" spans="2:8">
      <c r="B923" s="10">
        <v>414</v>
      </c>
      <c r="C923" s="10" t="s">
        <v>105</v>
      </c>
      <c r="D923" s="8">
        <v>50000</v>
      </c>
      <c r="E923" s="10"/>
      <c r="F923" s="10"/>
      <c r="G923" s="10"/>
      <c r="H923" s="8">
        <v>50000</v>
      </c>
    </row>
    <row r="924" spans="2:8">
      <c r="B924" s="10">
        <v>415</v>
      </c>
      <c r="C924" s="10" t="s">
        <v>417</v>
      </c>
      <c r="D924" s="8">
        <v>400000</v>
      </c>
      <c r="E924" s="10"/>
      <c r="F924" s="10"/>
      <c r="G924" s="10"/>
      <c r="H924" s="8">
        <v>400000</v>
      </c>
    </row>
    <row r="925" spans="2:8">
      <c r="B925" s="10">
        <v>416</v>
      </c>
      <c r="C925" s="10" t="s">
        <v>418</v>
      </c>
      <c r="D925" s="8">
        <v>400000</v>
      </c>
      <c r="E925" s="10"/>
      <c r="F925" s="10"/>
      <c r="G925" s="10"/>
      <c r="H925" s="8">
        <v>400000</v>
      </c>
    </row>
    <row r="926" spans="2:8">
      <c r="B926" s="10">
        <v>421</v>
      </c>
      <c r="C926" s="10" t="s">
        <v>26</v>
      </c>
      <c r="D926" s="8">
        <v>3130000</v>
      </c>
      <c r="E926" s="10"/>
      <c r="F926" s="10"/>
      <c r="G926" s="10"/>
      <c r="H926" s="8">
        <v>3130000</v>
      </c>
    </row>
    <row r="927" spans="2:8">
      <c r="B927" s="10">
        <v>422</v>
      </c>
      <c r="C927" s="10" t="s">
        <v>35</v>
      </c>
      <c r="D927" s="8">
        <v>5250000</v>
      </c>
      <c r="E927" s="10"/>
      <c r="F927" s="10"/>
      <c r="G927" s="10"/>
      <c r="H927" s="8">
        <v>5250000</v>
      </c>
    </row>
    <row r="928" spans="2:8">
      <c r="B928" s="10">
        <v>423</v>
      </c>
      <c r="C928" s="10" t="s">
        <v>37</v>
      </c>
      <c r="D928" s="8">
        <v>720000</v>
      </c>
      <c r="E928" s="10"/>
      <c r="F928" s="10"/>
      <c r="G928" s="10"/>
      <c r="H928" s="8">
        <v>720000</v>
      </c>
    </row>
    <row r="929" spans="2:8">
      <c r="B929" s="10">
        <v>424</v>
      </c>
      <c r="C929" s="10" t="s">
        <v>72</v>
      </c>
      <c r="D929" s="8">
        <v>1020000</v>
      </c>
      <c r="E929" s="10"/>
      <c r="F929" s="10"/>
      <c r="G929" s="10"/>
      <c r="H929" s="8">
        <v>1020000</v>
      </c>
    </row>
    <row r="930" spans="2:8">
      <c r="B930" s="10">
        <v>425</v>
      </c>
      <c r="C930" s="10" t="s">
        <v>107</v>
      </c>
      <c r="D930" s="8">
        <v>1100000</v>
      </c>
      <c r="E930" s="10"/>
      <c r="F930" s="10"/>
      <c r="G930" s="10"/>
      <c r="H930" s="8">
        <v>1100000</v>
      </c>
    </row>
    <row r="931" spans="2:8">
      <c r="B931" s="10">
        <v>426</v>
      </c>
      <c r="C931" s="10" t="s">
        <v>41</v>
      </c>
      <c r="D931" s="8">
        <v>655000</v>
      </c>
      <c r="E931" s="10"/>
      <c r="F931" s="10"/>
      <c r="G931" s="10"/>
      <c r="H931" s="8">
        <v>655000</v>
      </c>
    </row>
    <row r="932" spans="2:8">
      <c r="B932" s="10">
        <v>472</v>
      </c>
      <c r="C932" s="10" t="s">
        <v>373</v>
      </c>
      <c r="D932" s="8">
        <v>800000</v>
      </c>
      <c r="E932" s="10"/>
      <c r="F932" s="10"/>
      <c r="G932" s="10"/>
      <c r="H932" s="8">
        <v>800000</v>
      </c>
    </row>
    <row r="933" spans="2:8">
      <c r="B933" s="10">
        <v>482</v>
      </c>
      <c r="C933" s="10" t="s">
        <v>793</v>
      </c>
      <c r="D933" s="8">
        <v>105000</v>
      </c>
      <c r="E933" s="10"/>
      <c r="F933" s="10"/>
      <c r="G933" s="10"/>
      <c r="H933" s="8">
        <v>105000</v>
      </c>
    </row>
    <row r="934" spans="2:8">
      <c r="B934" s="10">
        <v>483</v>
      </c>
      <c r="C934" s="10" t="s">
        <v>564</v>
      </c>
      <c r="D934" s="8">
        <v>5000</v>
      </c>
      <c r="E934" s="10"/>
      <c r="F934" s="10"/>
      <c r="G934" s="10"/>
      <c r="H934" s="8">
        <v>5000</v>
      </c>
    </row>
    <row r="935" spans="2:8">
      <c r="B935" s="5">
        <v>4632</v>
      </c>
      <c r="C935" s="5" t="s">
        <v>433</v>
      </c>
      <c r="D935" s="17">
        <v>800000</v>
      </c>
      <c r="E935" s="10"/>
      <c r="F935" s="10"/>
      <c r="G935" s="10"/>
      <c r="H935" s="17">
        <v>800000</v>
      </c>
    </row>
    <row r="936" spans="2:8">
      <c r="B936" s="10">
        <v>511</v>
      </c>
      <c r="C936" s="10" t="s">
        <v>81</v>
      </c>
      <c r="D936" s="8">
        <v>500000</v>
      </c>
      <c r="E936" s="10"/>
      <c r="F936" s="10"/>
      <c r="G936" s="10"/>
      <c r="H936" s="8">
        <v>500000</v>
      </c>
    </row>
    <row r="937" spans="2:8">
      <c r="B937" s="10">
        <v>512</v>
      </c>
      <c r="C937" s="10" t="s">
        <v>82</v>
      </c>
      <c r="D937" s="8">
        <v>300000</v>
      </c>
      <c r="E937" s="10"/>
      <c r="F937" s="10"/>
      <c r="G937" s="10"/>
      <c r="H937" s="8">
        <v>300000</v>
      </c>
    </row>
    <row r="938" spans="2:8">
      <c r="B938" s="10"/>
      <c r="C938" s="113" t="s">
        <v>1021</v>
      </c>
      <c r="D938" s="17">
        <v>14485000</v>
      </c>
      <c r="E938" s="5">
        <v>0</v>
      </c>
      <c r="F938" s="5">
        <v>0</v>
      </c>
      <c r="G938" s="5">
        <v>0</v>
      </c>
      <c r="H938" s="17">
        <v>14485000</v>
      </c>
    </row>
    <row r="939" spans="2:8">
      <c r="B939" s="10"/>
      <c r="C939" s="5" t="s">
        <v>1022</v>
      </c>
      <c r="D939" s="10"/>
      <c r="E939" s="10"/>
      <c r="F939" s="10"/>
      <c r="G939" s="10"/>
      <c r="H939" s="10"/>
    </row>
    <row r="940" spans="2:8">
      <c r="B940" s="5">
        <v>4631</v>
      </c>
      <c r="C940" s="5" t="s">
        <v>354</v>
      </c>
      <c r="D940" s="17">
        <v>6004000</v>
      </c>
      <c r="E940" s="5">
        <v>0</v>
      </c>
      <c r="F940" s="5">
        <v>0</v>
      </c>
      <c r="G940" s="5">
        <v>0</v>
      </c>
      <c r="H940" s="17">
        <v>6004000</v>
      </c>
    </row>
    <row r="941" spans="2:8">
      <c r="B941" s="10">
        <v>414</v>
      </c>
      <c r="C941" s="10" t="s">
        <v>105</v>
      </c>
      <c r="D941" s="8">
        <v>1000</v>
      </c>
      <c r="E941" s="10"/>
      <c r="F941" s="10"/>
      <c r="G941" s="10"/>
      <c r="H941" s="8">
        <v>1000</v>
      </c>
    </row>
    <row r="942" spans="2:8">
      <c r="B942" s="10">
        <v>415</v>
      </c>
      <c r="C942" s="10" t="s">
        <v>417</v>
      </c>
      <c r="D942" s="8">
        <v>1000000</v>
      </c>
      <c r="E942" s="10"/>
      <c r="F942" s="10"/>
      <c r="G942" s="10"/>
      <c r="H942" s="8">
        <v>1000000</v>
      </c>
    </row>
    <row r="943" spans="2:8">
      <c r="B943" s="10">
        <v>416</v>
      </c>
      <c r="C943" s="10" t="s">
        <v>418</v>
      </c>
      <c r="D943" s="8">
        <v>105000</v>
      </c>
      <c r="E943" s="10"/>
      <c r="F943" s="10"/>
      <c r="G943" s="10"/>
      <c r="H943" s="8">
        <v>105000</v>
      </c>
    </row>
    <row r="944" spans="2:8">
      <c r="B944" s="10">
        <v>421</v>
      </c>
      <c r="C944" s="10" t="s">
        <v>26</v>
      </c>
      <c r="D944" s="8">
        <v>3224000</v>
      </c>
      <c r="E944" s="10"/>
      <c r="F944" s="10"/>
      <c r="G944" s="10"/>
      <c r="H944" s="8">
        <v>3224000</v>
      </c>
    </row>
    <row r="945" spans="2:8">
      <c r="B945" s="10">
        <v>422</v>
      </c>
      <c r="C945" s="10" t="s">
        <v>35</v>
      </c>
      <c r="D945" s="8">
        <v>537000</v>
      </c>
      <c r="E945" s="10"/>
      <c r="F945" s="10"/>
      <c r="G945" s="10"/>
      <c r="H945" s="8">
        <v>537000</v>
      </c>
    </row>
    <row r="946" spans="2:8">
      <c r="B946" s="10">
        <v>423</v>
      </c>
      <c r="C946" s="10" t="s">
        <v>37</v>
      </c>
      <c r="D946" s="8">
        <v>206000</v>
      </c>
      <c r="E946" s="10"/>
      <c r="F946" s="10"/>
      <c r="G946" s="10"/>
      <c r="H946" s="8">
        <v>206000</v>
      </c>
    </row>
    <row r="947" spans="2:8">
      <c r="B947" s="10">
        <v>424</v>
      </c>
      <c r="C947" s="10" t="s">
        <v>72</v>
      </c>
      <c r="D947" s="8">
        <v>22000</v>
      </c>
      <c r="E947" s="10"/>
      <c r="F947" s="10"/>
      <c r="G947" s="10"/>
      <c r="H947" s="8">
        <v>22000</v>
      </c>
    </row>
    <row r="948" spans="2:8">
      <c r="B948" s="10">
        <v>425</v>
      </c>
      <c r="C948" s="10" t="s">
        <v>107</v>
      </c>
      <c r="D948" s="8">
        <v>500000</v>
      </c>
      <c r="E948" s="10"/>
      <c r="F948" s="10"/>
      <c r="G948" s="10"/>
      <c r="H948" s="8">
        <v>500000</v>
      </c>
    </row>
    <row r="949" spans="2:8">
      <c r="B949" s="10">
        <v>426</v>
      </c>
      <c r="C949" s="10" t="s">
        <v>41</v>
      </c>
      <c r="D949" s="8">
        <v>273000</v>
      </c>
      <c r="E949" s="10"/>
      <c r="F949" s="10"/>
      <c r="G949" s="10"/>
      <c r="H949" s="8">
        <v>273000</v>
      </c>
    </row>
    <row r="950" spans="2:8">
      <c r="B950" s="10">
        <v>472</v>
      </c>
      <c r="C950" s="10" t="s">
        <v>373</v>
      </c>
      <c r="D950" s="8">
        <v>130000</v>
      </c>
      <c r="E950" s="10"/>
      <c r="F950" s="10"/>
      <c r="G950" s="10"/>
      <c r="H950" s="8">
        <v>130000</v>
      </c>
    </row>
    <row r="951" spans="2:8">
      <c r="B951" s="10">
        <v>482</v>
      </c>
      <c r="C951" s="10" t="s">
        <v>793</v>
      </c>
      <c r="D951" s="8">
        <v>5000</v>
      </c>
      <c r="E951" s="10"/>
      <c r="F951" s="10"/>
      <c r="G951" s="10"/>
      <c r="H951" s="8">
        <v>5000</v>
      </c>
    </row>
    <row r="952" spans="2:8">
      <c r="B952" s="10">
        <v>483</v>
      </c>
      <c r="C952" s="10" t="s">
        <v>564</v>
      </c>
      <c r="D952" s="8">
        <v>1000</v>
      </c>
      <c r="E952" s="10"/>
      <c r="F952" s="10"/>
      <c r="G952" s="10"/>
      <c r="H952" s="8">
        <v>1000</v>
      </c>
    </row>
    <row r="953" spans="2:8">
      <c r="B953" s="5">
        <v>4632</v>
      </c>
      <c r="C953" s="5" t="s">
        <v>433</v>
      </c>
      <c r="D953" s="17">
        <v>2550000</v>
      </c>
      <c r="E953" s="10"/>
      <c r="F953" s="10"/>
      <c r="G953" s="10"/>
      <c r="H953" s="17">
        <v>2550000</v>
      </c>
    </row>
    <row r="954" spans="2:8">
      <c r="B954" s="10">
        <v>511</v>
      </c>
      <c r="C954" s="10" t="s">
        <v>81</v>
      </c>
      <c r="D954" s="8">
        <v>2500000</v>
      </c>
      <c r="E954" s="10"/>
      <c r="F954" s="10"/>
      <c r="G954" s="10"/>
      <c r="H954" s="8">
        <v>2500000</v>
      </c>
    </row>
    <row r="955" spans="2:8">
      <c r="B955" s="10">
        <v>512</v>
      </c>
      <c r="C955" s="10" t="s">
        <v>82</v>
      </c>
      <c r="D955" s="8">
        <v>50000</v>
      </c>
      <c r="E955" s="10"/>
      <c r="F955" s="10"/>
      <c r="G955" s="10"/>
      <c r="H955" s="8">
        <v>50000</v>
      </c>
    </row>
    <row r="956" spans="2:8">
      <c r="B956" s="10"/>
      <c r="C956" s="113" t="s">
        <v>1023</v>
      </c>
      <c r="D956" s="17">
        <v>8554000</v>
      </c>
      <c r="E956" s="5">
        <v>0</v>
      </c>
      <c r="F956" s="5">
        <v>0</v>
      </c>
      <c r="G956" s="5">
        <v>0</v>
      </c>
      <c r="H956" s="17">
        <v>8554000</v>
      </c>
    </row>
    <row r="957" spans="2:8">
      <c r="B957" s="10"/>
      <c r="C957" s="5" t="s">
        <v>1024</v>
      </c>
      <c r="D957" s="10"/>
      <c r="E957" s="10"/>
      <c r="F957" s="10"/>
      <c r="G957" s="10"/>
      <c r="H957" s="10"/>
    </row>
    <row r="958" spans="2:8">
      <c r="B958" s="5">
        <v>4631</v>
      </c>
      <c r="C958" s="5" t="s">
        <v>354</v>
      </c>
      <c r="D958" s="17">
        <v>7956000</v>
      </c>
      <c r="E958" s="5">
        <v>0</v>
      </c>
      <c r="F958" s="5">
        <v>0</v>
      </c>
      <c r="G958" s="5">
        <v>0</v>
      </c>
      <c r="H958" s="17">
        <v>7956000</v>
      </c>
    </row>
    <row r="959" spans="2:8">
      <c r="B959" s="10">
        <v>413</v>
      </c>
      <c r="C959" s="10" t="s">
        <v>67</v>
      </c>
      <c r="D959" s="8">
        <v>250000</v>
      </c>
      <c r="E959" s="10"/>
      <c r="F959" s="10"/>
      <c r="G959" s="10"/>
      <c r="H959" s="8">
        <v>250000</v>
      </c>
    </row>
    <row r="960" spans="2:8">
      <c r="B960" s="10">
        <v>415</v>
      </c>
      <c r="C960" s="10" t="s">
        <v>417</v>
      </c>
      <c r="D960" s="8">
        <v>800000</v>
      </c>
      <c r="E960" s="10"/>
      <c r="F960" s="10"/>
      <c r="G960" s="10"/>
      <c r="H960" s="8">
        <v>800000</v>
      </c>
    </row>
    <row r="961" spans="2:8">
      <c r="B961" s="10">
        <v>416</v>
      </c>
      <c r="C961" s="10" t="s">
        <v>418</v>
      </c>
      <c r="D961" s="8">
        <v>140000</v>
      </c>
      <c r="E961" s="10"/>
      <c r="F961" s="10"/>
      <c r="G961" s="10"/>
      <c r="H961" s="8">
        <v>140000</v>
      </c>
    </row>
    <row r="962" spans="2:8">
      <c r="B962" s="10">
        <v>421</v>
      </c>
      <c r="C962" s="10" t="s">
        <v>26</v>
      </c>
      <c r="D962" s="8">
        <v>4080000</v>
      </c>
      <c r="E962" s="10"/>
      <c r="F962" s="10"/>
      <c r="G962" s="10"/>
      <c r="H962" s="8">
        <v>4080000</v>
      </c>
    </row>
    <row r="963" spans="2:8">
      <c r="B963" s="10">
        <v>422</v>
      </c>
      <c r="C963" s="10" t="s">
        <v>35</v>
      </c>
      <c r="D963" s="8">
        <v>230000</v>
      </c>
      <c r="E963" s="10"/>
      <c r="F963" s="10"/>
      <c r="G963" s="10"/>
      <c r="H963" s="8">
        <v>230000</v>
      </c>
    </row>
    <row r="964" spans="2:8">
      <c r="B964" s="10">
        <v>423</v>
      </c>
      <c r="C964" s="10" t="s">
        <v>37</v>
      </c>
      <c r="D964" s="8">
        <v>310000</v>
      </c>
      <c r="E964" s="10"/>
      <c r="F964" s="10"/>
      <c r="G964" s="10"/>
      <c r="H964" s="8">
        <v>310000</v>
      </c>
    </row>
    <row r="965" spans="2:8">
      <c r="B965" s="10">
        <v>424</v>
      </c>
      <c r="C965" s="10" t="s">
        <v>72</v>
      </c>
      <c r="D965" s="8">
        <v>31000</v>
      </c>
      <c r="E965" s="10"/>
      <c r="F965" s="10"/>
      <c r="G965" s="10"/>
      <c r="H965" s="8">
        <v>31000</v>
      </c>
    </row>
    <row r="966" spans="2:8">
      <c r="B966" s="10">
        <v>425</v>
      </c>
      <c r="C966" s="10" t="s">
        <v>107</v>
      </c>
      <c r="D966" s="8">
        <v>790000</v>
      </c>
      <c r="E966" s="10"/>
      <c r="F966" s="10"/>
      <c r="G966" s="10"/>
      <c r="H966" s="8">
        <v>790000</v>
      </c>
    </row>
    <row r="967" spans="2:8">
      <c r="B967" s="10">
        <v>426</v>
      </c>
      <c r="C967" s="10" t="s">
        <v>41</v>
      </c>
      <c r="D967" s="8">
        <v>425000</v>
      </c>
      <c r="E967" s="10"/>
      <c r="F967" s="10"/>
      <c r="G967" s="10"/>
      <c r="H967" s="8">
        <v>425000</v>
      </c>
    </row>
    <row r="968" spans="2:8">
      <c r="B968" s="10">
        <v>472</v>
      </c>
      <c r="C968" s="10" t="s">
        <v>373</v>
      </c>
      <c r="D968" s="8">
        <v>900000</v>
      </c>
      <c r="E968" s="10"/>
      <c r="F968" s="10"/>
      <c r="G968" s="10"/>
      <c r="H968" s="8">
        <v>900000</v>
      </c>
    </row>
    <row r="969" spans="2:8">
      <c r="B969" s="5">
        <v>4632</v>
      </c>
      <c r="C969" s="5" t="s">
        <v>433</v>
      </c>
      <c r="D969" s="17">
        <v>70000</v>
      </c>
      <c r="E969" s="10"/>
      <c r="F969" s="10"/>
      <c r="G969" s="10"/>
      <c r="H969" s="17">
        <v>70000</v>
      </c>
    </row>
    <row r="970" spans="2:8">
      <c r="B970" s="10">
        <v>512</v>
      </c>
      <c r="C970" s="10" t="s">
        <v>82</v>
      </c>
      <c r="D970" s="8">
        <v>70000</v>
      </c>
      <c r="E970" s="10"/>
      <c r="F970" s="10"/>
      <c r="G970" s="10"/>
      <c r="H970" s="8">
        <v>70000</v>
      </c>
    </row>
    <row r="971" spans="2:8">
      <c r="B971" s="10"/>
      <c r="C971" s="113" t="s">
        <v>1025</v>
      </c>
      <c r="D971" s="17">
        <v>8026000</v>
      </c>
      <c r="E971" s="5">
        <v>0</v>
      </c>
      <c r="F971" s="5">
        <v>0</v>
      </c>
      <c r="G971" s="5">
        <v>0</v>
      </c>
      <c r="H971" s="17">
        <v>8026000</v>
      </c>
    </row>
    <row r="972" spans="2:8">
      <c r="B972" s="10"/>
      <c r="C972" s="5" t="s">
        <v>1026</v>
      </c>
      <c r="D972" s="10"/>
      <c r="E972" s="10"/>
      <c r="F972" s="10"/>
      <c r="G972" s="10"/>
      <c r="H972" s="10"/>
    </row>
    <row r="973" spans="2:8">
      <c r="B973" s="5">
        <v>4631</v>
      </c>
      <c r="C973" s="5" t="s">
        <v>354</v>
      </c>
      <c r="D973" s="17">
        <v>4399000</v>
      </c>
      <c r="E973" s="5">
        <v>0</v>
      </c>
      <c r="F973" s="5">
        <v>0</v>
      </c>
      <c r="G973" s="5">
        <v>0</v>
      </c>
      <c r="H973" s="17">
        <v>4399000</v>
      </c>
    </row>
    <row r="974" spans="2:8">
      <c r="B974" s="10">
        <v>413</v>
      </c>
      <c r="C974" s="10" t="s">
        <v>67</v>
      </c>
      <c r="D974" s="8">
        <v>150000</v>
      </c>
      <c r="E974" s="10"/>
      <c r="F974" s="10"/>
      <c r="G974" s="10"/>
      <c r="H974" s="8">
        <v>150000</v>
      </c>
    </row>
    <row r="975" spans="2:8">
      <c r="B975" s="10">
        <v>415</v>
      </c>
      <c r="C975" s="10" t="s">
        <v>417</v>
      </c>
      <c r="D975" s="8">
        <v>1500000</v>
      </c>
      <c r="E975" s="10"/>
      <c r="F975" s="10"/>
      <c r="G975" s="10"/>
      <c r="H975" s="8">
        <v>1500000</v>
      </c>
    </row>
    <row r="976" spans="2:8">
      <c r="B976" s="10">
        <v>416</v>
      </c>
      <c r="C976" s="10" t="s">
        <v>418</v>
      </c>
      <c r="D976" s="8">
        <v>100000</v>
      </c>
      <c r="E976" s="10"/>
      <c r="F976" s="10"/>
      <c r="G976" s="10"/>
      <c r="H976" s="8">
        <v>100000</v>
      </c>
    </row>
    <row r="977" spans="2:8">
      <c r="B977" s="10">
        <v>421</v>
      </c>
      <c r="C977" s="10" t="s">
        <v>26</v>
      </c>
      <c r="D977" s="8">
        <v>1375000</v>
      </c>
      <c r="E977" s="10"/>
      <c r="F977" s="10"/>
      <c r="G977" s="10"/>
      <c r="H977" s="8">
        <v>1375000</v>
      </c>
    </row>
    <row r="978" spans="2:8">
      <c r="B978" s="10">
        <v>422</v>
      </c>
      <c r="C978" s="10" t="s">
        <v>35</v>
      </c>
      <c r="D978" s="8">
        <v>35000</v>
      </c>
      <c r="E978" s="10"/>
      <c r="F978" s="10"/>
      <c r="G978" s="10"/>
      <c r="H978" s="8">
        <v>35000</v>
      </c>
    </row>
    <row r="979" spans="2:8">
      <c r="B979" s="10">
        <v>423</v>
      </c>
      <c r="C979" s="10" t="s">
        <v>37</v>
      </c>
      <c r="D979" s="8">
        <v>285000</v>
      </c>
      <c r="E979" s="10"/>
      <c r="F979" s="10"/>
      <c r="G979" s="10"/>
      <c r="H979" s="8">
        <v>285000</v>
      </c>
    </row>
    <row r="980" spans="2:8">
      <c r="B980" s="10">
        <v>424</v>
      </c>
      <c r="C980" s="10" t="s">
        <v>72</v>
      </c>
      <c r="D980" s="8">
        <v>36000</v>
      </c>
      <c r="E980" s="10"/>
      <c r="F980" s="10"/>
      <c r="G980" s="10"/>
      <c r="H980" s="8">
        <v>36000</v>
      </c>
    </row>
    <row r="981" spans="2:8">
      <c r="B981" s="10">
        <v>425</v>
      </c>
      <c r="C981" s="10" t="s">
        <v>107</v>
      </c>
      <c r="D981" s="8">
        <v>300000</v>
      </c>
      <c r="E981" s="10"/>
      <c r="F981" s="10"/>
      <c r="G981" s="10"/>
      <c r="H981" s="8">
        <v>300000</v>
      </c>
    </row>
    <row r="982" spans="2:8">
      <c r="B982" s="10">
        <v>426</v>
      </c>
      <c r="C982" s="10" t="s">
        <v>41</v>
      </c>
      <c r="D982" s="8">
        <v>378000</v>
      </c>
      <c r="E982" s="10"/>
      <c r="F982" s="10"/>
      <c r="G982" s="10"/>
      <c r="H982" s="8">
        <v>378000</v>
      </c>
    </row>
    <row r="983" spans="2:8">
      <c r="B983" s="10">
        <v>472</v>
      </c>
      <c r="C983" s="10" t="s">
        <v>373</v>
      </c>
      <c r="D983" s="8">
        <v>230000</v>
      </c>
      <c r="E983" s="10"/>
      <c r="F983" s="10"/>
      <c r="G983" s="10"/>
      <c r="H983" s="8">
        <v>230000</v>
      </c>
    </row>
    <row r="984" spans="2:8">
      <c r="B984" s="10">
        <v>482</v>
      </c>
      <c r="C984" s="10" t="s">
        <v>793</v>
      </c>
      <c r="D984" s="8">
        <v>10000</v>
      </c>
      <c r="E984" s="10"/>
      <c r="F984" s="10"/>
      <c r="G984" s="10"/>
      <c r="H984" s="8">
        <v>10000</v>
      </c>
    </row>
    <row r="985" spans="2:8">
      <c r="B985" s="5">
        <v>4632</v>
      </c>
      <c r="C985" s="5" t="s">
        <v>433</v>
      </c>
      <c r="D985" s="17">
        <v>1070000</v>
      </c>
      <c r="E985" s="10"/>
      <c r="F985" s="10"/>
      <c r="G985" s="10"/>
      <c r="H985" s="17">
        <v>1070000</v>
      </c>
    </row>
    <row r="986" spans="2:8">
      <c r="B986" s="10">
        <v>511</v>
      </c>
      <c r="C986" s="10" t="s">
        <v>81</v>
      </c>
      <c r="D986" s="8">
        <v>1000000</v>
      </c>
      <c r="E986" s="10"/>
      <c r="F986" s="10"/>
      <c r="G986" s="10"/>
      <c r="H986" s="8">
        <v>1000000</v>
      </c>
    </row>
    <row r="987" spans="2:8">
      <c r="B987" s="10">
        <v>512</v>
      </c>
      <c r="C987" s="10" t="s">
        <v>82</v>
      </c>
      <c r="D987" s="8">
        <v>70000</v>
      </c>
      <c r="E987" s="10"/>
      <c r="F987" s="10"/>
      <c r="G987" s="10"/>
      <c r="H987" s="8">
        <v>70000</v>
      </c>
    </row>
    <row r="988" spans="2:8">
      <c r="B988" s="10"/>
      <c r="C988" s="113" t="s">
        <v>1027</v>
      </c>
      <c r="D988" s="17">
        <v>5469000</v>
      </c>
      <c r="E988" s="5">
        <v>0</v>
      </c>
      <c r="F988" s="5">
        <v>0</v>
      </c>
      <c r="G988" s="5">
        <v>0</v>
      </c>
      <c r="H988" s="17">
        <v>5469000</v>
      </c>
    </row>
    <row r="989" spans="2:8">
      <c r="B989" s="10"/>
      <c r="C989" s="5" t="s">
        <v>1028</v>
      </c>
      <c r="D989" s="10"/>
      <c r="E989" s="10"/>
      <c r="F989" s="10"/>
      <c r="G989" s="10"/>
      <c r="H989" s="10"/>
    </row>
    <row r="990" spans="2:8">
      <c r="B990" s="5">
        <v>4631</v>
      </c>
      <c r="C990" s="5" t="s">
        <v>354</v>
      </c>
      <c r="D990" s="17">
        <v>7450000</v>
      </c>
      <c r="E990" s="5">
        <v>0</v>
      </c>
      <c r="F990" s="5">
        <v>0</v>
      </c>
      <c r="G990" s="5">
        <v>0</v>
      </c>
      <c r="H990" s="17">
        <v>7450000</v>
      </c>
    </row>
    <row r="991" spans="2:8">
      <c r="B991" s="10">
        <v>415</v>
      </c>
      <c r="C991" s="10" t="s">
        <v>417</v>
      </c>
      <c r="D991" s="8">
        <v>1400000</v>
      </c>
      <c r="E991" s="10"/>
      <c r="F991" s="10"/>
      <c r="G991" s="10"/>
      <c r="H991" s="8">
        <v>1400000</v>
      </c>
    </row>
    <row r="992" spans="2:8">
      <c r="B992" s="10">
        <v>416</v>
      </c>
      <c r="C992" s="10" t="s">
        <v>418</v>
      </c>
      <c r="D992" s="8">
        <v>210000</v>
      </c>
      <c r="E992" s="10"/>
      <c r="F992" s="10"/>
      <c r="G992" s="10"/>
      <c r="H992" s="8">
        <v>210000</v>
      </c>
    </row>
    <row r="993" spans="2:8">
      <c r="B993" s="10">
        <v>421</v>
      </c>
      <c r="C993" s="10" t="s">
        <v>26</v>
      </c>
      <c r="D993" s="8">
        <v>2308000</v>
      </c>
      <c r="E993" s="10"/>
      <c r="F993" s="10"/>
      <c r="G993" s="10"/>
      <c r="H993" s="8">
        <v>2308000</v>
      </c>
    </row>
    <row r="994" spans="2:8">
      <c r="B994" s="10">
        <v>422</v>
      </c>
      <c r="C994" s="10" t="s">
        <v>35</v>
      </c>
      <c r="D994" s="8">
        <v>640000</v>
      </c>
      <c r="E994" s="10"/>
      <c r="F994" s="10"/>
      <c r="G994" s="10"/>
      <c r="H994" s="8">
        <v>640000</v>
      </c>
    </row>
    <row r="995" spans="2:8">
      <c r="B995" s="10">
        <v>423</v>
      </c>
      <c r="C995" s="10" t="s">
        <v>37</v>
      </c>
      <c r="D995" s="8">
        <v>339000</v>
      </c>
      <c r="E995" s="10"/>
      <c r="F995" s="10"/>
      <c r="G995" s="10"/>
      <c r="H995" s="8">
        <v>339000</v>
      </c>
    </row>
    <row r="996" spans="2:8">
      <c r="B996" s="10">
        <v>424</v>
      </c>
      <c r="C996" s="10" t="s">
        <v>72</v>
      </c>
      <c r="D996" s="8">
        <v>20000</v>
      </c>
      <c r="E996" s="10"/>
      <c r="F996" s="10"/>
      <c r="G996" s="10"/>
      <c r="H996" s="8">
        <v>20000</v>
      </c>
    </row>
    <row r="997" spans="2:8">
      <c r="B997" s="10">
        <v>425</v>
      </c>
      <c r="C997" s="10" t="s">
        <v>107</v>
      </c>
      <c r="D997" s="8">
        <v>2000000</v>
      </c>
      <c r="E997" s="10"/>
      <c r="F997" s="10"/>
      <c r="G997" s="10"/>
      <c r="H997" s="8">
        <v>2000000</v>
      </c>
    </row>
    <row r="998" spans="2:8">
      <c r="B998" s="10">
        <v>426</v>
      </c>
      <c r="C998" s="10" t="s">
        <v>41</v>
      </c>
      <c r="D998" s="8">
        <v>366000</v>
      </c>
      <c r="E998" s="10"/>
      <c r="F998" s="10"/>
      <c r="G998" s="10"/>
      <c r="H998" s="8">
        <v>366000</v>
      </c>
    </row>
    <row r="999" spans="2:8">
      <c r="B999" s="10">
        <v>472</v>
      </c>
      <c r="C999" s="10" t="s">
        <v>373</v>
      </c>
      <c r="D999" s="8">
        <v>160000</v>
      </c>
      <c r="E999" s="10"/>
      <c r="F999" s="10"/>
      <c r="G999" s="10"/>
      <c r="H999" s="8">
        <v>160000</v>
      </c>
    </row>
    <row r="1000" spans="2:8">
      <c r="B1000" s="10">
        <v>482</v>
      </c>
      <c r="C1000" s="10" t="s">
        <v>793</v>
      </c>
      <c r="D1000" s="8">
        <v>6000</v>
      </c>
      <c r="E1000" s="10"/>
      <c r="F1000" s="10"/>
      <c r="G1000" s="10"/>
      <c r="H1000" s="8">
        <v>6000</v>
      </c>
    </row>
    <row r="1001" spans="2:8">
      <c r="B1001" s="10">
        <v>483</v>
      </c>
      <c r="C1001" s="10" t="s">
        <v>564</v>
      </c>
      <c r="D1001" s="8">
        <v>1000</v>
      </c>
      <c r="E1001" s="10"/>
      <c r="F1001" s="10"/>
      <c r="G1001" s="10"/>
      <c r="H1001" s="8">
        <v>1000</v>
      </c>
    </row>
    <row r="1002" spans="2:8">
      <c r="B1002" s="5">
        <v>4632</v>
      </c>
      <c r="C1002" s="5" t="s">
        <v>433</v>
      </c>
      <c r="D1002" s="17">
        <v>70000</v>
      </c>
      <c r="E1002" s="10"/>
      <c r="F1002" s="10"/>
      <c r="G1002" s="10"/>
      <c r="H1002" s="17">
        <v>70000</v>
      </c>
    </row>
    <row r="1003" spans="2:8">
      <c r="B1003" s="10">
        <v>512</v>
      </c>
      <c r="C1003" s="10" t="s">
        <v>82</v>
      </c>
      <c r="D1003" s="8">
        <v>70000</v>
      </c>
      <c r="E1003" s="10"/>
      <c r="F1003" s="10"/>
      <c r="G1003" s="10"/>
      <c r="H1003" s="8">
        <v>70000</v>
      </c>
    </row>
    <row r="1004" spans="2:8">
      <c r="B1004" s="10"/>
      <c r="C1004" s="113" t="s">
        <v>1029</v>
      </c>
      <c r="D1004" s="17">
        <v>7520000</v>
      </c>
      <c r="E1004" s="5">
        <v>0</v>
      </c>
      <c r="F1004" s="5">
        <v>0</v>
      </c>
      <c r="G1004" s="5">
        <v>0</v>
      </c>
      <c r="H1004" s="17">
        <v>7520000</v>
      </c>
    </row>
    <row r="1005" spans="2:8">
      <c r="B1005" s="10"/>
      <c r="C1005" s="5" t="s">
        <v>1030</v>
      </c>
      <c r="D1005" s="10"/>
      <c r="E1005" s="10"/>
      <c r="F1005" s="10"/>
      <c r="G1005" s="10"/>
      <c r="H1005" s="10"/>
    </row>
    <row r="1006" spans="2:8">
      <c r="B1006" s="5">
        <v>4631</v>
      </c>
      <c r="C1006" s="5" t="s">
        <v>354</v>
      </c>
      <c r="D1006" s="17">
        <v>5272000</v>
      </c>
      <c r="E1006" s="5">
        <v>0</v>
      </c>
      <c r="F1006" s="5">
        <v>0</v>
      </c>
      <c r="G1006" s="5">
        <v>0</v>
      </c>
      <c r="H1006" s="17">
        <v>5272000</v>
      </c>
    </row>
    <row r="1007" spans="2:8">
      <c r="B1007" s="10">
        <v>413</v>
      </c>
      <c r="C1007" s="10" t="s">
        <v>67</v>
      </c>
      <c r="D1007" s="8">
        <v>1000</v>
      </c>
      <c r="E1007" s="10"/>
      <c r="F1007" s="10"/>
      <c r="G1007" s="10"/>
      <c r="H1007" s="8">
        <v>1000</v>
      </c>
    </row>
    <row r="1008" spans="2:8">
      <c r="B1008" s="10">
        <v>415</v>
      </c>
      <c r="C1008" s="10" t="s">
        <v>417</v>
      </c>
      <c r="D1008" s="8">
        <v>2000000</v>
      </c>
      <c r="E1008" s="10"/>
      <c r="F1008" s="10"/>
      <c r="G1008" s="10"/>
      <c r="H1008" s="8">
        <v>2000000</v>
      </c>
    </row>
    <row r="1009" spans="2:8">
      <c r="B1009" s="10">
        <v>416</v>
      </c>
      <c r="C1009" s="10" t="s">
        <v>418</v>
      </c>
      <c r="D1009" s="8">
        <v>220000</v>
      </c>
      <c r="E1009" s="10"/>
      <c r="F1009" s="10"/>
      <c r="G1009" s="10"/>
      <c r="H1009" s="8">
        <v>220000</v>
      </c>
    </row>
    <row r="1010" spans="2:8">
      <c r="B1010" s="10">
        <v>421</v>
      </c>
      <c r="C1010" s="10" t="s">
        <v>26</v>
      </c>
      <c r="D1010" s="8">
        <v>1445000</v>
      </c>
      <c r="E1010" s="10"/>
      <c r="F1010" s="10"/>
      <c r="G1010" s="10"/>
      <c r="H1010" s="8">
        <v>1445000</v>
      </c>
    </row>
    <row r="1011" spans="2:8">
      <c r="B1011" s="10">
        <v>422</v>
      </c>
      <c r="C1011" s="10" t="s">
        <v>35</v>
      </c>
      <c r="D1011" s="8">
        <v>151000</v>
      </c>
      <c r="E1011" s="10"/>
      <c r="F1011" s="10"/>
      <c r="G1011" s="10"/>
      <c r="H1011" s="8">
        <v>151000</v>
      </c>
    </row>
    <row r="1012" spans="2:8">
      <c r="B1012" s="10">
        <v>423</v>
      </c>
      <c r="C1012" s="10" t="s">
        <v>37</v>
      </c>
      <c r="D1012" s="8">
        <v>262000</v>
      </c>
      <c r="E1012" s="10"/>
      <c r="F1012" s="10"/>
      <c r="G1012" s="10"/>
      <c r="H1012" s="8">
        <v>262000</v>
      </c>
    </row>
    <row r="1013" spans="2:8">
      <c r="B1013" s="10">
        <v>424</v>
      </c>
      <c r="C1013" s="10" t="s">
        <v>72</v>
      </c>
      <c r="D1013" s="8">
        <v>43000</v>
      </c>
      <c r="E1013" s="10"/>
      <c r="F1013" s="10"/>
      <c r="G1013" s="10"/>
      <c r="H1013" s="8">
        <v>43000</v>
      </c>
    </row>
    <row r="1014" spans="2:8">
      <c r="B1014" s="10">
        <v>425</v>
      </c>
      <c r="C1014" s="10" t="s">
        <v>107</v>
      </c>
      <c r="D1014" s="8">
        <v>350000</v>
      </c>
      <c r="E1014" s="10"/>
      <c r="F1014" s="10"/>
      <c r="G1014" s="10"/>
      <c r="H1014" s="8">
        <v>350000</v>
      </c>
    </row>
    <row r="1015" spans="2:8">
      <c r="B1015" s="10">
        <v>426</v>
      </c>
      <c r="C1015" s="10" t="s">
        <v>41</v>
      </c>
      <c r="D1015" s="8">
        <v>395000</v>
      </c>
      <c r="E1015" s="10"/>
      <c r="F1015" s="10"/>
      <c r="G1015" s="10"/>
      <c r="H1015" s="8">
        <v>395000</v>
      </c>
    </row>
    <row r="1016" spans="2:8">
      <c r="B1016" s="10">
        <v>472</v>
      </c>
      <c r="C1016" s="10" t="s">
        <v>373</v>
      </c>
      <c r="D1016" s="8">
        <v>400000</v>
      </c>
      <c r="E1016" s="10"/>
      <c r="F1016" s="10"/>
      <c r="G1016" s="10"/>
      <c r="H1016" s="8">
        <v>400000</v>
      </c>
    </row>
    <row r="1017" spans="2:8">
      <c r="B1017" s="10">
        <v>483</v>
      </c>
      <c r="C1017" s="10" t="s">
        <v>564</v>
      </c>
      <c r="D1017" s="8">
        <v>5000</v>
      </c>
      <c r="E1017" s="10"/>
      <c r="F1017" s="10"/>
      <c r="G1017" s="10"/>
      <c r="H1017" s="8">
        <v>5000</v>
      </c>
    </row>
    <row r="1018" spans="2:8">
      <c r="B1018" s="5">
        <v>4632</v>
      </c>
      <c r="C1018" s="5" t="s">
        <v>433</v>
      </c>
      <c r="D1018" s="17">
        <v>70000</v>
      </c>
      <c r="E1018" s="10"/>
      <c r="F1018" s="10"/>
      <c r="G1018" s="10"/>
      <c r="H1018" s="17">
        <v>70000</v>
      </c>
    </row>
    <row r="1019" spans="2:8">
      <c r="B1019" s="10">
        <v>512</v>
      </c>
      <c r="C1019" s="10" t="s">
        <v>82</v>
      </c>
      <c r="D1019" s="8">
        <v>70000</v>
      </c>
      <c r="E1019" s="10"/>
      <c r="F1019" s="10"/>
      <c r="G1019" s="10"/>
      <c r="H1019" s="8">
        <v>70000</v>
      </c>
    </row>
    <row r="1020" spans="2:8">
      <c r="B1020" s="10"/>
      <c r="C1020" s="113" t="s">
        <v>1031</v>
      </c>
      <c r="D1020" s="17">
        <v>5342000</v>
      </c>
      <c r="E1020" s="5">
        <v>0</v>
      </c>
      <c r="F1020" s="5">
        <v>0</v>
      </c>
      <c r="G1020" s="5">
        <v>0</v>
      </c>
      <c r="H1020" s="17">
        <v>5342000</v>
      </c>
    </row>
    <row r="1021" spans="2:8">
      <c r="B1021" s="10"/>
      <c r="C1021" s="5" t="s">
        <v>1032</v>
      </c>
      <c r="D1021" s="10"/>
      <c r="E1021" s="10"/>
      <c r="F1021" s="10"/>
      <c r="G1021" s="10"/>
      <c r="H1021" s="10"/>
    </row>
    <row r="1022" spans="2:8">
      <c r="B1022" s="5">
        <v>4631</v>
      </c>
      <c r="C1022" s="5" t="s">
        <v>354</v>
      </c>
      <c r="D1022" s="17">
        <v>8980000</v>
      </c>
      <c r="E1022" s="5">
        <v>0</v>
      </c>
      <c r="F1022" s="5">
        <v>0</v>
      </c>
      <c r="G1022" s="5">
        <v>0</v>
      </c>
      <c r="H1022" s="17">
        <v>8980000</v>
      </c>
    </row>
    <row r="1023" spans="2:8">
      <c r="B1023" s="10">
        <v>415</v>
      </c>
      <c r="C1023" s="10" t="s">
        <v>417</v>
      </c>
      <c r="D1023" s="8">
        <v>1000000</v>
      </c>
      <c r="E1023" s="10"/>
      <c r="F1023" s="10"/>
      <c r="G1023" s="10"/>
      <c r="H1023" s="8">
        <v>1000000</v>
      </c>
    </row>
    <row r="1024" spans="2:8">
      <c r="B1024" s="10">
        <v>416</v>
      </c>
      <c r="C1024" s="10" t="s">
        <v>418</v>
      </c>
      <c r="D1024" s="8">
        <v>725000</v>
      </c>
      <c r="E1024" s="10"/>
      <c r="F1024" s="10"/>
      <c r="G1024" s="10"/>
      <c r="H1024" s="8">
        <v>725000</v>
      </c>
    </row>
    <row r="1025" spans="2:8">
      <c r="B1025" s="10">
        <v>421</v>
      </c>
      <c r="C1025" s="10" t="s">
        <v>26</v>
      </c>
      <c r="D1025" s="8">
        <v>4910000</v>
      </c>
      <c r="E1025" s="10"/>
      <c r="F1025" s="10"/>
      <c r="G1025" s="10"/>
      <c r="H1025" s="8">
        <v>4910000</v>
      </c>
    </row>
    <row r="1026" spans="2:8">
      <c r="B1026" s="10">
        <v>422</v>
      </c>
      <c r="C1026" s="10" t="s">
        <v>35</v>
      </c>
      <c r="D1026" s="8">
        <v>230000</v>
      </c>
      <c r="E1026" s="10"/>
      <c r="F1026" s="10"/>
      <c r="G1026" s="10"/>
      <c r="H1026" s="8">
        <v>230000</v>
      </c>
    </row>
    <row r="1027" spans="2:8">
      <c r="B1027" s="10">
        <v>423</v>
      </c>
      <c r="C1027" s="10" t="s">
        <v>37</v>
      </c>
      <c r="D1027" s="8">
        <v>180000</v>
      </c>
      <c r="E1027" s="10"/>
      <c r="F1027" s="10"/>
      <c r="G1027" s="10"/>
      <c r="H1027" s="8">
        <v>180000</v>
      </c>
    </row>
    <row r="1028" spans="2:8">
      <c r="B1028" s="10">
        <v>424</v>
      </c>
      <c r="C1028" s="10" t="s">
        <v>72</v>
      </c>
      <c r="D1028" s="8">
        <v>25000</v>
      </c>
      <c r="E1028" s="10"/>
      <c r="F1028" s="10"/>
      <c r="G1028" s="10"/>
      <c r="H1028" s="8">
        <v>25000</v>
      </c>
    </row>
    <row r="1029" spans="2:8">
      <c r="B1029" s="10">
        <v>425</v>
      </c>
      <c r="C1029" s="10" t="s">
        <v>107</v>
      </c>
      <c r="D1029" s="8">
        <v>790000</v>
      </c>
      <c r="E1029" s="10"/>
      <c r="F1029" s="10"/>
      <c r="G1029" s="10"/>
      <c r="H1029" s="8">
        <v>790000</v>
      </c>
    </row>
    <row r="1030" spans="2:8">
      <c r="B1030" s="10">
        <v>426</v>
      </c>
      <c r="C1030" s="10" t="s">
        <v>41</v>
      </c>
      <c r="D1030" s="8">
        <v>400000</v>
      </c>
      <c r="E1030" s="10"/>
      <c r="F1030" s="10"/>
      <c r="G1030" s="10"/>
      <c r="H1030" s="8">
        <v>400000</v>
      </c>
    </row>
    <row r="1031" spans="2:8">
      <c r="B1031" s="10">
        <v>472</v>
      </c>
      <c r="C1031" s="10" t="s">
        <v>373</v>
      </c>
      <c r="D1031" s="8">
        <v>700000</v>
      </c>
      <c r="E1031" s="10"/>
      <c r="F1031" s="10"/>
      <c r="G1031" s="10"/>
      <c r="H1031" s="8">
        <v>700000</v>
      </c>
    </row>
    <row r="1032" spans="2:8">
      <c r="B1032" s="10">
        <v>482</v>
      </c>
      <c r="C1032" s="10" t="s">
        <v>793</v>
      </c>
      <c r="D1032" s="8">
        <v>20000</v>
      </c>
      <c r="E1032" s="10"/>
      <c r="F1032" s="10"/>
      <c r="G1032" s="10"/>
      <c r="H1032" s="8">
        <v>20000</v>
      </c>
    </row>
    <row r="1033" spans="2:8">
      <c r="B1033" s="5">
        <v>4632</v>
      </c>
      <c r="C1033" s="5" t="s">
        <v>433</v>
      </c>
      <c r="D1033" s="17">
        <v>90000</v>
      </c>
      <c r="E1033" s="10"/>
      <c r="F1033" s="10"/>
      <c r="G1033" s="10"/>
      <c r="H1033" s="17">
        <v>90000</v>
      </c>
    </row>
    <row r="1034" spans="2:8">
      <c r="B1034" s="10">
        <v>512</v>
      </c>
      <c r="C1034" s="10" t="s">
        <v>82</v>
      </c>
      <c r="D1034" s="8">
        <v>90000</v>
      </c>
      <c r="E1034" s="10"/>
      <c r="F1034" s="10"/>
      <c r="G1034" s="10"/>
      <c r="H1034" s="8">
        <v>90000</v>
      </c>
    </row>
    <row r="1035" spans="2:8">
      <c r="B1035" s="10"/>
      <c r="C1035" s="113" t="s">
        <v>1033</v>
      </c>
      <c r="D1035" s="17">
        <v>9070000</v>
      </c>
      <c r="E1035" s="5">
        <v>0</v>
      </c>
      <c r="F1035" s="5">
        <v>0</v>
      </c>
      <c r="G1035" s="5">
        <v>0</v>
      </c>
      <c r="H1035" s="17">
        <v>9070000</v>
      </c>
    </row>
    <row r="1036" spans="2:8">
      <c r="B1036" s="10"/>
      <c r="C1036" s="5" t="s">
        <v>1034</v>
      </c>
      <c r="D1036" s="10"/>
      <c r="E1036" s="10"/>
      <c r="F1036" s="10"/>
      <c r="G1036" s="10"/>
      <c r="H1036" s="10"/>
    </row>
    <row r="1037" spans="2:8">
      <c r="B1037" s="5">
        <v>4631</v>
      </c>
      <c r="C1037" s="5" t="s">
        <v>354</v>
      </c>
      <c r="D1037" s="17">
        <v>8500000</v>
      </c>
      <c r="E1037" s="5">
        <v>0</v>
      </c>
      <c r="F1037" s="5">
        <v>0</v>
      </c>
      <c r="G1037" s="5">
        <v>0</v>
      </c>
      <c r="H1037" s="17">
        <v>8500000</v>
      </c>
    </row>
    <row r="1038" spans="2:8">
      <c r="B1038" s="10">
        <v>414</v>
      </c>
      <c r="C1038" s="10" t="s">
        <v>105</v>
      </c>
      <c r="D1038" s="8">
        <v>20000</v>
      </c>
      <c r="E1038" s="10"/>
      <c r="F1038" s="10"/>
      <c r="G1038" s="10"/>
      <c r="H1038" s="8">
        <v>20000</v>
      </c>
    </row>
    <row r="1039" spans="2:8">
      <c r="B1039" s="10">
        <v>415</v>
      </c>
      <c r="C1039" s="10" t="s">
        <v>417</v>
      </c>
      <c r="D1039" s="8">
        <v>2000000</v>
      </c>
      <c r="E1039" s="10"/>
      <c r="F1039" s="10"/>
      <c r="G1039" s="10"/>
      <c r="H1039" s="8">
        <v>2000000</v>
      </c>
    </row>
    <row r="1040" spans="2:8">
      <c r="B1040" s="10">
        <v>416</v>
      </c>
      <c r="C1040" s="10" t="s">
        <v>418</v>
      </c>
      <c r="D1040" s="8">
        <v>300000</v>
      </c>
      <c r="E1040" s="10"/>
      <c r="F1040" s="10"/>
      <c r="G1040" s="10"/>
      <c r="H1040" s="8">
        <v>300000</v>
      </c>
    </row>
    <row r="1041" spans="2:8">
      <c r="B1041" s="10">
        <v>421</v>
      </c>
      <c r="C1041" s="10" t="s">
        <v>26</v>
      </c>
      <c r="D1041" s="8">
        <v>3425000</v>
      </c>
      <c r="E1041" s="10"/>
      <c r="F1041" s="10"/>
      <c r="G1041" s="10"/>
      <c r="H1041" s="8">
        <v>3425000</v>
      </c>
    </row>
    <row r="1042" spans="2:8">
      <c r="B1042" s="10">
        <v>422</v>
      </c>
      <c r="C1042" s="10" t="s">
        <v>35</v>
      </c>
      <c r="D1042" s="8">
        <v>780000</v>
      </c>
      <c r="E1042" s="10"/>
      <c r="F1042" s="10"/>
      <c r="G1042" s="10"/>
      <c r="H1042" s="8">
        <v>780000</v>
      </c>
    </row>
    <row r="1043" spans="2:8">
      <c r="B1043" s="10">
        <v>423</v>
      </c>
      <c r="C1043" s="10" t="s">
        <v>37</v>
      </c>
      <c r="D1043" s="8">
        <v>440000</v>
      </c>
      <c r="E1043" s="10"/>
      <c r="F1043" s="10"/>
      <c r="G1043" s="10"/>
      <c r="H1043" s="8">
        <v>440000</v>
      </c>
    </row>
    <row r="1044" spans="2:8">
      <c r="B1044" s="10">
        <v>424</v>
      </c>
      <c r="C1044" s="10" t="s">
        <v>72</v>
      </c>
      <c r="D1044" s="8">
        <v>20000</v>
      </c>
      <c r="E1044" s="10"/>
      <c r="F1044" s="10"/>
      <c r="G1044" s="10"/>
      <c r="H1044" s="8">
        <v>20000</v>
      </c>
    </row>
    <row r="1045" spans="2:8">
      <c r="B1045" s="10">
        <v>425</v>
      </c>
      <c r="C1045" s="10" t="s">
        <v>107</v>
      </c>
      <c r="D1045" s="8">
        <v>490000</v>
      </c>
      <c r="E1045" s="10"/>
      <c r="F1045" s="10"/>
      <c r="G1045" s="10"/>
      <c r="H1045" s="8">
        <v>490000</v>
      </c>
    </row>
    <row r="1046" spans="2:8">
      <c r="B1046" s="10">
        <v>426</v>
      </c>
      <c r="C1046" s="10" t="s">
        <v>41</v>
      </c>
      <c r="D1046" s="8">
        <v>800000</v>
      </c>
      <c r="E1046" s="10"/>
      <c r="F1046" s="10"/>
      <c r="G1046" s="10"/>
      <c r="H1046" s="8">
        <v>800000</v>
      </c>
    </row>
    <row r="1047" spans="2:8">
      <c r="B1047" s="10">
        <v>472</v>
      </c>
      <c r="C1047" s="10" t="s">
        <v>373</v>
      </c>
      <c r="D1047" s="8">
        <v>220000</v>
      </c>
      <c r="E1047" s="10"/>
      <c r="F1047" s="10"/>
      <c r="G1047" s="10"/>
      <c r="H1047" s="8">
        <v>220000</v>
      </c>
    </row>
    <row r="1048" spans="2:8">
      <c r="B1048" s="10">
        <v>483</v>
      </c>
      <c r="C1048" s="10" t="s">
        <v>564</v>
      </c>
      <c r="D1048" s="8">
        <v>5000</v>
      </c>
      <c r="E1048" s="10"/>
      <c r="F1048" s="10"/>
      <c r="G1048" s="10"/>
      <c r="H1048" s="8">
        <v>5000</v>
      </c>
    </row>
    <row r="1049" spans="2:8">
      <c r="B1049" s="5">
        <v>4632</v>
      </c>
      <c r="C1049" s="5" t="s">
        <v>433</v>
      </c>
      <c r="D1049" s="17">
        <v>3090000</v>
      </c>
      <c r="E1049" s="5">
        <v>0</v>
      </c>
      <c r="F1049" s="5">
        <v>0</v>
      </c>
      <c r="G1049" s="5">
        <v>0</v>
      </c>
      <c r="H1049" s="17">
        <v>3090000</v>
      </c>
    </row>
    <row r="1050" spans="2:8">
      <c r="B1050" s="10">
        <v>511</v>
      </c>
      <c r="C1050" s="10" t="s">
        <v>81</v>
      </c>
      <c r="D1050" s="8">
        <v>3000000</v>
      </c>
      <c r="E1050" s="10"/>
      <c r="F1050" s="10"/>
      <c r="G1050" s="10"/>
      <c r="H1050" s="8">
        <v>3000000</v>
      </c>
    </row>
    <row r="1051" spans="2:8">
      <c r="B1051" s="10">
        <v>512</v>
      </c>
      <c r="C1051" s="10" t="s">
        <v>82</v>
      </c>
      <c r="D1051" s="8">
        <v>90000</v>
      </c>
      <c r="E1051" s="10"/>
      <c r="F1051" s="10"/>
      <c r="G1051" s="10"/>
      <c r="H1051" s="8">
        <v>90000</v>
      </c>
    </row>
    <row r="1052" spans="2:8">
      <c r="B1052" s="10"/>
      <c r="C1052" s="113" t="s">
        <v>1035</v>
      </c>
      <c r="D1052" s="17">
        <v>11590000</v>
      </c>
      <c r="E1052" s="5">
        <v>0</v>
      </c>
      <c r="F1052" s="5">
        <v>0</v>
      </c>
      <c r="G1052" s="5">
        <v>0</v>
      </c>
      <c r="H1052" s="17">
        <v>11590000</v>
      </c>
    </row>
    <row r="1053" spans="2:8">
      <c r="B1053" s="10"/>
      <c r="C1053" s="5" t="s">
        <v>1036</v>
      </c>
      <c r="D1053" s="10"/>
      <c r="E1053" s="10"/>
      <c r="F1053" s="10"/>
      <c r="G1053" s="10"/>
      <c r="H1053" s="10"/>
    </row>
    <row r="1054" spans="2:8">
      <c r="B1054" s="5">
        <v>4631</v>
      </c>
      <c r="C1054" s="5" t="s">
        <v>354</v>
      </c>
      <c r="D1054" s="17">
        <v>5840000</v>
      </c>
      <c r="E1054" s="5">
        <v>0</v>
      </c>
      <c r="F1054" s="5">
        <v>0</v>
      </c>
      <c r="G1054" s="5">
        <v>0</v>
      </c>
      <c r="H1054" s="17">
        <v>5840000</v>
      </c>
    </row>
    <row r="1055" spans="2:8">
      <c r="B1055" s="10">
        <v>413</v>
      </c>
      <c r="C1055" s="10" t="s">
        <v>67</v>
      </c>
      <c r="D1055" s="8">
        <v>500000</v>
      </c>
      <c r="E1055" s="10"/>
      <c r="F1055" s="10"/>
      <c r="G1055" s="10"/>
      <c r="H1055" s="8">
        <v>500000</v>
      </c>
    </row>
    <row r="1056" spans="2:8">
      <c r="B1056" s="10">
        <v>415</v>
      </c>
      <c r="C1056" s="10" t="s">
        <v>417</v>
      </c>
      <c r="D1056" s="8">
        <v>900000</v>
      </c>
      <c r="E1056" s="10"/>
      <c r="F1056" s="10"/>
      <c r="G1056" s="10"/>
      <c r="H1056" s="8">
        <v>900000</v>
      </c>
    </row>
    <row r="1057" spans="2:8">
      <c r="B1057" s="10">
        <v>416</v>
      </c>
      <c r="C1057" s="10" t="s">
        <v>418</v>
      </c>
      <c r="D1057" s="8">
        <v>180000</v>
      </c>
      <c r="E1057" s="10"/>
      <c r="F1057" s="10"/>
      <c r="G1057" s="10"/>
      <c r="H1057" s="8">
        <v>180000</v>
      </c>
    </row>
    <row r="1058" spans="2:8">
      <c r="B1058" s="10">
        <v>421</v>
      </c>
      <c r="C1058" s="10" t="s">
        <v>26</v>
      </c>
      <c r="D1058" s="8">
        <v>2690000</v>
      </c>
      <c r="E1058" s="10"/>
      <c r="F1058" s="10"/>
      <c r="G1058" s="10"/>
      <c r="H1058" s="8">
        <v>2690000</v>
      </c>
    </row>
    <row r="1059" spans="2:8">
      <c r="B1059" s="10">
        <v>422</v>
      </c>
      <c r="C1059" s="10" t="s">
        <v>35</v>
      </c>
      <c r="D1059" s="8">
        <v>90000</v>
      </c>
      <c r="E1059" s="10"/>
      <c r="F1059" s="10"/>
      <c r="G1059" s="10"/>
      <c r="H1059" s="8">
        <v>90000</v>
      </c>
    </row>
    <row r="1060" spans="2:8">
      <c r="B1060" s="10">
        <v>423</v>
      </c>
      <c r="C1060" s="10" t="s">
        <v>37</v>
      </c>
      <c r="D1060" s="8">
        <v>305000</v>
      </c>
      <c r="E1060" s="10"/>
      <c r="F1060" s="10"/>
      <c r="G1060" s="10"/>
      <c r="H1060" s="8">
        <v>305000</v>
      </c>
    </row>
    <row r="1061" spans="2:8">
      <c r="B1061" s="10">
        <v>424</v>
      </c>
      <c r="C1061" s="10" t="s">
        <v>72</v>
      </c>
      <c r="D1061" s="8">
        <v>32000</v>
      </c>
      <c r="E1061" s="10"/>
      <c r="F1061" s="10"/>
      <c r="G1061" s="10"/>
      <c r="H1061" s="8">
        <v>32000</v>
      </c>
    </row>
    <row r="1062" spans="2:8">
      <c r="B1062" s="10">
        <v>425</v>
      </c>
      <c r="C1062" s="10" t="s">
        <v>107</v>
      </c>
      <c r="D1062" s="8">
        <v>550000</v>
      </c>
      <c r="E1062" s="10"/>
      <c r="F1062" s="10"/>
      <c r="G1062" s="10"/>
      <c r="H1062" s="8">
        <v>550000</v>
      </c>
    </row>
    <row r="1063" spans="2:8">
      <c r="B1063" s="10">
        <v>426</v>
      </c>
      <c r="C1063" s="10" t="s">
        <v>41</v>
      </c>
      <c r="D1063" s="8">
        <v>443000</v>
      </c>
      <c r="E1063" s="10"/>
      <c r="F1063" s="10"/>
      <c r="G1063" s="10"/>
      <c r="H1063" s="8">
        <v>443000</v>
      </c>
    </row>
    <row r="1064" spans="2:8">
      <c r="B1064" s="10">
        <v>472</v>
      </c>
      <c r="C1064" s="10" t="s">
        <v>373</v>
      </c>
      <c r="D1064" s="8">
        <v>130000</v>
      </c>
      <c r="E1064" s="10"/>
      <c r="F1064" s="10"/>
      <c r="G1064" s="10"/>
      <c r="H1064" s="8">
        <v>130000</v>
      </c>
    </row>
    <row r="1065" spans="2:8">
      <c r="B1065" s="10">
        <v>482</v>
      </c>
      <c r="C1065" s="10" t="s">
        <v>793</v>
      </c>
      <c r="D1065" s="8">
        <v>20000</v>
      </c>
      <c r="E1065" s="10"/>
      <c r="F1065" s="10"/>
      <c r="G1065" s="10"/>
      <c r="H1065" s="8">
        <v>20000</v>
      </c>
    </row>
    <row r="1066" spans="2:8">
      <c r="B1066" s="5">
        <v>4632</v>
      </c>
      <c r="C1066" s="5" t="s">
        <v>433</v>
      </c>
      <c r="D1066" s="17">
        <v>450000</v>
      </c>
      <c r="E1066" s="10"/>
      <c r="F1066" s="10"/>
      <c r="G1066" s="10"/>
      <c r="H1066" s="17">
        <v>450000</v>
      </c>
    </row>
    <row r="1067" spans="2:8">
      <c r="B1067" s="10">
        <v>511</v>
      </c>
      <c r="C1067" s="10" t="s">
        <v>81</v>
      </c>
      <c r="D1067" s="8">
        <v>400000</v>
      </c>
      <c r="E1067" s="10"/>
      <c r="F1067" s="10"/>
      <c r="G1067" s="10"/>
      <c r="H1067" s="8">
        <v>400000</v>
      </c>
    </row>
    <row r="1068" spans="2:8">
      <c r="B1068" s="10">
        <v>512</v>
      </c>
      <c r="C1068" s="10" t="s">
        <v>82</v>
      </c>
      <c r="D1068" s="8">
        <v>50000</v>
      </c>
      <c r="E1068" s="10"/>
      <c r="F1068" s="10"/>
      <c r="G1068" s="10"/>
      <c r="H1068" s="8">
        <v>50000</v>
      </c>
    </row>
    <row r="1069" spans="2:8">
      <c r="B1069" s="10"/>
      <c r="C1069" s="113" t="s">
        <v>1037</v>
      </c>
      <c r="D1069" s="17">
        <v>6290000</v>
      </c>
      <c r="E1069" s="5">
        <v>0</v>
      </c>
      <c r="F1069" s="5">
        <v>0</v>
      </c>
      <c r="G1069" s="5">
        <v>0</v>
      </c>
      <c r="H1069" s="17">
        <v>6290000</v>
      </c>
    </row>
    <row r="1070" spans="2:8">
      <c r="B1070" s="10"/>
      <c r="C1070" s="5" t="s">
        <v>1038</v>
      </c>
      <c r="D1070" s="10"/>
      <c r="E1070" s="10"/>
      <c r="F1070" s="10"/>
      <c r="G1070" s="10"/>
      <c r="H1070" s="10"/>
    </row>
    <row r="1071" spans="2:8">
      <c r="B1071" s="5">
        <v>4631</v>
      </c>
      <c r="C1071" s="5" t="s">
        <v>354</v>
      </c>
      <c r="D1071" s="17">
        <v>7830000</v>
      </c>
      <c r="E1071" s="5">
        <v>0</v>
      </c>
      <c r="F1071" s="5">
        <v>0</v>
      </c>
      <c r="G1071" s="5">
        <v>0</v>
      </c>
      <c r="H1071" s="17">
        <v>7830000</v>
      </c>
    </row>
    <row r="1072" spans="2:8">
      <c r="B1072" s="10">
        <v>413</v>
      </c>
      <c r="C1072" s="10" t="s">
        <v>67</v>
      </c>
      <c r="D1072" s="8">
        <v>730000</v>
      </c>
      <c r="E1072" s="10"/>
      <c r="F1072" s="10"/>
      <c r="G1072" s="10"/>
      <c r="H1072" s="8">
        <v>730000</v>
      </c>
    </row>
    <row r="1073" spans="2:8">
      <c r="B1073" s="10">
        <v>415</v>
      </c>
      <c r="C1073" s="10" t="s">
        <v>417</v>
      </c>
      <c r="D1073" s="8">
        <v>1400000</v>
      </c>
      <c r="E1073" s="10"/>
      <c r="F1073" s="10"/>
      <c r="G1073" s="10"/>
      <c r="H1073" s="8">
        <v>1400000</v>
      </c>
    </row>
    <row r="1074" spans="2:8">
      <c r="B1074" s="10">
        <v>416</v>
      </c>
      <c r="C1074" s="10" t="s">
        <v>418</v>
      </c>
      <c r="D1074" s="8">
        <v>450000</v>
      </c>
      <c r="E1074" s="10"/>
      <c r="F1074" s="10"/>
      <c r="G1074" s="10"/>
      <c r="H1074" s="8">
        <v>450000</v>
      </c>
    </row>
    <row r="1075" spans="2:8">
      <c r="B1075" s="10">
        <v>421</v>
      </c>
      <c r="C1075" s="10" t="s">
        <v>26</v>
      </c>
      <c r="D1075" s="8">
        <v>3544000</v>
      </c>
      <c r="E1075" s="10"/>
      <c r="F1075" s="10"/>
      <c r="G1075" s="10"/>
      <c r="H1075" s="8">
        <v>3544000</v>
      </c>
    </row>
    <row r="1076" spans="2:8">
      <c r="B1076" s="10">
        <v>422</v>
      </c>
      <c r="C1076" s="10" t="s">
        <v>35</v>
      </c>
      <c r="D1076" s="8">
        <v>160000</v>
      </c>
      <c r="E1076" s="10"/>
      <c r="F1076" s="10"/>
      <c r="G1076" s="10"/>
      <c r="H1076" s="8">
        <v>160000</v>
      </c>
    </row>
    <row r="1077" spans="2:8">
      <c r="B1077" s="10">
        <v>423</v>
      </c>
      <c r="C1077" s="10" t="s">
        <v>37</v>
      </c>
      <c r="D1077" s="8">
        <v>285000</v>
      </c>
      <c r="E1077" s="10"/>
      <c r="F1077" s="10"/>
      <c r="G1077" s="10"/>
      <c r="H1077" s="8">
        <v>285000</v>
      </c>
    </row>
    <row r="1078" spans="2:8">
      <c r="B1078" s="10">
        <v>424</v>
      </c>
      <c r="C1078" s="10" t="s">
        <v>72</v>
      </c>
      <c r="D1078" s="8">
        <v>38000</v>
      </c>
      <c r="E1078" s="10"/>
      <c r="F1078" s="10"/>
      <c r="G1078" s="10"/>
      <c r="H1078" s="8">
        <v>38000</v>
      </c>
    </row>
    <row r="1079" spans="2:8">
      <c r="B1079" s="10">
        <v>425</v>
      </c>
      <c r="C1079" s="10" t="s">
        <v>107</v>
      </c>
      <c r="D1079" s="8">
        <v>570000</v>
      </c>
      <c r="E1079" s="10"/>
      <c r="F1079" s="10"/>
      <c r="G1079" s="10"/>
      <c r="H1079" s="8">
        <v>570000</v>
      </c>
    </row>
    <row r="1080" spans="2:8">
      <c r="B1080" s="10">
        <v>426</v>
      </c>
      <c r="C1080" s="10" t="s">
        <v>41</v>
      </c>
      <c r="D1080" s="8">
        <v>450000</v>
      </c>
      <c r="E1080" s="10"/>
      <c r="F1080" s="10"/>
      <c r="G1080" s="10"/>
      <c r="H1080" s="8">
        <v>450000</v>
      </c>
    </row>
    <row r="1081" spans="2:8">
      <c r="B1081" s="10">
        <v>472</v>
      </c>
      <c r="C1081" s="10" t="s">
        <v>373</v>
      </c>
      <c r="D1081" s="8">
        <v>200000</v>
      </c>
      <c r="E1081" s="10"/>
      <c r="F1081" s="10"/>
      <c r="G1081" s="10"/>
      <c r="H1081" s="8">
        <v>200000</v>
      </c>
    </row>
    <row r="1082" spans="2:8">
      <c r="B1082" s="10">
        <v>482</v>
      </c>
      <c r="C1082" s="10" t="s">
        <v>793</v>
      </c>
      <c r="D1082" s="8">
        <v>3000</v>
      </c>
      <c r="E1082" s="10"/>
      <c r="F1082" s="10"/>
      <c r="G1082" s="10"/>
      <c r="H1082" s="8">
        <v>3000</v>
      </c>
    </row>
    <row r="1083" spans="2:8">
      <c r="B1083" s="5">
        <v>4632</v>
      </c>
      <c r="C1083" s="5" t="s">
        <v>433</v>
      </c>
      <c r="D1083" s="17">
        <v>2500000</v>
      </c>
      <c r="E1083" s="10"/>
      <c r="F1083" s="10"/>
      <c r="G1083" s="10"/>
      <c r="H1083" s="17">
        <v>2500000</v>
      </c>
    </row>
    <row r="1084" spans="2:8">
      <c r="B1084" s="10">
        <v>511</v>
      </c>
      <c r="C1084" s="10" t="s">
        <v>81</v>
      </c>
      <c r="D1084" s="8">
        <v>2450000</v>
      </c>
      <c r="E1084" s="10"/>
      <c r="F1084" s="10"/>
      <c r="G1084" s="10"/>
      <c r="H1084" s="8">
        <v>2450000</v>
      </c>
    </row>
    <row r="1085" spans="2:8">
      <c r="B1085" s="10">
        <v>512</v>
      </c>
      <c r="C1085" s="10" t="s">
        <v>82</v>
      </c>
      <c r="D1085" s="8">
        <v>50000</v>
      </c>
      <c r="E1085" s="10"/>
      <c r="F1085" s="10"/>
      <c r="G1085" s="10"/>
      <c r="H1085" s="8">
        <v>50000</v>
      </c>
    </row>
    <row r="1086" spans="2:8">
      <c r="B1086" s="10"/>
      <c r="C1086" s="113" t="s">
        <v>1039</v>
      </c>
      <c r="D1086" s="17">
        <v>10330000</v>
      </c>
      <c r="E1086" s="5">
        <v>0</v>
      </c>
      <c r="F1086" s="5">
        <v>0</v>
      </c>
      <c r="G1086" s="5">
        <v>0</v>
      </c>
      <c r="H1086" s="17">
        <v>10330000</v>
      </c>
    </row>
    <row r="1087" spans="2:8">
      <c r="B1087" s="10"/>
      <c r="C1087" s="5" t="s">
        <v>1040</v>
      </c>
      <c r="D1087" s="10"/>
      <c r="E1087" s="10"/>
      <c r="F1087" s="10"/>
      <c r="G1087" s="10"/>
      <c r="H1087" s="10"/>
    </row>
    <row r="1088" spans="2:8">
      <c r="B1088" s="5">
        <v>4631</v>
      </c>
      <c r="C1088" s="5" t="s">
        <v>354</v>
      </c>
      <c r="D1088" s="17">
        <v>7730000</v>
      </c>
      <c r="E1088" s="5">
        <v>0</v>
      </c>
      <c r="F1088" s="5">
        <v>0</v>
      </c>
      <c r="G1088" s="5">
        <v>0</v>
      </c>
      <c r="H1088" s="17">
        <v>7730000</v>
      </c>
    </row>
    <row r="1089" spans="2:8">
      <c r="B1089" s="10">
        <v>413</v>
      </c>
      <c r="C1089" s="10" t="s">
        <v>67</v>
      </c>
      <c r="D1089" s="8">
        <v>200000</v>
      </c>
      <c r="E1089" s="10"/>
      <c r="F1089" s="10"/>
      <c r="G1089" s="10"/>
      <c r="H1089" s="8">
        <v>200000</v>
      </c>
    </row>
    <row r="1090" spans="2:8">
      <c r="B1090" s="10">
        <v>414</v>
      </c>
      <c r="C1090" s="10" t="s">
        <v>105</v>
      </c>
      <c r="D1090" s="8">
        <v>2000</v>
      </c>
      <c r="E1090" s="10"/>
      <c r="F1090" s="10"/>
      <c r="G1090" s="10"/>
      <c r="H1090" s="8">
        <v>2000</v>
      </c>
    </row>
    <row r="1091" spans="2:8">
      <c r="B1091" s="10">
        <v>415</v>
      </c>
      <c r="C1091" s="10" t="s">
        <v>417</v>
      </c>
      <c r="D1091" s="8">
        <v>1750000</v>
      </c>
      <c r="E1091" s="10"/>
      <c r="F1091" s="10"/>
      <c r="G1091" s="10"/>
      <c r="H1091" s="8">
        <v>1750000</v>
      </c>
    </row>
    <row r="1092" spans="2:8">
      <c r="B1092" s="10">
        <v>416</v>
      </c>
      <c r="C1092" s="10" t="s">
        <v>418</v>
      </c>
      <c r="D1092" s="8">
        <v>160000</v>
      </c>
      <c r="E1092" s="10"/>
      <c r="F1092" s="10"/>
      <c r="G1092" s="10"/>
      <c r="H1092" s="8">
        <v>160000</v>
      </c>
    </row>
    <row r="1093" spans="2:8">
      <c r="B1093" s="10">
        <v>421</v>
      </c>
      <c r="C1093" s="10" t="s">
        <v>26</v>
      </c>
      <c r="D1093" s="8">
        <v>3480000</v>
      </c>
      <c r="E1093" s="10"/>
      <c r="F1093" s="10"/>
      <c r="G1093" s="10"/>
      <c r="H1093" s="8">
        <v>3480000</v>
      </c>
    </row>
    <row r="1094" spans="2:8">
      <c r="B1094" s="10">
        <v>422</v>
      </c>
      <c r="C1094" s="10" t="s">
        <v>35</v>
      </c>
      <c r="D1094" s="8">
        <v>491000</v>
      </c>
      <c r="E1094" s="10"/>
      <c r="F1094" s="10"/>
      <c r="G1094" s="10"/>
      <c r="H1094" s="8">
        <v>491000</v>
      </c>
    </row>
    <row r="1095" spans="2:8">
      <c r="B1095" s="10">
        <v>423</v>
      </c>
      <c r="C1095" s="10" t="s">
        <v>37</v>
      </c>
      <c r="D1095" s="8">
        <v>316000</v>
      </c>
      <c r="E1095" s="10"/>
      <c r="F1095" s="10"/>
      <c r="G1095" s="10"/>
      <c r="H1095" s="8">
        <v>316000</v>
      </c>
    </row>
    <row r="1096" spans="2:8">
      <c r="B1096" s="10">
        <v>424</v>
      </c>
      <c r="C1096" s="10" t="s">
        <v>72</v>
      </c>
      <c r="D1096" s="8">
        <v>70000</v>
      </c>
      <c r="E1096" s="10"/>
      <c r="F1096" s="10"/>
      <c r="G1096" s="10"/>
      <c r="H1096" s="8">
        <v>70000</v>
      </c>
    </row>
    <row r="1097" spans="2:8">
      <c r="B1097" s="10">
        <v>425</v>
      </c>
      <c r="C1097" s="10" t="s">
        <v>107</v>
      </c>
      <c r="D1097" s="8">
        <v>370000</v>
      </c>
      <c r="E1097" s="10"/>
      <c r="F1097" s="10"/>
      <c r="G1097" s="10"/>
      <c r="H1097" s="8">
        <v>370000</v>
      </c>
    </row>
    <row r="1098" spans="2:8">
      <c r="B1098" s="10">
        <v>426</v>
      </c>
      <c r="C1098" s="10" t="s">
        <v>41</v>
      </c>
      <c r="D1098" s="8">
        <v>405000</v>
      </c>
      <c r="E1098" s="10"/>
      <c r="F1098" s="10"/>
      <c r="G1098" s="10"/>
      <c r="H1098" s="8">
        <v>405000</v>
      </c>
    </row>
    <row r="1099" spans="2:8">
      <c r="B1099" s="10">
        <v>472</v>
      </c>
      <c r="C1099" s="10" t="s">
        <v>373</v>
      </c>
      <c r="D1099" s="8">
        <v>460000</v>
      </c>
      <c r="E1099" s="10"/>
      <c r="F1099" s="10"/>
      <c r="G1099" s="10"/>
      <c r="H1099" s="8">
        <v>460000</v>
      </c>
    </row>
    <row r="1100" spans="2:8">
      <c r="B1100" s="10">
        <v>482</v>
      </c>
      <c r="C1100" s="10" t="s">
        <v>793</v>
      </c>
      <c r="D1100" s="8">
        <v>25000</v>
      </c>
      <c r="E1100" s="10"/>
      <c r="F1100" s="10"/>
      <c r="G1100" s="10"/>
      <c r="H1100" s="8">
        <v>25000</v>
      </c>
    </row>
    <row r="1101" spans="2:8">
      <c r="B1101" s="10">
        <v>483</v>
      </c>
      <c r="C1101" s="10" t="s">
        <v>564</v>
      </c>
      <c r="D1101" s="8">
        <v>1000</v>
      </c>
      <c r="E1101" s="10"/>
      <c r="F1101" s="10"/>
      <c r="G1101" s="10"/>
      <c r="H1101" s="8">
        <v>1000</v>
      </c>
    </row>
    <row r="1102" spans="2:8">
      <c r="B1102" s="5">
        <v>4632</v>
      </c>
      <c r="C1102" s="5" t="s">
        <v>433</v>
      </c>
      <c r="D1102" s="17">
        <v>2070000</v>
      </c>
      <c r="E1102" s="10"/>
      <c r="F1102" s="10"/>
      <c r="G1102" s="10"/>
      <c r="H1102" s="17">
        <v>2070000</v>
      </c>
    </row>
    <row r="1103" spans="2:8">
      <c r="B1103" s="10">
        <v>511</v>
      </c>
      <c r="C1103" s="10" t="s">
        <v>81</v>
      </c>
      <c r="D1103" s="8">
        <v>2000000</v>
      </c>
      <c r="E1103" s="10"/>
      <c r="F1103" s="10"/>
      <c r="G1103" s="10"/>
      <c r="H1103" s="8">
        <v>2000000</v>
      </c>
    </row>
    <row r="1104" spans="2:8">
      <c r="B1104" s="10">
        <v>512</v>
      </c>
      <c r="C1104" s="10" t="s">
        <v>82</v>
      </c>
      <c r="D1104" s="8">
        <v>70000</v>
      </c>
      <c r="E1104" s="10"/>
      <c r="F1104" s="10"/>
      <c r="G1104" s="10"/>
      <c r="H1104" s="8">
        <v>70000</v>
      </c>
    </row>
    <row r="1105" spans="2:8">
      <c r="B1105" s="10"/>
      <c r="C1105" s="113" t="s">
        <v>1041</v>
      </c>
      <c r="D1105" s="17">
        <v>9800000</v>
      </c>
      <c r="E1105" s="5">
        <v>0</v>
      </c>
      <c r="F1105" s="5">
        <v>0</v>
      </c>
      <c r="G1105" s="5">
        <v>0</v>
      </c>
      <c r="H1105" s="17">
        <v>9800000</v>
      </c>
    </row>
    <row r="1106" spans="2:8">
      <c r="B1106" s="10"/>
      <c r="C1106" s="5" t="s">
        <v>1042</v>
      </c>
      <c r="D1106" s="10"/>
      <c r="E1106" s="10"/>
      <c r="F1106" s="10"/>
      <c r="G1106" s="10"/>
      <c r="H1106" s="10"/>
    </row>
    <row r="1107" spans="2:8">
      <c r="B1107" s="5">
        <v>4631</v>
      </c>
      <c r="C1107" s="5" t="s">
        <v>354</v>
      </c>
      <c r="D1107" s="17">
        <v>8704000</v>
      </c>
      <c r="E1107" s="5">
        <v>0</v>
      </c>
      <c r="F1107" s="5">
        <v>0</v>
      </c>
      <c r="G1107" s="5">
        <v>0</v>
      </c>
      <c r="H1107" s="17">
        <v>8704000</v>
      </c>
    </row>
    <row r="1108" spans="2:8">
      <c r="B1108" s="10">
        <v>413</v>
      </c>
      <c r="C1108" s="10" t="s">
        <v>67</v>
      </c>
      <c r="D1108" s="8">
        <v>500000</v>
      </c>
      <c r="E1108" s="10"/>
      <c r="F1108" s="10"/>
      <c r="G1108" s="10"/>
      <c r="H1108" s="8">
        <v>500000</v>
      </c>
    </row>
    <row r="1109" spans="2:8">
      <c r="B1109" s="10">
        <v>415</v>
      </c>
      <c r="C1109" s="10" t="s">
        <v>417</v>
      </c>
      <c r="D1109" s="8">
        <v>1300000</v>
      </c>
      <c r="E1109" s="10"/>
      <c r="F1109" s="10"/>
      <c r="G1109" s="10"/>
      <c r="H1109" s="8">
        <v>1300000</v>
      </c>
    </row>
    <row r="1110" spans="2:8">
      <c r="B1110" s="10">
        <v>416</v>
      </c>
      <c r="C1110" s="10" t="s">
        <v>418</v>
      </c>
      <c r="D1110" s="8">
        <v>390000</v>
      </c>
      <c r="E1110" s="10"/>
      <c r="F1110" s="10"/>
      <c r="G1110" s="10"/>
      <c r="H1110" s="8">
        <v>390000</v>
      </c>
    </row>
    <row r="1111" spans="2:8">
      <c r="B1111" s="10">
        <v>421</v>
      </c>
      <c r="C1111" s="10" t="s">
        <v>26</v>
      </c>
      <c r="D1111" s="8">
        <v>4200000</v>
      </c>
      <c r="E1111" s="10"/>
      <c r="F1111" s="10"/>
      <c r="G1111" s="10"/>
      <c r="H1111" s="8">
        <v>4200000</v>
      </c>
    </row>
    <row r="1112" spans="2:8">
      <c r="B1112" s="10">
        <v>422</v>
      </c>
      <c r="C1112" s="10" t="s">
        <v>35</v>
      </c>
      <c r="D1112" s="8">
        <v>200000</v>
      </c>
      <c r="E1112" s="10"/>
      <c r="F1112" s="10"/>
      <c r="G1112" s="10"/>
      <c r="H1112" s="8">
        <v>200000</v>
      </c>
    </row>
    <row r="1113" spans="2:8">
      <c r="B1113" s="10">
        <v>423</v>
      </c>
      <c r="C1113" s="10" t="s">
        <v>37</v>
      </c>
      <c r="D1113" s="8">
        <v>332000</v>
      </c>
      <c r="E1113" s="10"/>
      <c r="F1113" s="10"/>
      <c r="G1113" s="10"/>
      <c r="H1113" s="8">
        <v>332000</v>
      </c>
    </row>
    <row r="1114" spans="2:8">
      <c r="B1114" s="10">
        <v>424</v>
      </c>
      <c r="C1114" s="10" t="s">
        <v>72</v>
      </c>
      <c r="D1114" s="8">
        <v>26000</v>
      </c>
      <c r="E1114" s="10"/>
      <c r="F1114" s="10"/>
      <c r="G1114" s="10"/>
      <c r="H1114" s="8">
        <v>26000</v>
      </c>
    </row>
    <row r="1115" spans="2:8">
      <c r="B1115" s="10">
        <v>425</v>
      </c>
      <c r="C1115" s="10" t="s">
        <v>107</v>
      </c>
      <c r="D1115" s="8">
        <v>990000</v>
      </c>
      <c r="E1115" s="10"/>
      <c r="F1115" s="10"/>
      <c r="G1115" s="10"/>
      <c r="H1115" s="8">
        <v>990000</v>
      </c>
    </row>
    <row r="1116" spans="2:8">
      <c r="B1116" s="10">
        <v>426</v>
      </c>
      <c r="C1116" s="10" t="s">
        <v>41</v>
      </c>
      <c r="D1116" s="8">
        <v>495000</v>
      </c>
      <c r="E1116" s="10"/>
      <c r="F1116" s="10"/>
      <c r="G1116" s="10"/>
      <c r="H1116" s="8">
        <v>495000</v>
      </c>
    </row>
    <row r="1117" spans="2:8">
      <c r="B1117" s="10">
        <v>472</v>
      </c>
      <c r="C1117" s="10" t="s">
        <v>373</v>
      </c>
      <c r="D1117" s="8">
        <v>270000</v>
      </c>
      <c r="E1117" s="10"/>
      <c r="F1117" s="10"/>
      <c r="G1117" s="10"/>
      <c r="H1117" s="8">
        <v>270000</v>
      </c>
    </row>
    <row r="1118" spans="2:8">
      <c r="B1118" s="10">
        <v>482</v>
      </c>
      <c r="C1118" s="10" t="s">
        <v>793</v>
      </c>
      <c r="D1118" s="8">
        <v>1000</v>
      </c>
      <c r="E1118" s="10"/>
      <c r="F1118" s="10"/>
      <c r="G1118" s="10"/>
      <c r="H1118" s="8">
        <v>1000</v>
      </c>
    </row>
    <row r="1119" spans="2:8">
      <c r="B1119" s="5">
        <v>4632</v>
      </c>
      <c r="C1119" s="5" t="s">
        <v>433</v>
      </c>
      <c r="D1119" s="17">
        <v>4050000</v>
      </c>
      <c r="E1119" s="10"/>
      <c r="F1119" s="10"/>
      <c r="G1119" s="10"/>
      <c r="H1119" s="17">
        <v>4050000</v>
      </c>
    </row>
    <row r="1120" spans="2:8">
      <c r="B1120" s="10">
        <v>511</v>
      </c>
      <c r="C1120" s="10" t="s">
        <v>81</v>
      </c>
      <c r="D1120" s="8">
        <v>3950000</v>
      </c>
      <c r="E1120" s="10"/>
      <c r="F1120" s="10"/>
      <c r="G1120" s="10"/>
      <c r="H1120" s="8">
        <v>3950000</v>
      </c>
    </row>
    <row r="1121" spans="2:8">
      <c r="B1121" s="10">
        <v>512</v>
      </c>
      <c r="C1121" s="10" t="s">
        <v>82</v>
      </c>
      <c r="D1121" s="8">
        <v>100000</v>
      </c>
      <c r="E1121" s="10"/>
      <c r="F1121" s="10"/>
      <c r="G1121" s="10"/>
      <c r="H1121" s="8">
        <v>100000</v>
      </c>
    </row>
    <row r="1122" spans="2:8">
      <c r="B1122" s="10"/>
      <c r="C1122" s="113" t="s">
        <v>1043</v>
      </c>
      <c r="D1122" s="17">
        <v>12754000</v>
      </c>
      <c r="E1122" s="5">
        <v>0</v>
      </c>
      <c r="F1122" s="5">
        <v>0</v>
      </c>
      <c r="G1122" s="5">
        <v>0</v>
      </c>
      <c r="H1122" s="17">
        <v>12754000</v>
      </c>
    </row>
    <row r="1123" spans="2:8">
      <c r="B1123" s="10"/>
      <c r="C1123" s="5" t="s">
        <v>1044</v>
      </c>
      <c r="D1123" s="10"/>
      <c r="E1123" s="10"/>
      <c r="F1123" s="10"/>
      <c r="G1123" s="10"/>
      <c r="H1123" s="10"/>
    </row>
    <row r="1124" spans="2:8">
      <c r="B1124" s="5">
        <v>4631</v>
      </c>
      <c r="C1124" s="5" t="s">
        <v>354</v>
      </c>
      <c r="D1124" s="17">
        <v>7575000</v>
      </c>
      <c r="E1124" s="5">
        <v>0</v>
      </c>
      <c r="F1124" s="5">
        <v>0</v>
      </c>
      <c r="G1124" s="5">
        <v>0</v>
      </c>
      <c r="H1124" s="17">
        <v>7575000</v>
      </c>
    </row>
    <row r="1125" spans="2:8">
      <c r="B1125" s="10">
        <v>415</v>
      </c>
      <c r="C1125" s="10" t="s">
        <v>417</v>
      </c>
      <c r="D1125" s="8">
        <v>1210000</v>
      </c>
      <c r="E1125" s="10"/>
      <c r="F1125" s="10"/>
      <c r="G1125" s="10"/>
      <c r="H1125" s="8">
        <v>1210000</v>
      </c>
    </row>
    <row r="1126" spans="2:8">
      <c r="B1126" s="10">
        <v>416</v>
      </c>
      <c r="C1126" s="10" t="s">
        <v>418</v>
      </c>
      <c r="D1126" s="8">
        <v>210000</v>
      </c>
      <c r="E1126" s="10"/>
      <c r="F1126" s="10"/>
      <c r="G1126" s="10"/>
      <c r="H1126" s="8">
        <v>210000</v>
      </c>
    </row>
    <row r="1127" spans="2:8">
      <c r="B1127" s="10">
        <v>421</v>
      </c>
      <c r="C1127" s="10" t="s">
        <v>26</v>
      </c>
      <c r="D1127" s="8">
        <v>4080000</v>
      </c>
      <c r="E1127" s="10"/>
      <c r="F1127" s="10"/>
      <c r="G1127" s="10"/>
      <c r="H1127" s="8">
        <v>4080000</v>
      </c>
    </row>
    <row r="1128" spans="2:8">
      <c r="B1128" s="10">
        <v>422</v>
      </c>
      <c r="C1128" s="10" t="s">
        <v>35</v>
      </c>
      <c r="D1128" s="8">
        <v>170000</v>
      </c>
      <c r="E1128" s="10"/>
      <c r="F1128" s="10"/>
      <c r="G1128" s="10"/>
      <c r="H1128" s="8">
        <v>170000</v>
      </c>
    </row>
    <row r="1129" spans="2:8">
      <c r="B1129" s="10">
        <v>423</v>
      </c>
      <c r="C1129" s="10" t="s">
        <v>37</v>
      </c>
      <c r="D1129" s="8">
        <v>305000</v>
      </c>
      <c r="E1129" s="10"/>
      <c r="F1129" s="10"/>
      <c r="G1129" s="10"/>
      <c r="H1129" s="8">
        <v>305000</v>
      </c>
    </row>
    <row r="1130" spans="2:8">
      <c r="B1130" s="10">
        <v>424</v>
      </c>
      <c r="C1130" s="10" t="s">
        <v>72</v>
      </c>
      <c r="D1130" s="8">
        <v>25000</v>
      </c>
      <c r="E1130" s="10"/>
      <c r="F1130" s="10"/>
      <c r="G1130" s="10"/>
      <c r="H1130" s="8">
        <v>25000</v>
      </c>
    </row>
    <row r="1131" spans="2:8">
      <c r="B1131" s="10">
        <v>425</v>
      </c>
      <c r="C1131" s="10" t="s">
        <v>107</v>
      </c>
      <c r="D1131" s="8">
        <v>590000</v>
      </c>
      <c r="E1131" s="10"/>
      <c r="F1131" s="10"/>
      <c r="G1131" s="10"/>
      <c r="H1131" s="8">
        <v>590000</v>
      </c>
    </row>
    <row r="1132" spans="2:8">
      <c r="B1132" s="10">
        <v>426</v>
      </c>
      <c r="C1132" s="10" t="s">
        <v>41</v>
      </c>
      <c r="D1132" s="8">
        <v>740000</v>
      </c>
      <c r="E1132" s="10"/>
      <c r="F1132" s="10"/>
      <c r="G1132" s="10"/>
      <c r="H1132" s="8">
        <v>740000</v>
      </c>
    </row>
    <row r="1133" spans="2:8">
      <c r="B1133" s="10">
        <v>472</v>
      </c>
      <c r="C1133" s="10" t="s">
        <v>373</v>
      </c>
      <c r="D1133" s="8">
        <v>200000</v>
      </c>
      <c r="E1133" s="10"/>
      <c r="F1133" s="10"/>
      <c r="G1133" s="10"/>
      <c r="H1133" s="8">
        <v>200000</v>
      </c>
    </row>
    <row r="1134" spans="2:8">
      <c r="B1134" s="10">
        <v>483</v>
      </c>
      <c r="C1134" s="10" t="s">
        <v>564</v>
      </c>
      <c r="D1134" s="8">
        <v>45000</v>
      </c>
      <c r="E1134" s="10"/>
      <c r="F1134" s="10"/>
      <c r="G1134" s="10"/>
      <c r="H1134" s="8">
        <v>45000</v>
      </c>
    </row>
    <row r="1135" spans="2:8">
      <c r="B1135" s="5">
        <v>4632</v>
      </c>
      <c r="C1135" s="5" t="s">
        <v>433</v>
      </c>
      <c r="D1135" s="17">
        <v>500000</v>
      </c>
      <c r="E1135" s="10"/>
      <c r="F1135" s="10"/>
      <c r="G1135" s="10"/>
      <c r="H1135" s="17">
        <v>500000</v>
      </c>
    </row>
    <row r="1136" spans="2:8">
      <c r="B1136" s="10">
        <v>511</v>
      </c>
      <c r="C1136" s="10" t="s">
        <v>81</v>
      </c>
      <c r="D1136" s="8">
        <v>400000</v>
      </c>
      <c r="E1136" s="10"/>
      <c r="F1136" s="10"/>
      <c r="G1136" s="10"/>
      <c r="H1136" s="8">
        <v>400000</v>
      </c>
    </row>
    <row r="1137" spans="2:8">
      <c r="B1137" s="10">
        <v>512</v>
      </c>
      <c r="C1137" s="10" t="s">
        <v>82</v>
      </c>
      <c r="D1137" s="8">
        <v>100000</v>
      </c>
      <c r="E1137" s="10"/>
      <c r="F1137" s="10"/>
      <c r="G1137" s="10"/>
      <c r="H1137" s="8">
        <v>100000</v>
      </c>
    </row>
    <row r="1138" spans="2:8">
      <c r="B1138" s="10"/>
      <c r="C1138" s="113" t="s">
        <v>1045</v>
      </c>
      <c r="D1138" s="17">
        <v>8075000</v>
      </c>
      <c r="E1138" s="5">
        <v>0</v>
      </c>
      <c r="F1138" s="5">
        <v>0</v>
      </c>
      <c r="G1138" s="5">
        <v>0</v>
      </c>
      <c r="H1138" s="17">
        <v>8075000</v>
      </c>
    </row>
    <row r="1139" spans="2:8">
      <c r="B1139" s="10"/>
      <c r="C1139" s="5" t="s">
        <v>1046</v>
      </c>
      <c r="D1139" s="10"/>
      <c r="E1139" s="10"/>
      <c r="F1139" s="10"/>
      <c r="G1139" s="10"/>
      <c r="H1139" s="10"/>
    </row>
    <row r="1140" spans="2:8">
      <c r="B1140" s="5">
        <v>4631</v>
      </c>
      <c r="C1140" s="5" t="s">
        <v>354</v>
      </c>
      <c r="D1140" s="17">
        <v>5995000</v>
      </c>
      <c r="E1140" s="5">
        <v>0</v>
      </c>
      <c r="F1140" s="5">
        <v>0</v>
      </c>
      <c r="G1140" s="5">
        <v>0</v>
      </c>
      <c r="H1140" s="17">
        <v>5995000</v>
      </c>
    </row>
    <row r="1141" spans="2:8">
      <c r="B1141" s="10">
        <v>413</v>
      </c>
      <c r="C1141" s="10" t="s">
        <v>67</v>
      </c>
      <c r="D1141" s="8">
        <v>90000</v>
      </c>
      <c r="E1141" s="10"/>
      <c r="F1141" s="10"/>
      <c r="G1141" s="10"/>
      <c r="H1141" s="8">
        <v>90000</v>
      </c>
    </row>
    <row r="1142" spans="2:8">
      <c r="B1142" s="10">
        <v>414</v>
      </c>
      <c r="C1142" s="10" t="s">
        <v>105</v>
      </c>
      <c r="D1142" s="8">
        <v>2000</v>
      </c>
      <c r="E1142" s="10"/>
      <c r="F1142" s="10"/>
      <c r="G1142" s="10"/>
      <c r="H1142" s="8">
        <v>2000</v>
      </c>
    </row>
    <row r="1143" spans="2:8">
      <c r="B1143" s="10">
        <v>415</v>
      </c>
      <c r="C1143" s="10" t="s">
        <v>417</v>
      </c>
      <c r="D1143" s="8">
        <v>1250000</v>
      </c>
      <c r="E1143" s="10"/>
      <c r="F1143" s="10"/>
      <c r="G1143" s="10"/>
      <c r="H1143" s="8">
        <v>1250000</v>
      </c>
    </row>
    <row r="1144" spans="2:8">
      <c r="B1144" s="10">
        <v>416</v>
      </c>
      <c r="C1144" s="10" t="s">
        <v>418</v>
      </c>
      <c r="D1144" s="8">
        <v>210000</v>
      </c>
      <c r="E1144" s="10"/>
      <c r="F1144" s="10"/>
      <c r="G1144" s="10"/>
      <c r="H1144" s="8">
        <v>210000</v>
      </c>
    </row>
    <row r="1145" spans="2:8">
      <c r="B1145" s="10">
        <v>421</v>
      </c>
      <c r="C1145" s="10" t="s">
        <v>26</v>
      </c>
      <c r="D1145" s="8">
        <v>2550000</v>
      </c>
      <c r="E1145" s="10"/>
      <c r="F1145" s="10"/>
      <c r="G1145" s="10"/>
      <c r="H1145" s="8">
        <v>2550000</v>
      </c>
    </row>
    <row r="1146" spans="2:8">
      <c r="B1146" s="10">
        <v>422</v>
      </c>
      <c r="C1146" s="10" t="s">
        <v>35</v>
      </c>
      <c r="D1146" s="8">
        <v>202000</v>
      </c>
      <c r="E1146" s="10"/>
      <c r="F1146" s="10"/>
      <c r="G1146" s="10"/>
      <c r="H1146" s="8">
        <v>202000</v>
      </c>
    </row>
    <row r="1147" spans="2:8">
      <c r="B1147" s="10">
        <v>423</v>
      </c>
      <c r="C1147" s="10" t="s">
        <v>37</v>
      </c>
      <c r="D1147" s="8">
        <v>292000</v>
      </c>
      <c r="E1147" s="10"/>
      <c r="F1147" s="10"/>
      <c r="G1147" s="10"/>
      <c r="H1147" s="8">
        <v>292000</v>
      </c>
    </row>
    <row r="1148" spans="2:8">
      <c r="B1148" s="10">
        <v>424</v>
      </c>
      <c r="C1148" s="10" t="s">
        <v>72</v>
      </c>
      <c r="D1148" s="8">
        <v>61000</v>
      </c>
      <c r="E1148" s="10"/>
      <c r="F1148" s="10"/>
      <c r="G1148" s="10"/>
      <c r="H1148" s="8">
        <v>61000</v>
      </c>
    </row>
    <row r="1149" spans="2:8">
      <c r="B1149" s="10">
        <v>425</v>
      </c>
      <c r="C1149" s="10" t="s">
        <v>107</v>
      </c>
      <c r="D1149" s="8">
        <v>480000</v>
      </c>
      <c r="E1149" s="10"/>
      <c r="F1149" s="10"/>
      <c r="G1149" s="10"/>
      <c r="H1149" s="8">
        <v>480000</v>
      </c>
    </row>
    <row r="1150" spans="2:8">
      <c r="B1150" s="10">
        <v>426</v>
      </c>
      <c r="C1150" s="10" t="s">
        <v>41</v>
      </c>
      <c r="D1150" s="8">
        <v>480000</v>
      </c>
      <c r="E1150" s="10"/>
      <c r="F1150" s="10"/>
      <c r="G1150" s="10"/>
      <c r="H1150" s="8">
        <v>480000</v>
      </c>
    </row>
    <row r="1151" spans="2:8">
      <c r="B1151" s="10">
        <v>472</v>
      </c>
      <c r="C1151" s="10" t="s">
        <v>373</v>
      </c>
      <c r="D1151" s="8">
        <v>360000</v>
      </c>
      <c r="E1151" s="10"/>
      <c r="F1151" s="10"/>
      <c r="G1151" s="10"/>
      <c r="H1151" s="8">
        <v>360000</v>
      </c>
    </row>
    <row r="1152" spans="2:8">
      <c r="B1152" s="10">
        <v>482</v>
      </c>
      <c r="C1152" s="10" t="s">
        <v>793</v>
      </c>
      <c r="D1152" s="8">
        <v>18000</v>
      </c>
      <c r="E1152" s="10"/>
      <c r="F1152" s="10"/>
      <c r="G1152" s="10"/>
      <c r="H1152" s="8">
        <v>18000</v>
      </c>
    </row>
    <row r="1153" spans="2:8">
      <c r="B1153" s="5">
        <v>4632</v>
      </c>
      <c r="C1153" s="5" t="s">
        <v>433</v>
      </c>
      <c r="D1153" s="17">
        <v>100000</v>
      </c>
      <c r="E1153" s="10"/>
      <c r="F1153" s="10"/>
      <c r="G1153" s="10"/>
      <c r="H1153" s="17">
        <v>100000</v>
      </c>
    </row>
    <row r="1154" spans="2:8">
      <c r="B1154" s="10">
        <v>512</v>
      </c>
      <c r="C1154" s="10" t="s">
        <v>82</v>
      </c>
      <c r="D1154" s="8">
        <v>100000</v>
      </c>
      <c r="E1154" s="10"/>
      <c r="F1154" s="10"/>
      <c r="G1154" s="10"/>
      <c r="H1154" s="8">
        <v>100000</v>
      </c>
    </row>
    <row r="1155" spans="2:8">
      <c r="B1155" s="10"/>
      <c r="C1155" s="113" t="s">
        <v>1047</v>
      </c>
      <c r="D1155" s="17">
        <v>6095000</v>
      </c>
      <c r="E1155" s="5">
        <v>0</v>
      </c>
      <c r="F1155" s="5">
        <v>0</v>
      </c>
      <c r="G1155" s="5">
        <v>0</v>
      </c>
      <c r="H1155" s="17">
        <v>6095000</v>
      </c>
    </row>
    <row r="1156" spans="2:8">
      <c r="B1156" s="10"/>
      <c r="C1156" s="5" t="s">
        <v>1048</v>
      </c>
      <c r="D1156" s="10"/>
      <c r="E1156" s="10"/>
      <c r="F1156" s="10"/>
      <c r="G1156" s="10"/>
      <c r="H1156" s="10"/>
    </row>
    <row r="1157" spans="2:8">
      <c r="B1157" s="5">
        <v>4631</v>
      </c>
      <c r="C1157" s="5" t="s">
        <v>354</v>
      </c>
      <c r="D1157" s="17">
        <v>5815000</v>
      </c>
      <c r="E1157" s="5">
        <v>0</v>
      </c>
      <c r="F1157" s="5">
        <v>0</v>
      </c>
      <c r="G1157" s="5">
        <v>0</v>
      </c>
      <c r="H1157" s="17">
        <v>5815000</v>
      </c>
    </row>
    <row r="1158" spans="2:8">
      <c r="B1158" s="10">
        <v>415</v>
      </c>
      <c r="C1158" s="10" t="s">
        <v>417</v>
      </c>
      <c r="D1158" s="8">
        <v>1300000</v>
      </c>
      <c r="E1158" s="10"/>
      <c r="F1158" s="10"/>
      <c r="G1158" s="10"/>
      <c r="H1158" s="8">
        <v>1300000</v>
      </c>
    </row>
    <row r="1159" spans="2:8">
      <c r="B1159" s="10">
        <v>416</v>
      </c>
      <c r="C1159" s="10" t="s">
        <v>418</v>
      </c>
      <c r="D1159" s="8">
        <v>210000</v>
      </c>
      <c r="E1159" s="10"/>
      <c r="F1159" s="10"/>
      <c r="G1159" s="10"/>
      <c r="H1159" s="8">
        <v>210000</v>
      </c>
    </row>
    <row r="1160" spans="2:8">
      <c r="B1160" s="10">
        <v>421</v>
      </c>
      <c r="C1160" s="10" t="s">
        <v>26</v>
      </c>
      <c r="D1160" s="8">
        <v>2165000</v>
      </c>
      <c r="E1160" s="10"/>
      <c r="F1160" s="10"/>
      <c r="G1160" s="10"/>
      <c r="H1160" s="8">
        <v>2165000</v>
      </c>
    </row>
    <row r="1161" spans="2:8">
      <c r="B1161" s="10">
        <v>422</v>
      </c>
      <c r="C1161" s="10" t="s">
        <v>35</v>
      </c>
      <c r="D1161" s="8">
        <v>170000</v>
      </c>
      <c r="E1161" s="10"/>
      <c r="F1161" s="10"/>
      <c r="G1161" s="10"/>
      <c r="H1161" s="8">
        <v>170000</v>
      </c>
    </row>
    <row r="1162" spans="2:8">
      <c r="B1162" s="10">
        <v>423</v>
      </c>
      <c r="C1162" s="10" t="s">
        <v>37</v>
      </c>
      <c r="D1162" s="8">
        <v>710000</v>
      </c>
      <c r="E1162" s="10"/>
      <c r="F1162" s="10"/>
      <c r="G1162" s="10"/>
      <c r="H1162" s="8">
        <v>710000</v>
      </c>
    </row>
    <row r="1163" spans="2:8">
      <c r="B1163" s="10">
        <v>424</v>
      </c>
      <c r="C1163" s="10" t="s">
        <v>72</v>
      </c>
      <c r="D1163" s="8">
        <v>20000</v>
      </c>
      <c r="E1163" s="10"/>
      <c r="F1163" s="10"/>
      <c r="G1163" s="10"/>
      <c r="H1163" s="8">
        <v>20000</v>
      </c>
    </row>
    <row r="1164" spans="2:8">
      <c r="B1164" s="10">
        <v>425</v>
      </c>
      <c r="C1164" s="10" t="s">
        <v>107</v>
      </c>
      <c r="D1164" s="8">
        <v>430000</v>
      </c>
      <c r="E1164" s="10"/>
      <c r="F1164" s="10"/>
      <c r="G1164" s="10"/>
      <c r="H1164" s="8">
        <v>430000</v>
      </c>
    </row>
    <row r="1165" spans="2:8">
      <c r="B1165" s="10">
        <v>426</v>
      </c>
      <c r="C1165" s="10" t="s">
        <v>41</v>
      </c>
      <c r="D1165" s="8">
        <v>500000</v>
      </c>
      <c r="E1165" s="10"/>
      <c r="F1165" s="10"/>
      <c r="G1165" s="10"/>
      <c r="H1165" s="8">
        <v>500000</v>
      </c>
    </row>
    <row r="1166" spans="2:8">
      <c r="B1166" s="10">
        <v>472</v>
      </c>
      <c r="C1166" s="10" t="s">
        <v>373</v>
      </c>
      <c r="D1166" s="8">
        <v>300000</v>
      </c>
      <c r="E1166" s="10"/>
      <c r="F1166" s="10"/>
      <c r="G1166" s="10"/>
      <c r="H1166" s="8">
        <v>300000</v>
      </c>
    </row>
    <row r="1167" spans="2:8">
      <c r="B1167" s="10">
        <v>482</v>
      </c>
      <c r="C1167" s="10" t="s">
        <v>793</v>
      </c>
      <c r="D1167" s="8">
        <v>10000</v>
      </c>
      <c r="E1167" s="10"/>
      <c r="F1167" s="10"/>
      <c r="G1167" s="10"/>
      <c r="H1167" s="8">
        <v>10000</v>
      </c>
    </row>
    <row r="1168" spans="2:8">
      <c r="B1168" s="5">
        <v>4632</v>
      </c>
      <c r="C1168" s="5" t="s">
        <v>433</v>
      </c>
      <c r="D1168" s="17">
        <v>1800000</v>
      </c>
      <c r="E1168" s="10"/>
      <c r="F1168" s="10"/>
      <c r="G1168" s="10"/>
      <c r="H1168" s="17">
        <v>1800000</v>
      </c>
    </row>
    <row r="1169" spans="2:8">
      <c r="B1169" s="10">
        <v>511</v>
      </c>
      <c r="C1169" s="10" t="s">
        <v>81</v>
      </c>
      <c r="D1169" s="8">
        <v>1600000</v>
      </c>
      <c r="E1169" s="10"/>
      <c r="F1169" s="10"/>
      <c r="G1169" s="10"/>
      <c r="H1169" s="8">
        <v>1600000</v>
      </c>
    </row>
    <row r="1170" spans="2:8">
      <c r="B1170" s="10">
        <v>512</v>
      </c>
      <c r="C1170" s="10" t="s">
        <v>82</v>
      </c>
      <c r="D1170" s="8">
        <v>200000</v>
      </c>
      <c r="E1170" s="10"/>
      <c r="F1170" s="10"/>
      <c r="G1170" s="10"/>
      <c r="H1170" s="8">
        <v>200000</v>
      </c>
    </row>
    <row r="1171" spans="2:8">
      <c r="B1171" s="10"/>
      <c r="C1171" s="113" t="s">
        <v>1049</v>
      </c>
      <c r="D1171" s="17">
        <v>7615000</v>
      </c>
      <c r="E1171" s="5">
        <v>0</v>
      </c>
      <c r="F1171" s="5">
        <v>0</v>
      </c>
      <c r="G1171" s="5">
        <v>0</v>
      </c>
      <c r="H1171" s="17">
        <v>7615000</v>
      </c>
    </row>
    <row r="1172" spans="2:8">
      <c r="B1172" s="10"/>
      <c r="C1172" s="5" t="s">
        <v>1050</v>
      </c>
      <c r="D1172" s="10"/>
      <c r="E1172" s="10"/>
      <c r="F1172" s="10"/>
      <c r="G1172" s="10"/>
      <c r="H1172" s="10"/>
    </row>
    <row r="1173" spans="2:8">
      <c r="B1173" s="5">
        <v>4631</v>
      </c>
      <c r="C1173" s="5" t="s">
        <v>354</v>
      </c>
      <c r="D1173" s="17">
        <v>7890000</v>
      </c>
      <c r="E1173" s="5">
        <v>0</v>
      </c>
      <c r="F1173" s="5">
        <v>0</v>
      </c>
      <c r="G1173" s="5">
        <v>0</v>
      </c>
      <c r="H1173" s="17">
        <v>7890000</v>
      </c>
    </row>
    <row r="1174" spans="2:8">
      <c r="B1174" s="10">
        <v>413</v>
      </c>
      <c r="C1174" s="10" t="s">
        <v>67</v>
      </c>
      <c r="D1174" s="8">
        <v>120000</v>
      </c>
      <c r="E1174" s="10"/>
      <c r="F1174" s="10"/>
      <c r="G1174" s="10"/>
      <c r="H1174" s="8">
        <v>120000</v>
      </c>
    </row>
    <row r="1175" spans="2:8">
      <c r="B1175" s="10">
        <v>414</v>
      </c>
      <c r="C1175" s="10" t="s">
        <v>105</v>
      </c>
      <c r="D1175" s="8">
        <v>2000</v>
      </c>
      <c r="E1175" s="10"/>
      <c r="F1175" s="10"/>
      <c r="G1175" s="10"/>
      <c r="H1175" s="8">
        <v>2000</v>
      </c>
    </row>
    <row r="1176" spans="2:8">
      <c r="B1176" s="10">
        <v>415</v>
      </c>
      <c r="C1176" s="10" t="s">
        <v>417</v>
      </c>
      <c r="D1176" s="8">
        <v>1250000</v>
      </c>
      <c r="E1176" s="10"/>
      <c r="F1176" s="10"/>
      <c r="G1176" s="10"/>
      <c r="H1176" s="8">
        <v>1250000</v>
      </c>
    </row>
    <row r="1177" spans="2:8">
      <c r="B1177" s="10">
        <v>416</v>
      </c>
      <c r="C1177" s="10" t="s">
        <v>418</v>
      </c>
      <c r="D1177" s="8">
        <v>650000</v>
      </c>
      <c r="E1177" s="10"/>
      <c r="F1177" s="10"/>
      <c r="G1177" s="10"/>
      <c r="H1177" s="8">
        <v>650000</v>
      </c>
    </row>
    <row r="1178" spans="2:8">
      <c r="B1178" s="10">
        <v>421</v>
      </c>
      <c r="C1178" s="10" t="s">
        <v>26</v>
      </c>
      <c r="D1178" s="8">
        <v>2454000</v>
      </c>
      <c r="E1178" s="10"/>
      <c r="F1178" s="10"/>
      <c r="G1178" s="10"/>
      <c r="H1178" s="8">
        <v>2454000</v>
      </c>
    </row>
    <row r="1179" spans="2:8">
      <c r="B1179" s="10">
        <v>422</v>
      </c>
      <c r="C1179" s="10" t="s">
        <v>35</v>
      </c>
      <c r="D1179" s="8">
        <v>1190000</v>
      </c>
      <c r="E1179" s="10"/>
      <c r="F1179" s="10"/>
      <c r="G1179" s="10"/>
      <c r="H1179" s="8">
        <v>1190000</v>
      </c>
    </row>
    <row r="1180" spans="2:8">
      <c r="B1180" s="10">
        <v>423</v>
      </c>
      <c r="C1180" s="10" t="s">
        <v>37</v>
      </c>
      <c r="D1180" s="8">
        <v>267000</v>
      </c>
      <c r="E1180" s="10"/>
      <c r="F1180" s="10"/>
      <c r="G1180" s="10"/>
      <c r="H1180" s="8">
        <v>267000</v>
      </c>
    </row>
    <row r="1181" spans="2:8">
      <c r="B1181" s="10">
        <v>424</v>
      </c>
      <c r="C1181" s="10" t="s">
        <v>72</v>
      </c>
      <c r="D1181" s="8">
        <v>31000</v>
      </c>
      <c r="E1181" s="10"/>
      <c r="F1181" s="10"/>
      <c r="G1181" s="10"/>
      <c r="H1181" s="8">
        <v>31000</v>
      </c>
    </row>
    <row r="1182" spans="2:8">
      <c r="B1182" s="10">
        <v>425</v>
      </c>
      <c r="C1182" s="10" t="s">
        <v>107</v>
      </c>
      <c r="D1182" s="8">
        <v>430000</v>
      </c>
      <c r="E1182" s="10"/>
      <c r="F1182" s="10"/>
      <c r="G1182" s="10"/>
      <c r="H1182" s="8">
        <v>430000</v>
      </c>
    </row>
    <row r="1183" spans="2:8">
      <c r="B1183" s="10">
        <v>426</v>
      </c>
      <c r="C1183" s="10" t="s">
        <v>41</v>
      </c>
      <c r="D1183" s="8">
        <v>1020000</v>
      </c>
      <c r="E1183" s="10"/>
      <c r="F1183" s="10"/>
      <c r="G1183" s="10"/>
      <c r="H1183" s="8">
        <v>1020000</v>
      </c>
    </row>
    <row r="1184" spans="2:8">
      <c r="B1184" s="10">
        <v>472</v>
      </c>
      <c r="C1184" s="10" t="s">
        <v>373</v>
      </c>
      <c r="D1184" s="8">
        <v>430000</v>
      </c>
      <c r="E1184" s="10"/>
      <c r="F1184" s="10"/>
      <c r="G1184" s="10"/>
      <c r="H1184" s="8">
        <v>430000</v>
      </c>
    </row>
    <row r="1185" spans="2:8">
      <c r="B1185" s="10">
        <v>482</v>
      </c>
      <c r="C1185" s="10" t="s">
        <v>793</v>
      </c>
      <c r="D1185" s="8">
        <v>45000</v>
      </c>
      <c r="E1185" s="10"/>
      <c r="F1185" s="10"/>
      <c r="G1185" s="10"/>
      <c r="H1185" s="8">
        <v>45000</v>
      </c>
    </row>
    <row r="1186" spans="2:8">
      <c r="B1186" s="10">
        <v>483</v>
      </c>
      <c r="C1186" s="10" t="s">
        <v>564</v>
      </c>
      <c r="D1186" s="8">
        <v>1000</v>
      </c>
      <c r="E1186" s="10"/>
      <c r="F1186" s="10"/>
      <c r="G1186" s="10"/>
      <c r="H1186" s="8">
        <v>1000</v>
      </c>
    </row>
    <row r="1187" spans="2:8">
      <c r="B1187" s="5">
        <v>4632</v>
      </c>
      <c r="C1187" s="5" t="s">
        <v>433</v>
      </c>
      <c r="D1187" s="17">
        <v>2600000</v>
      </c>
      <c r="E1187" s="10"/>
      <c r="F1187" s="10"/>
      <c r="G1187" s="10"/>
      <c r="H1187" s="17">
        <v>2600000</v>
      </c>
    </row>
    <row r="1188" spans="2:8">
      <c r="B1188" s="10">
        <v>511</v>
      </c>
      <c r="C1188" s="10" t="s">
        <v>81</v>
      </c>
      <c r="D1188" s="8">
        <v>2000000</v>
      </c>
      <c r="E1188" s="10"/>
      <c r="F1188" s="10"/>
      <c r="G1188" s="10"/>
      <c r="H1188" s="8">
        <v>2000000</v>
      </c>
    </row>
    <row r="1189" spans="2:8">
      <c r="B1189" s="10">
        <v>512</v>
      </c>
      <c r="C1189" s="10" t="s">
        <v>82</v>
      </c>
      <c r="D1189" s="8">
        <v>600000</v>
      </c>
      <c r="E1189" s="10"/>
      <c r="F1189" s="10"/>
      <c r="G1189" s="10"/>
      <c r="H1189" s="8">
        <v>600000</v>
      </c>
    </row>
    <row r="1190" spans="2:8">
      <c r="B1190" s="10"/>
      <c r="C1190" s="113" t="s">
        <v>1051</v>
      </c>
      <c r="D1190" s="17">
        <v>10490000</v>
      </c>
      <c r="E1190" s="5">
        <v>0</v>
      </c>
      <c r="F1190" s="5">
        <v>0</v>
      </c>
      <c r="G1190" s="5">
        <v>0</v>
      </c>
      <c r="H1190" s="17">
        <v>10490000</v>
      </c>
    </row>
    <row r="1191" spans="2:8">
      <c r="B1191" s="10"/>
      <c r="C1191" s="5" t="s">
        <v>1052</v>
      </c>
      <c r="D1191" s="10"/>
      <c r="E1191" s="10"/>
      <c r="F1191" s="10"/>
      <c r="G1191" s="10"/>
      <c r="H1191" s="10"/>
    </row>
    <row r="1192" spans="2:8">
      <c r="B1192" s="5">
        <v>4631</v>
      </c>
      <c r="C1192" s="5" t="s">
        <v>354</v>
      </c>
      <c r="D1192" s="17">
        <v>6548000</v>
      </c>
      <c r="E1192" s="5">
        <v>0</v>
      </c>
      <c r="F1192" s="5">
        <v>0</v>
      </c>
      <c r="G1192" s="5">
        <v>0</v>
      </c>
      <c r="H1192" s="17">
        <v>6548000</v>
      </c>
    </row>
    <row r="1193" spans="2:8">
      <c r="B1193" s="10">
        <v>413</v>
      </c>
      <c r="C1193" s="10" t="s">
        <v>67</v>
      </c>
      <c r="D1193" s="8">
        <v>3900000</v>
      </c>
      <c r="E1193" s="10"/>
      <c r="F1193" s="10"/>
      <c r="G1193" s="10"/>
      <c r="H1193" s="8">
        <v>3900000</v>
      </c>
    </row>
    <row r="1194" spans="2:8">
      <c r="B1194" s="10">
        <v>416</v>
      </c>
      <c r="C1194" s="10" t="s">
        <v>418</v>
      </c>
      <c r="D1194" s="8">
        <v>400000</v>
      </c>
      <c r="E1194" s="10"/>
      <c r="F1194" s="10"/>
      <c r="G1194" s="10"/>
      <c r="H1194" s="8">
        <v>400000</v>
      </c>
    </row>
    <row r="1195" spans="2:8">
      <c r="B1195" s="10">
        <v>421</v>
      </c>
      <c r="C1195" s="10" t="s">
        <v>26</v>
      </c>
      <c r="D1195" s="8">
        <v>925000</v>
      </c>
      <c r="E1195" s="10"/>
      <c r="F1195" s="10"/>
      <c r="G1195" s="10"/>
      <c r="H1195" s="8">
        <v>925000</v>
      </c>
    </row>
    <row r="1196" spans="2:8">
      <c r="B1196" s="10">
        <v>422</v>
      </c>
      <c r="C1196" s="10" t="s">
        <v>35</v>
      </c>
      <c r="D1196" s="8">
        <v>151000</v>
      </c>
      <c r="E1196" s="10"/>
      <c r="F1196" s="10"/>
      <c r="G1196" s="10"/>
      <c r="H1196" s="8">
        <v>151000</v>
      </c>
    </row>
    <row r="1197" spans="2:8">
      <c r="B1197" s="10">
        <v>423</v>
      </c>
      <c r="C1197" s="10" t="s">
        <v>37</v>
      </c>
      <c r="D1197" s="8">
        <v>202000</v>
      </c>
      <c r="E1197" s="10"/>
      <c r="F1197" s="10"/>
      <c r="G1197" s="10"/>
      <c r="H1197" s="8">
        <v>202000</v>
      </c>
    </row>
    <row r="1198" spans="2:8">
      <c r="B1198" s="10">
        <v>424</v>
      </c>
      <c r="C1198" s="10" t="s">
        <v>72</v>
      </c>
      <c r="D1198" s="8">
        <v>3000</v>
      </c>
      <c r="E1198" s="10"/>
      <c r="F1198" s="10"/>
      <c r="G1198" s="10"/>
      <c r="H1198" s="8">
        <v>3000</v>
      </c>
    </row>
    <row r="1199" spans="2:8">
      <c r="B1199" s="10">
        <v>425</v>
      </c>
      <c r="C1199" s="10" t="s">
        <v>107</v>
      </c>
      <c r="D1199" s="8">
        <v>670000</v>
      </c>
      <c r="E1199" s="10"/>
      <c r="F1199" s="10"/>
      <c r="G1199" s="10"/>
      <c r="H1199" s="8">
        <v>670000</v>
      </c>
    </row>
    <row r="1200" spans="2:8">
      <c r="B1200" s="10">
        <v>426</v>
      </c>
      <c r="C1200" s="10" t="s">
        <v>41</v>
      </c>
      <c r="D1200" s="8">
        <v>287000</v>
      </c>
      <c r="E1200" s="10"/>
      <c r="F1200" s="10"/>
      <c r="G1200" s="10"/>
      <c r="H1200" s="8">
        <v>287000</v>
      </c>
    </row>
    <row r="1201" spans="2:8">
      <c r="B1201" s="10">
        <v>482</v>
      </c>
      <c r="C1201" s="10" t="s">
        <v>793</v>
      </c>
      <c r="D1201" s="8">
        <v>10000</v>
      </c>
      <c r="E1201" s="10"/>
      <c r="F1201" s="10"/>
      <c r="G1201" s="10"/>
      <c r="H1201" s="8">
        <v>10000</v>
      </c>
    </row>
    <row r="1202" spans="2:8">
      <c r="B1202" s="5">
        <v>4632</v>
      </c>
      <c r="C1202" s="5" t="s">
        <v>433</v>
      </c>
      <c r="D1202" s="17">
        <v>1330000</v>
      </c>
      <c r="E1202" s="10"/>
      <c r="F1202" s="10"/>
      <c r="G1202" s="10"/>
      <c r="H1202" s="17">
        <v>1330000</v>
      </c>
    </row>
    <row r="1203" spans="2:8">
      <c r="B1203" s="10">
        <v>511</v>
      </c>
      <c r="C1203" s="10" t="s">
        <v>81</v>
      </c>
      <c r="D1203" s="8">
        <v>1250000</v>
      </c>
      <c r="E1203" s="10"/>
      <c r="F1203" s="10"/>
      <c r="G1203" s="10"/>
      <c r="H1203" s="8">
        <v>1250000</v>
      </c>
    </row>
    <row r="1204" spans="2:8">
      <c r="B1204" s="10">
        <v>512</v>
      </c>
      <c r="C1204" s="10" t="s">
        <v>82</v>
      </c>
      <c r="D1204" s="8">
        <v>80000</v>
      </c>
      <c r="E1204" s="10"/>
      <c r="F1204" s="10"/>
      <c r="G1204" s="10"/>
      <c r="H1204" s="8">
        <v>80000</v>
      </c>
    </row>
    <row r="1205" spans="2:8">
      <c r="B1205" s="10"/>
      <c r="C1205" s="113" t="s">
        <v>1053</v>
      </c>
      <c r="D1205" s="17">
        <v>7878000</v>
      </c>
      <c r="E1205" s="5">
        <v>0</v>
      </c>
      <c r="F1205" s="5">
        <v>0</v>
      </c>
      <c r="G1205" s="5">
        <v>0</v>
      </c>
      <c r="H1205" s="17">
        <v>7878000</v>
      </c>
    </row>
    <row r="1206" spans="2:8">
      <c r="B1206" s="10"/>
      <c r="C1206" s="5" t="s">
        <v>1054</v>
      </c>
      <c r="D1206" s="10"/>
      <c r="E1206" s="10"/>
      <c r="F1206" s="10"/>
      <c r="G1206" s="10"/>
      <c r="H1206" s="10"/>
    </row>
    <row r="1207" spans="2:8">
      <c r="B1207" s="5">
        <v>4631</v>
      </c>
      <c r="C1207" s="5" t="s">
        <v>354</v>
      </c>
      <c r="D1207" s="17">
        <v>4189000</v>
      </c>
      <c r="E1207" s="5">
        <v>0</v>
      </c>
      <c r="F1207" s="5">
        <v>0</v>
      </c>
      <c r="G1207" s="5">
        <v>0</v>
      </c>
      <c r="H1207" s="17">
        <v>4189000</v>
      </c>
    </row>
    <row r="1208" spans="2:8">
      <c r="B1208" s="10">
        <v>413</v>
      </c>
      <c r="C1208" s="10" t="s">
        <v>67</v>
      </c>
      <c r="D1208" s="8">
        <v>1000</v>
      </c>
      <c r="E1208" s="10"/>
      <c r="F1208" s="10"/>
      <c r="G1208" s="10"/>
      <c r="H1208" s="8">
        <v>1000</v>
      </c>
    </row>
    <row r="1209" spans="2:8">
      <c r="B1209" s="10">
        <v>414</v>
      </c>
      <c r="C1209" s="10" t="s">
        <v>105</v>
      </c>
      <c r="D1209" s="8">
        <v>2000</v>
      </c>
      <c r="E1209" s="10"/>
      <c r="F1209" s="10"/>
      <c r="G1209" s="10"/>
      <c r="H1209" s="8">
        <v>2000</v>
      </c>
    </row>
    <row r="1210" spans="2:8">
      <c r="B1210" s="10">
        <v>415</v>
      </c>
      <c r="C1210" s="10" t="s">
        <v>417</v>
      </c>
      <c r="D1210" s="8">
        <v>550000</v>
      </c>
      <c r="E1210" s="10"/>
      <c r="F1210" s="10"/>
      <c r="G1210" s="10"/>
      <c r="H1210" s="8">
        <v>550000</v>
      </c>
    </row>
    <row r="1211" spans="2:8">
      <c r="B1211" s="10">
        <v>416</v>
      </c>
      <c r="C1211" s="10" t="s">
        <v>418</v>
      </c>
      <c r="D1211" s="8">
        <v>70000</v>
      </c>
      <c r="E1211" s="10"/>
      <c r="F1211" s="10"/>
      <c r="G1211" s="10"/>
      <c r="H1211" s="8">
        <v>70000</v>
      </c>
    </row>
    <row r="1212" spans="2:8">
      <c r="B1212" s="10">
        <v>421</v>
      </c>
      <c r="C1212" s="10" t="s">
        <v>26</v>
      </c>
      <c r="D1212" s="8">
        <v>1030000</v>
      </c>
      <c r="E1212" s="10"/>
      <c r="F1212" s="10"/>
      <c r="G1212" s="10"/>
      <c r="H1212" s="8">
        <v>1030000</v>
      </c>
    </row>
    <row r="1213" spans="2:8">
      <c r="B1213" s="10">
        <v>422</v>
      </c>
      <c r="C1213" s="10" t="s">
        <v>35</v>
      </c>
      <c r="D1213" s="8">
        <v>1161000</v>
      </c>
      <c r="E1213" s="10"/>
      <c r="F1213" s="10"/>
      <c r="G1213" s="10"/>
      <c r="H1213" s="8">
        <v>1161000</v>
      </c>
    </row>
    <row r="1214" spans="2:8">
      <c r="B1214" s="10">
        <v>423</v>
      </c>
      <c r="C1214" s="10" t="s">
        <v>37</v>
      </c>
      <c r="D1214" s="8">
        <v>383000</v>
      </c>
      <c r="E1214" s="10"/>
      <c r="F1214" s="10"/>
      <c r="G1214" s="10"/>
      <c r="H1214" s="8">
        <v>383000</v>
      </c>
    </row>
    <row r="1215" spans="2:8">
      <c r="B1215" s="10">
        <v>424</v>
      </c>
      <c r="C1215" s="10" t="s">
        <v>72</v>
      </c>
      <c r="D1215" s="8">
        <v>1000</v>
      </c>
      <c r="E1215" s="10"/>
      <c r="F1215" s="10"/>
      <c r="G1215" s="10"/>
      <c r="H1215" s="8">
        <v>1000</v>
      </c>
    </row>
    <row r="1216" spans="2:8">
      <c r="B1216" s="10">
        <v>425</v>
      </c>
      <c r="C1216" s="10" t="s">
        <v>107</v>
      </c>
      <c r="D1216" s="8">
        <v>310000</v>
      </c>
      <c r="E1216" s="10"/>
      <c r="F1216" s="10"/>
      <c r="G1216" s="10"/>
      <c r="H1216" s="8">
        <v>310000</v>
      </c>
    </row>
    <row r="1217" spans="2:8">
      <c r="B1217" s="10">
        <v>426</v>
      </c>
      <c r="C1217" s="10" t="s">
        <v>41</v>
      </c>
      <c r="D1217" s="8">
        <v>680000</v>
      </c>
      <c r="E1217" s="10"/>
      <c r="F1217" s="10"/>
      <c r="G1217" s="10"/>
      <c r="H1217" s="8">
        <v>680000</v>
      </c>
    </row>
    <row r="1218" spans="2:8">
      <c r="B1218" s="10">
        <v>482</v>
      </c>
      <c r="C1218" s="10" t="s">
        <v>793</v>
      </c>
      <c r="D1218" s="8">
        <v>1000</v>
      </c>
      <c r="E1218" s="10"/>
      <c r="F1218" s="10"/>
      <c r="G1218" s="10"/>
      <c r="H1218" s="8">
        <v>1000</v>
      </c>
    </row>
    <row r="1219" spans="2:8">
      <c r="B1219" s="5">
        <v>4632</v>
      </c>
      <c r="C1219" s="5" t="s">
        <v>433</v>
      </c>
      <c r="D1219" s="17">
        <v>570000</v>
      </c>
      <c r="E1219" s="10"/>
      <c r="F1219" s="10"/>
      <c r="G1219" s="10"/>
      <c r="H1219" s="17">
        <v>570000</v>
      </c>
    </row>
    <row r="1220" spans="2:8">
      <c r="B1220" s="10">
        <v>511</v>
      </c>
      <c r="C1220" s="10" t="s">
        <v>81</v>
      </c>
      <c r="D1220" s="8">
        <v>500000</v>
      </c>
      <c r="E1220" s="10"/>
      <c r="F1220" s="10"/>
      <c r="G1220" s="10"/>
      <c r="H1220" s="8">
        <v>500000</v>
      </c>
    </row>
    <row r="1221" spans="2:8">
      <c r="B1221" s="10">
        <v>512</v>
      </c>
      <c r="C1221" s="10" t="s">
        <v>82</v>
      </c>
      <c r="D1221" s="8">
        <v>70000</v>
      </c>
      <c r="E1221" s="10"/>
      <c r="F1221" s="10"/>
      <c r="G1221" s="10"/>
      <c r="H1221" s="8">
        <v>70000</v>
      </c>
    </row>
    <row r="1222" spans="2:8">
      <c r="B1222" s="10"/>
      <c r="C1222" s="113" t="s">
        <v>1055</v>
      </c>
      <c r="D1222" s="17">
        <v>4759000</v>
      </c>
      <c r="E1222" s="5">
        <v>0</v>
      </c>
      <c r="F1222" s="5">
        <v>0</v>
      </c>
      <c r="G1222" s="5">
        <v>0</v>
      </c>
      <c r="H1222" s="17">
        <v>4759000</v>
      </c>
    </row>
    <row r="1223" spans="2:8">
      <c r="B1223" s="10"/>
      <c r="C1223" s="5" t="s">
        <v>1056</v>
      </c>
      <c r="D1223" s="10"/>
      <c r="E1223" s="10"/>
      <c r="F1223" s="10"/>
      <c r="G1223" s="10"/>
      <c r="H1223" s="10"/>
    </row>
    <row r="1224" spans="2:8">
      <c r="B1224" s="5">
        <v>4631</v>
      </c>
      <c r="C1224" s="5" t="s">
        <v>354</v>
      </c>
      <c r="D1224" s="17">
        <v>20800000</v>
      </c>
      <c r="E1224" s="5">
        <v>0</v>
      </c>
      <c r="F1224" s="5">
        <v>0</v>
      </c>
      <c r="G1224" s="5">
        <v>0</v>
      </c>
      <c r="H1224" s="17">
        <v>20800000</v>
      </c>
    </row>
    <row r="1225" spans="2:8">
      <c r="B1225" s="10">
        <v>422</v>
      </c>
      <c r="C1225" s="10" t="s">
        <v>35</v>
      </c>
      <c r="D1225" s="8">
        <v>13500000</v>
      </c>
      <c r="E1225" s="10"/>
      <c r="F1225" s="10"/>
      <c r="G1225" s="10"/>
      <c r="H1225" s="8">
        <v>13500000</v>
      </c>
    </row>
    <row r="1226" spans="2:8">
      <c r="B1226" s="10">
        <v>423</v>
      </c>
      <c r="C1226" s="10" t="s">
        <v>1057</v>
      </c>
      <c r="D1226" s="8">
        <v>400000</v>
      </c>
      <c r="E1226" s="10"/>
      <c r="F1226" s="10"/>
      <c r="G1226" s="10"/>
      <c r="H1226" s="8">
        <v>400000</v>
      </c>
    </row>
    <row r="1227" spans="2:8">
      <c r="B1227" s="10">
        <v>423</v>
      </c>
      <c r="C1227" s="10" t="s">
        <v>1058</v>
      </c>
      <c r="D1227" s="8">
        <v>6900000</v>
      </c>
      <c r="E1227" s="10"/>
      <c r="F1227" s="10"/>
      <c r="G1227" s="10"/>
      <c r="H1227" s="8">
        <v>6900000</v>
      </c>
    </row>
    <row r="1228" spans="2:8">
      <c r="B1228" s="5">
        <v>4632</v>
      </c>
      <c r="C1228" s="5" t="s">
        <v>433</v>
      </c>
      <c r="D1228" s="17">
        <v>500000</v>
      </c>
      <c r="E1228" s="10"/>
      <c r="F1228" s="10"/>
      <c r="G1228" s="10"/>
      <c r="H1228" s="17">
        <v>500000</v>
      </c>
    </row>
    <row r="1229" spans="2:8">
      <c r="B1229" s="10">
        <v>512</v>
      </c>
      <c r="C1229" s="10" t="s">
        <v>82</v>
      </c>
      <c r="D1229" s="8">
        <v>500000</v>
      </c>
      <c r="E1229" s="10"/>
      <c r="F1229" s="10"/>
      <c r="G1229" s="10"/>
      <c r="H1229" s="8">
        <v>500000</v>
      </c>
    </row>
    <row r="1230" spans="2:8">
      <c r="B1230" s="10"/>
      <c r="C1230" s="113" t="s">
        <v>1059</v>
      </c>
      <c r="D1230" s="17">
        <v>21300000</v>
      </c>
      <c r="E1230" s="5">
        <v>0</v>
      </c>
      <c r="F1230" s="5">
        <v>0</v>
      </c>
      <c r="G1230" s="5">
        <v>0</v>
      </c>
      <c r="H1230" s="17">
        <v>21300000</v>
      </c>
    </row>
    <row r="1231" spans="2:8">
      <c r="B1231" s="10"/>
      <c r="C1231" s="5" t="s">
        <v>1060</v>
      </c>
      <c r="D1231" s="10"/>
      <c r="E1231" s="10"/>
      <c r="F1231" s="10"/>
      <c r="G1231" s="10"/>
      <c r="H1231" s="10"/>
    </row>
    <row r="1232" spans="2:8">
      <c r="B1232" s="10"/>
      <c r="C1232" s="5" t="s">
        <v>1061</v>
      </c>
      <c r="D1232" s="10"/>
      <c r="E1232" s="10"/>
      <c r="F1232" s="10"/>
      <c r="G1232" s="10"/>
      <c r="H1232" s="10"/>
    </row>
    <row r="1233" spans="2:8">
      <c r="B1233" s="10"/>
      <c r="C1233" s="5" t="s">
        <v>675</v>
      </c>
      <c r="D1233" s="10"/>
      <c r="E1233" s="10"/>
      <c r="F1233" s="10"/>
      <c r="G1233" s="10"/>
      <c r="H1233" s="10"/>
    </row>
    <row r="1234" spans="2:8">
      <c r="B1234" s="10"/>
      <c r="C1234" s="5" t="s">
        <v>1062</v>
      </c>
      <c r="D1234" s="10"/>
      <c r="E1234" s="10"/>
      <c r="F1234" s="10"/>
      <c r="G1234" s="10"/>
      <c r="H1234" s="10"/>
    </row>
    <row r="1235" spans="2:8">
      <c r="B1235" s="5">
        <v>4631</v>
      </c>
      <c r="C1235" s="5" t="s">
        <v>354</v>
      </c>
      <c r="D1235" s="17">
        <v>56150000</v>
      </c>
      <c r="E1235" s="5">
        <v>0</v>
      </c>
      <c r="F1235" s="5">
        <v>0</v>
      </c>
      <c r="G1235" s="5">
        <v>0</v>
      </c>
      <c r="H1235" s="17">
        <v>56150000</v>
      </c>
    </row>
    <row r="1236" spans="2:8">
      <c r="B1236" s="10">
        <v>413</v>
      </c>
      <c r="C1236" s="10" t="s">
        <v>67</v>
      </c>
      <c r="D1236" s="8">
        <v>645000</v>
      </c>
      <c r="E1236" s="10">
        <v>0</v>
      </c>
      <c r="F1236" s="10">
        <v>0</v>
      </c>
      <c r="G1236" s="10">
        <v>0</v>
      </c>
      <c r="H1236" s="8">
        <v>645000</v>
      </c>
    </row>
    <row r="1237" spans="2:8">
      <c r="B1237" s="10">
        <v>414</v>
      </c>
      <c r="C1237" s="10" t="s">
        <v>105</v>
      </c>
      <c r="D1237" s="8">
        <v>450000</v>
      </c>
      <c r="E1237" s="10">
        <v>0</v>
      </c>
      <c r="F1237" s="10">
        <v>0</v>
      </c>
      <c r="G1237" s="10">
        <v>0</v>
      </c>
      <c r="H1237" s="8">
        <v>450000</v>
      </c>
    </row>
    <row r="1238" spans="2:8">
      <c r="B1238" s="10">
        <v>415</v>
      </c>
      <c r="C1238" s="10" t="s">
        <v>417</v>
      </c>
      <c r="D1238" s="8">
        <v>7650000</v>
      </c>
      <c r="E1238" s="10">
        <v>0</v>
      </c>
      <c r="F1238" s="10">
        <v>0</v>
      </c>
      <c r="G1238" s="10">
        <v>0</v>
      </c>
      <c r="H1238" s="8">
        <v>7650000</v>
      </c>
    </row>
    <row r="1239" spans="2:8">
      <c r="B1239" s="10">
        <v>416</v>
      </c>
      <c r="C1239" s="10" t="s">
        <v>418</v>
      </c>
      <c r="D1239" s="8">
        <v>2855000</v>
      </c>
      <c r="E1239" s="10">
        <v>0</v>
      </c>
      <c r="F1239" s="10">
        <v>0</v>
      </c>
      <c r="G1239" s="10">
        <v>0</v>
      </c>
      <c r="H1239" s="8">
        <v>2855000</v>
      </c>
    </row>
    <row r="1240" spans="2:8">
      <c r="B1240" s="10">
        <v>421</v>
      </c>
      <c r="C1240" s="10" t="s">
        <v>26</v>
      </c>
      <c r="D1240" s="8">
        <v>26527000</v>
      </c>
      <c r="E1240" s="10">
        <v>0</v>
      </c>
      <c r="F1240" s="10">
        <v>0</v>
      </c>
      <c r="G1240" s="10">
        <v>0</v>
      </c>
      <c r="H1240" s="8">
        <v>26527000</v>
      </c>
    </row>
    <row r="1241" spans="2:8">
      <c r="B1241" s="10">
        <v>422</v>
      </c>
      <c r="C1241" s="10" t="s">
        <v>35</v>
      </c>
      <c r="D1241" s="8">
        <v>1689000</v>
      </c>
      <c r="E1241" s="10">
        <v>0</v>
      </c>
      <c r="F1241" s="10">
        <v>0</v>
      </c>
      <c r="G1241" s="10">
        <v>0</v>
      </c>
      <c r="H1241" s="8">
        <v>1689000</v>
      </c>
    </row>
    <row r="1242" spans="2:8">
      <c r="B1242" s="10">
        <v>423</v>
      </c>
      <c r="C1242" s="10" t="s">
        <v>37</v>
      </c>
      <c r="D1242" s="8">
        <v>2848000</v>
      </c>
      <c r="E1242" s="10">
        <v>0</v>
      </c>
      <c r="F1242" s="10">
        <v>0</v>
      </c>
      <c r="G1242" s="10">
        <v>0</v>
      </c>
      <c r="H1242" s="8">
        <v>2848000</v>
      </c>
    </row>
    <row r="1243" spans="2:8">
      <c r="B1243" s="10">
        <v>424</v>
      </c>
      <c r="C1243" s="10" t="s">
        <v>72</v>
      </c>
      <c r="D1243" s="8">
        <v>768000</v>
      </c>
      <c r="E1243" s="10">
        <v>0</v>
      </c>
      <c r="F1243" s="10">
        <v>0</v>
      </c>
      <c r="G1243" s="10">
        <v>0</v>
      </c>
      <c r="H1243" s="8">
        <v>768000</v>
      </c>
    </row>
    <row r="1244" spans="2:8">
      <c r="B1244" s="10">
        <v>425</v>
      </c>
      <c r="C1244" s="10" t="s">
        <v>107</v>
      </c>
      <c r="D1244" s="8">
        <v>6550000</v>
      </c>
      <c r="E1244" s="10">
        <v>0</v>
      </c>
      <c r="F1244" s="10">
        <v>0</v>
      </c>
      <c r="G1244" s="10">
        <v>0</v>
      </c>
      <c r="H1244" s="8">
        <v>6550000</v>
      </c>
    </row>
    <row r="1245" spans="2:8">
      <c r="B1245" s="10">
        <v>426</v>
      </c>
      <c r="C1245" s="10" t="s">
        <v>41</v>
      </c>
      <c r="D1245" s="8">
        <v>6065000</v>
      </c>
      <c r="E1245" s="10">
        <v>0</v>
      </c>
      <c r="F1245" s="10">
        <v>0</v>
      </c>
      <c r="G1245" s="10">
        <v>0</v>
      </c>
      <c r="H1245" s="8">
        <v>6065000</v>
      </c>
    </row>
    <row r="1246" spans="2:8">
      <c r="B1246" s="10">
        <v>482</v>
      </c>
      <c r="C1246" s="10" t="s">
        <v>793</v>
      </c>
      <c r="D1246" s="8">
        <v>81000</v>
      </c>
      <c r="E1246" s="10">
        <v>0</v>
      </c>
      <c r="F1246" s="10">
        <v>0</v>
      </c>
      <c r="G1246" s="10">
        <v>0</v>
      </c>
      <c r="H1246" s="8">
        <v>81000</v>
      </c>
    </row>
    <row r="1247" spans="2:8">
      <c r="B1247" s="10">
        <v>483</v>
      </c>
      <c r="C1247" s="10" t="s">
        <v>564</v>
      </c>
      <c r="D1247" s="8">
        <v>22000</v>
      </c>
      <c r="E1247" s="10">
        <v>0</v>
      </c>
      <c r="F1247" s="10">
        <v>0</v>
      </c>
      <c r="G1247" s="10">
        <v>0</v>
      </c>
      <c r="H1247" s="8">
        <v>22000</v>
      </c>
    </row>
    <row r="1248" spans="2:8">
      <c r="B1248" s="5">
        <v>4632</v>
      </c>
      <c r="C1248" s="5" t="s">
        <v>433</v>
      </c>
      <c r="D1248" s="17">
        <v>10810000</v>
      </c>
      <c r="E1248" s="5">
        <v>0</v>
      </c>
      <c r="F1248" s="5">
        <v>0</v>
      </c>
      <c r="G1248" s="5">
        <v>0</v>
      </c>
      <c r="H1248" s="17">
        <v>10810000</v>
      </c>
    </row>
    <row r="1249" spans="2:8">
      <c r="B1249" s="10">
        <v>511</v>
      </c>
      <c r="C1249" s="10" t="s">
        <v>81</v>
      </c>
      <c r="D1249" s="8">
        <v>2500000</v>
      </c>
      <c r="E1249" s="10"/>
      <c r="F1249" s="10"/>
      <c r="G1249" s="10"/>
      <c r="H1249" s="8">
        <v>2500000</v>
      </c>
    </row>
    <row r="1250" spans="2:8">
      <c r="B1250" s="10">
        <v>512</v>
      </c>
      <c r="C1250" s="10" t="s">
        <v>82</v>
      </c>
      <c r="D1250" s="8">
        <v>8310000</v>
      </c>
      <c r="E1250" s="10">
        <v>0</v>
      </c>
      <c r="F1250" s="10">
        <v>0</v>
      </c>
      <c r="G1250" s="10">
        <v>0</v>
      </c>
      <c r="H1250" s="8">
        <v>8310000</v>
      </c>
    </row>
    <row r="1251" spans="2:8">
      <c r="B1251" s="10"/>
      <c r="C1251" s="113" t="s">
        <v>1063</v>
      </c>
      <c r="D1251" s="17">
        <v>66960000</v>
      </c>
      <c r="E1251" s="5">
        <v>0</v>
      </c>
      <c r="F1251" s="5">
        <v>0</v>
      </c>
      <c r="G1251" s="5">
        <v>0</v>
      </c>
      <c r="H1251" s="17">
        <v>66960000</v>
      </c>
    </row>
    <row r="1252" spans="2:8">
      <c r="B1252" s="10"/>
      <c r="C1252" s="5" t="s">
        <v>1064</v>
      </c>
      <c r="D1252" s="17">
        <v>66960000</v>
      </c>
      <c r="E1252" s="5">
        <v>0</v>
      </c>
      <c r="F1252" s="5">
        <v>0</v>
      </c>
      <c r="G1252" s="5">
        <v>0</v>
      </c>
      <c r="H1252" s="17">
        <v>66960000</v>
      </c>
    </row>
    <row r="1253" spans="2:8">
      <c r="B1253" s="10"/>
      <c r="C1253" s="5" t="s">
        <v>1065</v>
      </c>
      <c r="D1253" s="10"/>
      <c r="E1253" s="10"/>
      <c r="F1253" s="10"/>
      <c r="G1253" s="10"/>
      <c r="H1253" s="10"/>
    </row>
    <row r="1254" spans="2:8">
      <c r="B1254" s="5">
        <v>4631</v>
      </c>
      <c r="C1254" s="5" t="s">
        <v>354</v>
      </c>
      <c r="D1254" s="17">
        <v>5855000</v>
      </c>
      <c r="E1254" s="5">
        <v>0</v>
      </c>
      <c r="F1254" s="5">
        <v>0</v>
      </c>
      <c r="G1254" s="5">
        <v>0</v>
      </c>
      <c r="H1254" s="17">
        <v>5855000</v>
      </c>
    </row>
    <row r="1255" spans="2:8">
      <c r="B1255" s="10">
        <v>413</v>
      </c>
      <c r="C1255" s="10" t="s">
        <v>67</v>
      </c>
      <c r="D1255" s="8">
        <v>490000</v>
      </c>
      <c r="E1255" s="10"/>
      <c r="F1255" s="10"/>
      <c r="G1255" s="10"/>
      <c r="H1255" s="8">
        <v>490000</v>
      </c>
    </row>
    <row r="1256" spans="2:8">
      <c r="B1256" s="10">
        <v>414</v>
      </c>
      <c r="C1256" s="10" t="s">
        <v>105</v>
      </c>
      <c r="D1256" s="8">
        <v>60000</v>
      </c>
      <c r="E1256" s="10"/>
      <c r="F1256" s="10"/>
      <c r="G1256" s="10"/>
      <c r="H1256" s="8">
        <v>60000</v>
      </c>
    </row>
    <row r="1257" spans="2:8">
      <c r="B1257" s="10">
        <v>415</v>
      </c>
      <c r="C1257" s="10" t="s">
        <v>417</v>
      </c>
      <c r="D1257" s="8">
        <v>1050000</v>
      </c>
      <c r="E1257" s="10"/>
      <c r="F1257" s="10"/>
      <c r="G1257" s="10"/>
      <c r="H1257" s="8">
        <v>1050000</v>
      </c>
    </row>
    <row r="1258" spans="2:8">
      <c r="B1258" s="10">
        <v>416</v>
      </c>
      <c r="C1258" s="10" t="s">
        <v>418</v>
      </c>
      <c r="D1258" s="8">
        <v>200000</v>
      </c>
      <c r="E1258" s="10"/>
      <c r="F1258" s="10"/>
      <c r="G1258" s="10"/>
      <c r="H1258" s="8">
        <v>200000</v>
      </c>
    </row>
    <row r="1259" spans="2:8">
      <c r="B1259" s="10">
        <v>421</v>
      </c>
      <c r="C1259" s="10" t="s">
        <v>26</v>
      </c>
      <c r="D1259" s="8">
        <v>2463000</v>
      </c>
      <c r="E1259" s="10"/>
      <c r="F1259" s="10"/>
      <c r="G1259" s="10"/>
      <c r="H1259" s="8">
        <v>2463000</v>
      </c>
    </row>
    <row r="1260" spans="2:8">
      <c r="B1260" s="10">
        <v>422</v>
      </c>
      <c r="C1260" s="10" t="s">
        <v>35</v>
      </c>
      <c r="D1260" s="8">
        <v>200000</v>
      </c>
      <c r="E1260" s="10"/>
      <c r="F1260" s="10"/>
      <c r="G1260" s="10"/>
      <c r="H1260" s="8">
        <v>200000</v>
      </c>
    </row>
    <row r="1261" spans="2:8">
      <c r="B1261" s="10">
        <v>423</v>
      </c>
      <c r="C1261" s="10" t="s">
        <v>37</v>
      </c>
      <c r="D1261" s="8">
        <v>345000</v>
      </c>
      <c r="E1261" s="10"/>
      <c r="F1261" s="10"/>
      <c r="G1261" s="10"/>
      <c r="H1261" s="8">
        <v>345000</v>
      </c>
    </row>
    <row r="1262" spans="2:8">
      <c r="B1262" s="10">
        <v>424</v>
      </c>
      <c r="C1262" s="10" t="s">
        <v>72</v>
      </c>
      <c r="D1262" s="8">
        <v>7000</v>
      </c>
      <c r="E1262" s="10"/>
      <c r="F1262" s="10"/>
      <c r="G1262" s="10"/>
      <c r="H1262" s="8">
        <v>7000</v>
      </c>
    </row>
    <row r="1263" spans="2:8">
      <c r="B1263" s="10">
        <v>425</v>
      </c>
      <c r="C1263" s="10" t="s">
        <v>107</v>
      </c>
      <c r="D1263" s="8">
        <v>500000</v>
      </c>
      <c r="E1263" s="10"/>
      <c r="F1263" s="10"/>
      <c r="G1263" s="10"/>
      <c r="H1263" s="8">
        <v>500000</v>
      </c>
    </row>
    <row r="1264" spans="2:8">
      <c r="B1264" s="10">
        <v>426</v>
      </c>
      <c r="C1264" s="10" t="s">
        <v>41</v>
      </c>
      <c r="D1264" s="8">
        <v>540000</v>
      </c>
      <c r="E1264" s="10"/>
      <c r="F1264" s="10"/>
      <c r="G1264" s="10"/>
      <c r="H1264" s="8">
        <v>540000</v>
      </c>
    </row>
    <row r="1265" spans="2:8">
      <c r="B1265" s="5">
        <v>4632</v>
      </c>
      <c r="C1265" s="5" t="s">
        <v>433</v>
      </c>
      <c r="D1265" s="17">
        <v>200000</v>
      </c>
      <c r="E1265" s="10"/>
      <c r="F1265" s="10"/>
      <c r="G1265" s="10"/>
      <c r="H1265" s="17">
        <v>200000</v>
      </c>
    </row>
    <row r="1266" spans="2:8">
      <c r="B1266" s="10">
        <v>512</v>
      </c>
      <c r="C1266" s="10" t="s">
        <v>82</v>
      </c>
      <c r="D1266" s="8">
        <v>200000</v>
      </c>
      <c r="E1266" s="10"/>
      <c r="F1266" s="10"/>
      <c r="G1266" s="10"/>
      <c r="H1266" s="8">
        <v>200000</v>
      </c>
    </row>
    <row r="1267" spans="2:8">
      <c r="B1267" s="10"/>
      <c r="C1267" s="113" t="s">
        <v>1066</v>
      </c>
      <c r="D1267" s="17">
        <v>6055000</v>
      </c>
      <c r="E1267" s="5">
        <v>0</v>
      </c>
      <c r="F1267" s="5">
        <v>0</v>
      </c>
      <c r="G1267" s="5">
        <v>0</v>
      </c>
      <c r="H1267" s="17">
        <v>6055000</v>
      </c>
    </row>
    <row r="1268" spans="2:8">
      <c r="B1268" s="10"/>
      <c r="C1268" s="5" t="s">
        <v>1067</v>
      </c>
      <c r="D1268" s="10"/>
      <c r="E1268" s="10"/>
      <c r="F1268" s="10"/>
      <c r="G1268" s="10"/>
      <c r="H1268" s="10"/>
    </row>
    <row r="1269" spans="2:8">
      <c r="B1269" s="5">
        <v>4631</v>
      </c>
      <c r="C1269" s="5" t="s">
        <v>354</v>
      </c>
      <c r="D1269" s="17">
        <v>9739000</v>
      </c>
      <c r="E1269" s="5">
        <v>0</v>
      </c>
      <c r="F1269" s="5">
        <v>0</v>
      </c>
      <c r="G1269" s="5">
        <v>0</v>
      </c>
      <c r="H1269" s="17">
        <v>9739000</v>
      </c>
    </row>
    <row r="1270" spans="2:8">
      <c r="B1270" s="10">
        <v>413</v>
      </c>
      <c r="C1270" s="10" t="s">
        <v>67</v>
      </c>
      <c r="D1270" s="8">
        <v>150000</v>
      </c>
      <c r="E1270" s="10"/>
      <c r="F1270" s="10"/>
      <c r="G1270" s="10"/>
      <c r="H1270" s="8">
        <v>150000</v>
      </c>
    </row>
    <row r="1271" spans="2:8">
      <c r="B1271" s="10">
        <v>414</v>
      </c>
      <c r="C1271" s="10" t="s">
        <v>105</v>
      </c>
      <c r="D1271" s="8">
        <v>60000</v>
      </c>
      <c r="E1271" s="10"/>
      <c r="F1271" s="10"/>
      <c r="G1271" s="10"/>
      <c r="H1271" s="8">
        <v>60000</v>
      </c>
    </row>
    <row r="1272" spans="2:8">
      <c r="B1272" s="10">
        <v>415</v>
      </c>
      <c r="C1272" s="10" t="s">
        <v>417</v>
      </c>
      <c r="D1272" s="8">
        <v>1000000</v>
      </c>
      <c r="E1272" s="10"/>
      <c r="F1272" s="10"/>
      <c r="G1272" s="10"/>
      <c r="H1272" s="8">
        <v>1000000</v>
      </c>
    </row>
    <row r="1273" spans="2:8">
      <c r="B1273" s="10">
        <v>416</v>
      </c>
      <c r="C1273" s="10" t="s">
        <v>418</v>
      </c>
      <c r="D1273" s="8">
        <v>250000</v>
      </c>
      <c r="E1273" s="10"/>
      <c r="F1273" s="10"/>
      <c r="G1273" s="10"/>
      <c r="H1273" s="8">
        <v>250000</v>
      </c>
    </row>
    <row r="1274" spans="2:8">
      <c r="B1274" s="10">
        <v>421</v>
      </c>
      <c r="C1274" s="10" t="s">
        <v>26</v>
      </c>
      <c r="D1274" s="8">
        <v>4690000</v>
      </c>
      <c r="E1274" s="10"/>
      <c r="F1274" s="10"/>
      <c r="G1274" s="10"/>
      <c r="H1274" s="8">
        <v>4690000</v>
      </c>
    </row>
    <row r="1275" spans="2:8">
      <c r="B1275" s="10">
        <v>422</v>
      </c>
      <c r="C1275" s="10" t="s">
        <v>35</v>
      </c>
      <c r="D1275" s="8">
        <v>411000</v>
      </c>
      <c r="E1275" s="10"/>
      <c r="F1275" s="10"/>
      <c r="G1275" s="10"/>
      <c r="H1275" s="8">
        <v>411000</v>
      </c>
    </row>
    <row r="1276" spans="2:8">
      <c r="B1276" s="10">
        <v>423</v>
      </c>
      <c r="C1276" s="10" t="s">
        <v>37</v>
      </c>
      <c r="D1276" s="8">
        <v>574000</v>
      </c>
      <c r="E1276" s="10"/>
      <c r="F1276" s="10"/>
      <c r="G1276" s="10"/>
      <c r="H1276" s="8">
        <v>574000</v>
      </c>
    </row>
    <row r="1277" spans="2:8">
      <c r="B1277" s="10">
        <v>424</v>
      </c>
      <c r="C1277" s="10" t="s">
        <v>72</v>
      </c>
      <c r="D1277" s="8">
        <v>2000</v>
      </c>
      <c r="E1277" s="10"/>
      <c r="F1277" s="10"/>
      <c r="G1277" s="10"/>
      <c r="H1277" s="8">
        <v>2000</v>
      </c>
    </row>
    <row r="1278" spans="2:8">
      <c r="B1278" s="10">
        <v>425</v>
      </c>
      <c r="C1278" s="10" t="s">
        <v>107</v>
      </c>
      <c r="D1278" s="8">
        <v>1950000</v>
      </c>
      <c r="E1278" s="10"/>
      <c r="F1278" s="10"/>
      <c r="G1278" s="10"/>
      <c r="H1278" s="8">
        <v>1950000</v>
      </c>
    </row>
    <row r="1279" spans="2:8">
      <c r="B1279" s="10">
        <v>426</v>
      </c>
      <c r="C1279" s="10" t="s">
        <v>41</v>
      </c>
      <c r="D1279" s="8">
        <v>650000</v>
      </c>
      <c r="E1279" s="10"/>
      <c r="F1279" s="10"/>
      <c r="G1279" s="10"/>
      <c r="H1279" s="8">
        <v>650000</v>
      </c>
    </row>
    <row r="1280" spans="2:8">
      <c r="B1280" s="10">
        <v>482</v>
      </c>
      <c r="C1280" s="10" t="s">
        <v>793</v>
      </c>
      <c r="D1280" s="8">
        <v>2000</v>
      </c>
      <c r="E1280" s="10"/>
      <c r="F1280" s="10"/>
      <c r="G1280" s="10"/>
      <c r="H1280" s="8">
        <v>2000</v>
      </c>
    </row>
    <row r="1281" spans="2:8">
      <c r="B1281" s="5">
        <v>4632</v>
      </c>
      <c r="C1281" s="5" t="s">
        <v>433</v>
      </c>
      <c r="D1281" s="17">
        <v>200000</v>
      </c>
      <c r="E1281" s="10"/>
      <c r="F1281" s="10"/>
      <c r="G1281" s="10"/>
      <c r="H1281" s="17">
        <v>200000</v>
      </c>
    </row>
    <row r="1282" spans="2:8">
      <c r="B1282" s="10">
        <v>512</v>
      </c>
      <c r="C1282" s="10" t="s">
        <v>82</v>
      </c>
      <c r="D1282" s="8">
        <v>200000</v>
      </c>
      <c r="E1282" s="10"/>
      <c r="F1282" s="10"/>
      <c r="G1282" s="10"/>
      <c r="H1282" s="8">
        <v>200000</v>
      </c>
    </row>
    <row r="1283" spans="2:8">
      <c r="B1283" s="10"/>
      <c r="C1283" s="113" t="s">
        <v>1068</v>
      </c>
      <c r="D1283" s="17">
        <v>9939000</v>
      </c>
      <c r="E1283" s="5">
        <v>0</v>
      </c>
      <c r="F1283" s="5">
        <v>0</v>
      </c>
      <c r="G1283" s="5">
        <v>0</v>
      </c>
      <c r="H1283" s="17">
        <v>9939000</v>
      </c>
    </row>
    <row r="1284" spans="2:8">
      <c r="B1284" s="10"/>
      <c r="C1284" s="5" t="s">
        <v>1069</v>
      </c>
      <c r="D1284" s="10"/>
      <c r="E1284" s="10"/>
      <c r="F1284" s="10"/>
      <c r="G1284" s="10"/>
      <c r="H1284" s="10"/>
    </row>
    <row r="1285" spans="2:8">
      <c r="B1285" s="5">
        <v>4631</v>
      </c>
      <c r="C1285" s="5" t="s">
        <v>354</v>
      </c>
      <c r="D1285" s="17">
        <v>9720000</v>
      </c>
      <c r="E1285" s="5">
        <v>0</v>
      </c>
      <c r="F1285" s="5">
        <v>0</v>
      </c>
      <c r="G1285" s="5">
        <v>0</v>
      </c>
      <c r="H1285" s="17">
        <v>9720000</v>
      </c>
    </row>
    <row r="1286" spans="2:8">
      <c r="B1286" s="10">
        <v>414</v>
      </c>
      <c r="C1286" s="10" t="s">
        <v>105</v>
      </c>
      <c r="D1286" s="8">
        <v>100000</v>
      </c>
      <c r="E1286" s="10"/>
      <c r="F1286" s="10"/>
      <c r="G1286" s="10"/>
      <c r="H1286" s="8">
        <v>100000</v>
      </c>
    </row>
    <row r="1287" spans="2:8">
      <c r="B1287" s="10">
        <v>415</v>
      </c>
      <c r="C1287" s="10" t="s">
        <v>417</v>
      </c>
      <c r="D1287" s="8">
        <v>900000</v>
      </c>
      <c r="E1287" s="10"/>
      <c r="F1287" s="10"/>
      <c r="G1287" s="10"/>
      <c r="H1287" s="8">
        <v>900000</v>
      </c>
    </row>
    <row r="1288" spans="2:8">
      <c r="B1288" s="10">
        <v>416</v>
      </c>
      <c r="C1288" s="10" t="s">
        <v>418</v>
      </c>
      <c r="D1288" s="8">
        <v>350000</v>
      </c>
      <c r="E1288" s="10"/>
      <c r="F1288" s="10"/>
      <c r="G1288" s="10"/>
      <c r="H1288" s="8">
        <v>350000</v>
      </c>
    </row>
    <row r="1289" spans="2:8">
      <c r="B1289" s="10">
        <v>421</v>
      </c>
      <c r="C1289" s="10" t="s">
        <v>26</v>
      </c>
      <c r="D1289" s="8">
        <v>5415000</v>
      </c>
      <c r="E1289" s="10"/>
      <c r="F1289" s="10"/>
      <c r="G1289" s="10"/>
      <c r="H1289" s="8">
        <v>5415000</v>
      </c>
    </row>
    <row r="1290" spans="2:8">
      <c r="B1290" s="10">
        <v>422</v>
      </c>
      <c r="C1290" s="10" t="s">
        <v>35</v>
      </c>
      <c r="D1290" s="8">
        <v>220000</v>
      </c>
      <c r="E1290" s="10"/>
      <c r="F1290" s="10"/>
      <c r="G1290" s="10"/>
      <c r="H1290" s="8">
        <v>220000</v>
      </c>
    </row>
    <row r="1291" spans="2:8">
      <c r="B1291" s="10">
        <v>423</v>
      </c>
      <c r="C1291" s="10" t="s">
        <v>37</v>
      </c>
      <c r="D1291" s="8">
        <v>415000</v>
      </c>
      <c r="E1291" s="10"/>
      <c r="F1291" s="10"/>
      <c r="G1291" s="10"/>
      <c r="H1291" s="8">
        <v>415000</v>
      </c>
    </row>
    <row r="1292" spans="2:8">
      <c r="B1292" s="10">
        <v>424</v>
      </c>
      <c r="C1292" s="10" t="s">
        <v>72</v>
      </c>
      <c r="D1292" s="8">
        <v>160000</v>
      </c>
      <c r="E1292" s="10"/>
      <c r="F1292" s="10"/>
      <c r="G1292" s="10"/>
      <c r="H1292" s="8">
        <v>160000</v>
      </c>
    </row>
    <row r="1293" spans="2:8">
      <c r="B1293" s="10">
        <v>425</v>
      </c>
      <c r="C1293" s="10" t="s">
        <v>107</v>
      </c>
      <c r="D1293" s="8">
        <v>1000000</v>
      </c>
      <c r="E1293" s="10"/>
      <c r="F1293" s="10"/>
      <c r="G1293" s="10"/>
      <c r="H1293" s="8">
        <v>1000000</v>
      </c>
    </row>
    <row r="1294" spans="2:8">
      <c r="B1294" s="10">
        <v>426</v>
      </c>
      <c r="C1294" s="10" t="s">
        <v>41</v>
      </c>
      <c r="D1294" s="8">
        <v>1130000</v>
      </c>
      <c r="E1294" s="10"/>
      <c r="F1294" s="10"/>
      <c r="G1294" s="10"/>
      <c r="H1294" s="8">
        <v>1130000</v>
      </c>
    </row>
    <row r="1295" spans="2:8">
      <c r="B1295" s="10">
        <v>482</v>
      </c>
      <c r="C1295" s="10" t="s">
        <v>793</v>
      </c>
      <c r="D1295" s="8">
        <v>10000</v>
      </c>
      <c r="E1295" s="10"/>
      <c r="F1295" s="10"/>
      <c r="G1295" s="10"/>
      <c r="H1295" s="8">
        <v>10000</v>
      </c>
    </row>
    <row r="1296" spans="2:8">
      <c r="B1296" s="10">
        <v>483</v>
      </c>
      <c r="C1296" s="10" t="s">
        <v>564</v>
      </c>
      <c r="D1296" s="8">
        <v>20000</v>
      </c>
      <c r="E1296" s="10"/>
      <c r="F1296" s="10"/>
      <c r="G1296" s="10"/>
      <c r="H1296" s="8">
        <v>20000</v>
      </c>
    </row>
    <row r="1297" spans="2:8">
      <c r="B1297" s="5">
        <v>4632</v>
      </c>
      <c r="C1297" s="5" t="s">
        <v>433</v>
      </c>
      <c r="D1297" s="17">
        <v>1410000</v>
      </c>
      <c r="E1297" s="10"/>
      <c r="F1297" s="10"/>
      <c r="G1297" s="10"/>
      <c r="H1297" s="17">
        <v>1410000</v>
      </c>
    </row>
    <row r="1298" spans="2:8">
      <c r="B1298" s="10">
        <v>511</v>
      </c>
      <c r="C1298" s="10" t="s">
        <v>81</v>
      </c>
      <c r="D1298" s="8">
        <v>600000</v>
      </c>
      <c r="E1298" s="10"/>
      <c r="F1298" s="10"/>
      <c r="G1298" s="10"/>
      <c r="H1298" s="8">
        <v>600000</v>
      </c>
    </row>
    <row r="1299" spans="2:8">
      <c r="B1299" s="10">
        <v>512</v>
      </c>
      <c r="C1299" s="10" t="s">
        <v>82</v>
      </c>
      <c r="D1299" s="8">
        <v>810000</v>
      </c>
      <c r="E1299" s="10"/>
      <c r="F1299" s="10"/>
      <c r="G1299" s="10"/>
      <c r="H1299" s="8">
        <v>810000</v>
      </c>
    </row>
    <row r="1300" spans="2:8">
      <c r="B1300" s="10"/>
      <c r="C1300" s="113" t="s">
        <v>1070</v>
      </c>
      <c r="D1300" s="17">
        <v>11130000</v>
      </c>
      <c r="E1300" s="5">
        <v>0</v>
      </c>
      <c r="F1300" s="5">
        <v>0</v>
      </c>
      <c r="G1300" s="5">
        <v>0</v>
      </c>
      <c r="H1300" s="17">
        <v>11130000</v>
      </c>
    </row>
    <row r="1301" spans="2:8">
      <c r="B1301" s="10"/>
      <c r="C1301" s="5" t="s">
        <v>1071</v>
      </c>
      <c r="D1301" s="10"/>
      <c r="E1301" s="10"/>
      <c r="F1301" s="10"/>
      <c r="G1301" s="10"/>
      <c r="H1301" s="10"/>
    </row>
    <row r="1302" spans="2:8">
      <c r="B1302" s="5">
        <v>4631</v>
      </c>
      <c r="C1302" s="5" t="s">
        <v>354</v>
      </c>
      <c r="D1302" s="17">
        <v>7030000</v>
      </c>
      <c r="E1302" s="5">
        <v>0</v>
      </c>
      <c r="F1302" s="5">
        <v>0</v>
      </c>
      <c r="G1302" s="5">
        <v>0</v>
      </c>
      <c r="H1302" s="17">
        <v>7030000</v>
      </c>
    </row>
    <row r="1303" spans="2:8">
      <c r="B1303" s="10">
        <v>413</v>
      </c>
      <c r="C1303" s="10" t="s">
        <v>67</v>
      </c>
      <c r="D1303" s="8">
        <v>5000</v>
      </c>
      <c r="E1303" s="10"/>
      <c r="F1303" s="10"/>
      <c r="G1303" s="10"/>
      <c r="H1303" s="8">
        <v>5000</v>
      </c>
    </row>
    <row r="1304" spans="2:8">
      <c r="B1304" s="10">
        <v>414</v>
      </c>
      <c r="C1304" s="10" t="s">
        <v>105</v>
      </c>
      <c r="D1304" s="8">
        <v>30000</v>
      </c>
      <c r="E1304" s="10"/>
      <c r="F1304" s="10"/>
      <c r="G1304" s="10"/>
      <c r="H1304" s="8">
        <v>30000</v>
      </c>
    </row>
    <row r="1305" spans="2:8">
      <c r="B1305" s="10">
        <v>415</v>
      </c>
      <c r="C1305" s="10" t="s">
        <v>417</v>
      </c>
      <c r="D1305" s="8">
        <v>1400000</v>
      </c>
      <c r="E1305" s="10"/>
      <c r="F1305" s="10"/>
      <c r="G1305" s="10"/>
      <c r="H1305" s="8">
        <v>1400000</v>
      </c>
    </row>
    <row r="1306" spans="2:8">
      <c r="B1306" s="10">
        <v>416</v>
      </c>
      <c r="C1306" s="10" t="s">
        <v>418</v>
      </c>
      <c r="D1306" s="8">
        <v>520000</v>
      </c>
      <c r="E1306" s="10"/>
      <c r="F1306" s="10"/>
      <c r="G1306" s="10"/>
      <c r="H1306" s="8">
        <v>520000</v>
      </c>
    </row>
    <row r="1307" spans="2:8">
      <c r="B1307" s="10">
        <v>421</v>
      </c>
      <c r="C1307" s="10" t="s">
        <v>26</v>
      </c>
      <c r="D1307" s="8">
        <v>2960000</v>
      </c>
      <c r="E1307" s="10"/>
      <c r="F1307" s="10"/>
      <c r="G1307" s="10"/>
      <c r="H1307" s="8">
        <v>2960000</v>
      </c>
    </row>
    <row r="1308" spans="2:8">
      <c r="B1308" s="10">
        <v>422</v>
      </c>
      <c r="C1308" s="10" t="s">
        <v>35</v>
      </c>
      <c r="D1308" s="8">
        <v>242000</v>
      </c>
      <c r="E1308" s="10"/>
      <c r="F1308" s="10"/>
      <c r="G1308" s="10"/>
      <c r="H1308" s="8">
        <v>242000</v>
      </c>
    </row>
    <row r="1309" spans="2:8">
      <c r="B1309" s="10">
        <v>423</v>
      </c>
      <c r="C1309" s="10" t="s">
        <v>37</v>
      </c>
      <c r="D1309" s="8">
        <v>278000</v>
      </c>
      <c r="E1309" s="10"/>
      <c r="F1309" s="10"/>
      <c r="G1309" s="10"/>
      <c r="H1309" s="8">
        <v>278000</v>
      </c>
    </row>
    <row r="1310" spans="2:8">
      <c r="B1310" s="10">
        <v>424</v>
      </c>
      <c r="C1310" s="10" t="s">
        <v>72</v>
      </c>
      <c r="D1310" s="8">
        <v>3000</v>
      </c>
      <c r="E1310" s="10"/>
      <c r="F1310" s="10"/>
      <c r="G1310" s="10"/>
      <c r="H1310" s="8">
        <v>3000</v>
      </c>
    </row>
    <row r="1311" spans="2:8">
      <c r="B1311" s="10">
        <v>425</v>
      </c>
      <c r="C1311" s="10" t="s">
        <v>107</v>
      </c>
      <c r="D1311" s="8">
        <v>750000</v>
      </c>
      <c r="E1311" s="10"/>
      <c r="F1311" s="10"/>
      <c r="G1311" s="10"/>
      <c r="H1311" s="8">
        <v>750000</v>
      </c>
    </row>
    <row r="1312" spans="2:8">
      <c r="B1312" s="10">
        <v>426</v>
      </c>
      <c r="C1312" s="10" t="s">
        <v>41</v>
      </c>
      <c r="D1312" s="8">
        <v>820000</v>
      </c>
      <c r="E1312" s="10"/>
      <c r="F1312" s="10"/>
      <c r="G1312" s="10"/>
      <c r="H1312" s="8">
        <v>820000</v>
      </c>
    </row>
    <row r="1313" spans="2:8">
      <c r="B1313" s="10">
        <v>482</v>
      </c>
      <c r="C1313" s="10" t="s">
        <v>793</v>
      </c>
      <c r="D1313" s="8">
        <v>21000</v>
      </c>
      <c r="E1313" s="10"/>
      <c r="F1313" s="10"/>
      <c r="G1313" s="10"/>
      <c r="H1313" s="8">
        <v>21000</v>
      </c>
    </row>
    <row r="1314" spans="2:8">
      <c r="B1314" s="10">
        <v>483</v>
      </c>
      <c r="C1314" s="10" t="s">
        <v>564</v>
      </c>
      <c r="D1314" s="8">
        <v>1000</v>
      </c>
      <c r="E1314" s="10"/>
      <c r="F1314" s="10"/>
      <c r="G1314" s="10"/>
      <c r="H1314" s="8">
        <v>1000</v>
      </c>
    </row>
    <row r="1315" spans="2:8">
      <c r="B1315" s="5">
        <v>4632</v>
      </c>
      <c r="C1315" s="5" t="s">
        <v>433</v>
      </c>
      <c r="D1315" s="17">
        <v>300000</v>
      </c>
      <c r="E1315" s="10"/>
      <c r="F1315" s="10"/>
      <c r="G1315" s="10"/>
      <c r="H1315" s="17">
        <v>300000</v>
      </c>
    </row>
    <row r="1316" spans="2:8">
      <c r="B1316" s="10">
        <v>512</v>
      </c>
      <c r="C1316" s="10" t="s">
        <v>82</v>
      </c>
      <c r="D1316" s="8">
        <v>300000</v>
      </c>
      <c r="E1316" s="10"/>
      <c r="F1316" s="10"/>
      <c r="G1316" s="10"/>
      <c r="H1316" s="8">
        <v>300000</v>
      </c>
    </row>
    <row r="1317" spans="2:8">
      <c r="B1317" s="10"/>
      <c r="C1317" s="113" t="s">
        <v>1072</v>
      </c>
      <c r="D1317" s="17">
        <v>7330000</v>
      </c>
      <c r="E1317" s="5">
        <v>0</v>
      </c>
      <c r="F1317" s="5">
        <v>0</v>
      </c>
      <c r="G1317" s="5">
        <v>0</v>
      </c>
      <c r="H1317" s="17">
        <v>7330000</v>
      </c>
    </row>
    <row r="1318" spans="2:8">
      <c r="B1318" s="10"/>
      <c r="C1318" s="5" t="s">
        <v>1073</v>
      </c>
      <c r="D1318" s="10"/>
      <c r="E1318" s="10"/>
      <c r="F1318" s="10"/>
      <c r="G1318" s="10"/>
      <c r="H1318" s="10"/>
    </row>
    <row r="1319" spans="2:8">
      <c r="B1319" s="5">
        <v>4631</v>
      </c>
      <c r="C1319" s="5" t="s">
        <v>354</v>
      </c>
      <c r="D1319" s="17">
        <v>8944000</v>
      </c>
      <c r="E1319" s="5">
        <v>0</v>
      </c>
      <c r="F1319" s="5">
        <v>0</v>
      </c>
      <c r="G1319" s="5">
        <v>0</v>
      </c>
      <c r="H1319" s="17">
        <v>8944000</v>
      </c>
    </row>
    <row r="1320" spans="2:8">
      <c r="B1320" s="10">
        <v>414</v>
      </c>
      <c r="C1320" s="10" t="s">
        <v>105</v>
      </c>
      <c r="D1320" s="8">
        <v>110000</v>
      </c>
      <c r="E1320" s="10"/>
      <c r="F1320" s="10"/>
      <c r="G1320" s="10"/>
      <c r="H1320" s="8">
        <v>110000</v>
      </c>
    </row>
    <row r="1321" spans="2:8">
      <c r="B1321" s="10">
        <v>415</v>
      </c>
      <c r="C1321" s="10" t="s">
        <v>417</v>
      </c>
      <c r="D1321" s="8">
        <v>1150000</v>
      </c>
      <c r="E1321" s="10"/>
      <c r="F1321" s="10"/>
      <c r="G1321" s="10"/>
      <c r="H1321" s="8">
        <v>1150000</v>
      </c>
    </row>
    <row r="1322" spans="2:8">
      <c r="B1322" s="10">
        <v>416</v>
      </c>
      <c r="C1322" s="10" t="s">
        <v>418</v>
      </c>
      <c r="D1322" s="8">
        <v>735000</v>
      </c>
      <c r="E1322" s="10"/>
      <c r="F1322" s="10"/>
      <c r="G1322" s="10"/>
      <c r="H1322" s="8">
        <v>735000</v>
      </c>
    </row>
    <row r="1323" spans="2:8">
      <c r="B1323" s="10">
        <v>421</v>
      </c>
      <c r="C1323" s="10" t="s">
        <v>26</v>
      </c>
      <c r="D1323" s="8">
        <v>3835000</v>
      </c>
      <c r="E1323" s="10"/>
      <c r="F1323" s="10"/>
      <c r="G1323" s="10"/>
      <c r="H1323" s="8">
        <v>3835000</v>
      </c>
    </row>
    <row r="1324" spans="2:8">
      <c r="B1324" s="10">
        <v>422</v>
      </c>
      <c r="C1324" s="10" t="s">
        <v>35</v>
      </c>
      <c r="D1324" s="8">
        <v>286000</v>
      </c>
      <c r="E1324" s="10"/>
      <c r="F1324" s="10"/>
      <c r="G1324" s="10"/>
      <c r="H1324" s="8">
        <v>286000</v>
      </c>
    </row>
    <row r="1325" spans="2:8">
      <c r="B1325" s="10">
        <v>423</v>
      </c>
      <c r="C1325" s="10" t="s">
        <v>37</v>
      </c>
      <c r="D1325" s="8">
        <v>544000</v>
      </c>
      <c r="E1325" s="10"/>
      <c r="F1325" s="10"/>
      <c r="G1325" s="10"/>
      <c r="H1325" s="8">
        <v>544000</v>
      </c>
    </row>
    <row r="1326" spans="2:8">
      <c r="B1326" s="10">
        <v>424</v>
      </c>
      <c r="C1326" s="10" t="s">
        <v>72</v>
      </c>
      <c r="D1326" s="8">
        <v>575000</v>
      </c>
      <c r="E1326" s="10"/>
      <c r="F1326" s="10"/>
      <c r="G1326" s="10"/>
      <c r="H1326" s="8">
        <v>575000</v>
      </c>
    </row>
    <row r="1327" spans="2:8">
      <c r="B1327" s="10">
        <v>425</v>
      </c>
      <c r="C1327" s="10" t="s">
        <v>107</v>
      </c>
      <c r="D1327" s="8">
        <v>900000</v>
      </c>
      <c r="E1327" s="10"/>
      <c r="F1327" s="10"/>
      <c r="G1327" s="10"/>
      <c r="H1327" s="8">
        <v>900000</v>
      </c>
    </row>
    <row r="1328" spans="2:8">
      <c r="B1328" s="10">
        <v>426</v>
      </c>
      <c r="C1328" s="10" t="s">
        <v>41</v>
      </c>
      <c r="D1328" s="8">
        <v>806000</v>
      </c>
      <c r="E1328" s="10"/>
      <c r="F1328" s="10"/>
      <c r="G1328" s="10"/>
      <c r="H1328" s="8">
        <v>806000</v>
      </c>
    </row>
    <row r="1329" spans="2:8">
      <c r="B1329" s="10">
        <v>482</v>
      </c>
      <c r="C1329" s="10" t="s">
        <v>793</v>
      </c>
      <c r="D1329" s="8">
        <v>2000</v>
      </c>
      <c r="E1329" s="10"/>
      <c r="F1329" s="10"/>
      <c r="G1329" s="10"/>
      <c r="H1329" s="8">
        <v>2000</v>
      </c>
    </row>
    <row r="1330" spans="2:8">
      <c r="B1330" s="10">
        <v>483</v>
      </c>
      <c r="C1330" s="10" t="s">
        <v>564</v>
      </c>
      <c r="D1330" s="8">
        <v>1000</v>
      </c>
      <c r="E1330" s="10"/>
      <c r="F1330" s="10"/>
      <c r="G1330" s="10"/>
      <c r="H1330" s="8">
        <v>1000</v>
      </c>
    </row>
    <row r="1331" spans="2:8">
      <c r="B1331" s="5">
        <v>4632</v>
      </c>
      <c r="C1331" s="5" t="s">
        <v>433</v>
      </c>
      <c r="D1331" s="17">
        <v>5200000</v>
      </c>
      <c r="E1331" s="10"/>
      <c r="F1331" s="10"/>
      <c r="G1331" s="10"/>
      <c r="H1331" s="17">
        <v>5200000</v>
      </c>
    </row>
    <row r="1332" spans="2:8">
      <c r="B1332" s="10">
        <v>512</v>
      </c>
      <c r="C1332" s="10" t="s">
        <v>82</v>
      </c>
      <c r="D1332" s="8">
        <v>5200000</v>
      </c>
      <c r="E1332" s="10"/>
      <c r="F1332" s="10"/>
      <c r="G1332" s="10"/>
      <c r="H1332" s="8">
        <v>5200000</v>
      </c>
    </row>
    <row r="1333" spans="2:8">
      <c r="B1333" s="10"/>
      <c r="C1333" s="113" t="s">
        <v>1074</v>
      </c>
      <c r="D1333" s="17">
        <v>14144000</v>
      </c>
      <c r="E1333" s="5">
        <v>0</v>
      </c>
      <c r="F1333" s="5">
        <v>0</v>
      </c>
      <c r="G1333" s="5">
        <v>0</v>
      </c>
      <c r="H1333" s="17">
        <v>14144000</v>
      </c>
    </row>
    <row r="1334" spans="2:8">
      <c r="B1334" s="10"/>
      <c r="C1334" s="5" t="s">
        <v>1075</v>
      </c>
      <c r="D1334" s="10"/>
      <c r="E1334" s="10"/>
      <c r="F1334" s="10"/>
      <c r="G1334" s="10"/>
      <c r="H1334" s="10"/>
    </row>
    <row r="1335" spans="2:8">
      <c r="B1335" s="5">
        <v>4631</v>
      </c>
      <c r="C1335" s="5" t="s">
        <v>354</v>
      </c>
      <c r="D1335" s="17">
        <v>11517000</v>
      </c>
      <c r="E1335" s="5">
        <v>0</v>
      </c>
      <c r="F1335" s="5">
        <v>0</v>
      </c>
      <c r="G1335" s="5">
        <v>0</v>
      </c>
      <c r="H1335" s="17">
        <v>11517000</v>
      </c>
    </row>
    <row r="1336" spans="2:8">
      <c r="B1336" s="10">
        <v>414</v>
      </c>
      <c r="C1336" s="10" t="s">
        <v>105</v>
      </c>
      <c r="D1336" s="8">
        <v>90000</v>
      </c>
      <c r="E1336" s="10"/>
      <c r="F1336" s="10"/>
      <c r="G1336" s="10"/>
      <c r="H1336" s="8">
        <v>90000</v>
      </c>
    </row>
    <row r="1337" spans="2:8">
      <c r="B1337" s="10">
        <v>415</v>
      </c>
      <c r="C1337" s="10" t="s">
        <v>417</v>
      </c>
      <c r="D1337" s="8">
        <v>1000000</v>
      </c>
      <c r="E1337" s="10"/>
      <c r="F1337" s="10"/>
      <c r="G1337" s="10"/>
      <c r="H1337" s="8">
        <v>1000000</v>
      </c>
    </row>
    <row r="1338" spans="2:8">
      <c r="B1338" s="10">
        <v>416</v>
      </c>
      <c r="C1338" s="10" t="s">
        <v>418</v>
      </c>
      <c r="D1338" s="8">
        <v>800000</v>
      </c>
      <c r="E1338" s="10"/>
      <c r="F1338" s="10"/>
      <c r="G1338" s="10"/>
      <c r="H1338" s="8">
        <v>800000</v>
      </c>
    </row>
    <row r="1339" spans="2:8">
      <c r="B1339" s="10">
        <v>421</v>
      </c>
      <c r="C1339" s="10" t="s">
        <v>26</v>
      </c>
      <c r="D1339" s="8">
        <v>5850000</v>
      </c>
      <c r="E1339" s="10"/>
      <c r="F1339" s="10"/>
      <c r="G1339" s="10"/>
      <c r="H1339" s="8">
        <v>5850000</v>
      </c>
    </row>
    <row r="1340" spans="2:8">
      <c r="B1340" s="10">
        <v>422</v>
      </c>
      <c r="C1340" s="10" t="s">
        <v>35</v>
      </c>
      <c r="D1340" s="8">
        <v>230000</v>
      </c>
      <c r="E1340" s="10"/>
      <c r="F1340" s="10"/>
      <c r="G1340" s="10"/>
      <c r="H1340" s="8">
        <v>230000</v>
      </c>
    </row>
    <row r="1341" spans="2:8">
      <c r="B1341" s="10">
        <v>423</v>
      </c>
      <c r="C1341" s="10" t="s">
        <v>37</v>
      </c>
      <c r="D1341" s="8">
        <v>550000</v>
      </c>
      <c r="E1341" s="10"/>
      <c r="F1341" s="10"/>
      <c r="G1341" s="10"/>
      <c r="H1341" s="8">
        <v>550000</v>
      </c>
    </row>
    <row r="1342" spans="2:8">
      <c r="B1342" s="10">
        <v>424</v>
      </c>
      <c r="C1342" s="10" t="s">
        <v>72</v>
      </c>
      <c r="D1342" s="8">
        <v>1000</v>
      </c>
      <c r="E1342" s="10"/>
      <c r="F1342" s="10"/>
      <c r="G1342" s="10"/>
      <c r="H1342" s="8">
        <v>1000</v>
      </c>
    </row>
    <row r="1343" spans="2:8">
      <c r="B1343" s="10">
        <v>425</v>
      </c>
      <c r="C1343" s="10" t="s">
        <v>107</v>
      </c>
      <c r="D1343" s="8">
        <v>1200000</v>
      </c>
      <c r="E1343" s="10"/>
      <c r="F1343" s="10"/>
      <c r="G1343" s="10"/>
      <c r="H1343" s="8">
        <v>1200000</v>
      </c>
    </row>
    <row r="1344" spans="2:8">
      <c r="B1344" s="10">
        <v>426</v>
      </c>
      <c r="C1344" s="10" t="s">
        <v>41</v>
      </c>
      <c r="D1344" s="8">
        <v>1750000</v>
      </c>
      <c r="E1344" s="10"/>
      <c r="F1344" s="10"/>
      <c r="G1344" s="10"/>
      <c r="H1344" s="8">
        <v>1750000</v>
      </c>
    </row>
    <row r="1345" spans="2:8">
      <c r="B1345" s="10">
        <v>482</v>
      </c>
      <c r="C1345" s="10" t="s">
        <v>793</v>
      </c>
      <c r="D1345" s="8">
        <v>46000</v>
      </c>
      <c r="E1345" s="10"/>
      <c r="F1345" s="10"/>
      <c r="G1345" s="10"/>
      <c r="H1345" s="8">
        <v>46000</v>
      </c>
    </row>
    <row r="1346" spans="2:8">
      <c r="B1346" s="5">
        <v>4632</v>
      </c>
      <c r="C1346" s="5" t="s">
        <v>433</v>
      </c>
      <c r="D1346" s="17">
        <v>3500000</v>
      </c>
      <c r="E1346" s="10"/>
      <c r="F1346" s="10"/>
      <c r="G1346" s="10"/>
      <c r="H1346" s="17">
        <v>3500000</v>
      </c>
    </row>
    <row r="1347" spans="2:8">
      <c r="B1347" s="10">
        <v>511</v>
      </c>
      <c r="C1347" s="10" t="s">
        <v>81</v>
      </c>
      <c r="D1347" s="8">
        <v>1900000</v>
      </c>
      <c r="E1347" s="10"/>
      <c r="F1347" s="10"/>
      <c r="G1347" s="10"/>
      <c r="H1347" s="8">
        <v>1900000</v>
      </c>
    </row>
    <row r="1348" spans="2:8">
      <c r="B1348" s="10">
        <v>512</v>
      </c>
      <c r="C1348" s="10" t="s">
        <v>82</v>
      </c>
      <c r="D1348" s="8">
        <v>1600000</v>
      </c>
      <c r="E1348" s="10"/>
      <c r="F1348" s="10"/>
      <c r="G1348" s="10"/>
      <c r="H1348" s="8">
        <v>1600000</v>
      </c>
    </row>
    <row r="1349" spans="2:8">
      <c r="B1349" s="10"/>
      <c r="C1349" s="113" t="s">
        <v>1076</v>
      </c>
      <c r="D1349" s="17">
        <v>15017000</v>
      </c>
      <c r="E1349" s="5">
        <v>0</v>
      </c>
      <c r="F1349" s="5">
        <v>0</v>
      </c>
      <c r="G1349" s="5">
        <v>0</v>
      </c>
      <c r="H1349" s="17">
        <v>15017000</v>
      </c>
    </row>
    <row r="1350" spans="2:8">
      <c r="B1350" s="10"/>
      <c r="C1350" s="5" t="s">
        <v>1077</v>
      </c>
      <c r="D1350" s="10"/>
      <c r="E1350" s="10"/>
      <c r="F1350" s="10"/>
      <c r="G1350" s="10"/>
      <c r="H1350" s="10"/>
    </row>
    <row r="1351" spans="2:8">
      <c r="B1351" s="5">
        <v>4631</v>
      </c>
      <c r="C1351" s="5" t="s">
        <v>354</v>
      </c>
      <c r="D1351" s="17">
        <v>1785000</v>
      </c>
      <c r="E1351" s="5">
        <v>0</v>
      </c>
      <c r="F1351" s="5">
        <v>0</v>
      </c>
      <c r="G1351" s="5">
        <v>0</v>
      </c>
      <c r="H1351" s="17">
        <v>1785000</v>
      </c>
    </row>
    <row r="1352" spans="2:8">
      <c r="B1352" s="10">
        <v>421</v>
      </c>
      <c r="C1352" s="10" t="s">
        <v>26</v>
      </c>
      <c r="D1352" s="8">
        <v>1194000</v>
      </c>
      <c r="E1352" s="10"/>
      <c r="F1352" s="10"/>
      <c r="G1352" s="10"/>
      <c r="H1352" s="8">
        <v>1194000</v>
      </c>
    </row>
    <row r="1353" spans="2:8">
      <c r="B1353" s="10">
        <v>422</v>
      </c>
      <c r="C1353" s="10" t="s">
        <v>35</v>
      </c>
      <c r="D1353" s="8">
        <v>70000</v>
      </c>
      <c r="E1353" s="10"/>
      <c r="F1353" s="10"/>
      <c r="G1353" s="10"/>
      <c r="H1353" s="8">
        <v>70000</v>
      </c>
    </row>
    <row r="1354" spans="2:8">
      <c r="B1354" s="10">
        <v>423</v>
      </c>
      <c r="C1354" s="10" t="s">
        <v>37</v>
      </c>
      <c r="D1354" s="8">
        <v>62000</v>
      </c>
      <c r="E1354" s="10"/>
      <c r="F1354" s="10"/>
      <c r="G1354" s="10"/>
      <c r="H1354" s="8">
        <v>62000</v>
      </c>
    </row>
    <row r="1355" spans="2:8">
      <c r="B1355" s="10">
        <v>424</v>
      </c>
      <c r="C1355" s="10" t="s">
        <v>72</v>
      </c>
      <c r="D1355" s="8">
        <v>20000</v>
      </c>
      <c r="E1355" s="10"/>
      <c r="F1355" s="10"/>
      <c r="G1355" s="10"/>
      <c r="H1355" s="8">
        <v>20000</v>
      </c>
    </row>
    <row r="1356" spans="2:8">
      <c r="B1356" s="10">
        <v>425</v>
      </c>
      <c r="C1356" s="10" t="s">
        <v>107</v>
      </c>
      <c r="D1356" s="8">
        <v>250000</v>
      </c>
      <c r="E1356" s="10"/>
      <c r="F1356" s="10"/>
      <c r="G1356" s="10"/>
      <c r="H1356" s="8">
        <v>250000</v>
      </c>
    </row>
    <row r="1357" spans="2:8">
      <c r="B1357" s="10">
        <v>426</v>
      </c>
      <c r="C1357" s="10" t="s">
        <v>41</v>
      </c>
      <c r="D1357" s="8">
        <v>189000</v>
      </c>
      <c r="E1357" s="10"/>
      <c r="F1357" s="10"/>
      <c r="G1357" s="10"/>
      <c r="H1357" s="8">
        <v>189000</v>
      </c>
    </row>
    <row r="1358" spans="2:8">
      <c r="B1358" s="10"/>
      <c r="C1358" s="113" t="s">
        <v>1078</v>
      </c>
      <c r="D1358" s="17">
        <v>1785000</v>
      </c>
      <c r="E1358" s="5">
        <v>0</v>
      </c>
      <c r="F1358" s="5">
        <v>0</v>
      </c>
      <c r="G1358" s="5">
        <v>0</v>
      </c>
      <c r="H1358" s="17">
        <v>1785000</v>
      </c>
    </row>
    <row r="1359" spans="2:8">
      <c r="B1359" s="10"/>
      <c r="C1359" s="5" t="s">
        <v>1079</v>
      </c>
      <c r="D1359" s="10"/>
      <c r="E1359" s="10"/>
      <c r="F1359" s="10"/>
      <c r="G1359" s="10"/>
      <c r="H1359" s="10"/>
    </row>
    <row r="1360" spans="2:8">
      <c r="B1360" s="5">
        <v>4631</v>
      </c>
      <c r="C1360" s="5" t="s">
        <v>354</v>
      </c>
      <c r="D1360" s="17">
        <v>1560000</v>
      </c>
      <c r="E1360" s="5">
        <v>0</v>
      </c>
      <c r="F1360" s="5">
        <v>0</v>
      </c>
      <c r="G1360" s="5">
        <v>0</v>
      </c>
      <c r="H1360" s="17">
        <v>1560000</v>
      </c>
    </row>
    <row r="1361" spans="2:8">
      <c r="B1361" s="10">
        <v>415</v>
      </c>
      <c r="C1361" s="10" t="s">
        <v>417</v>
      </c>
      <c r="D1361" s="8">
        <v>1150000</v>
      </c>
      <c r="E1361" s="10"/>
      <c r="F1361" s="10"/>
      <c r="G1361" s="10"/>
      <c r="H1361" s="8">
        <v>1150000</v>
      </c>
    </row>
    <row r="1362" spans="2:8">
      <c r="B1362" s="10">
        <v>421</v>
      </c>
      <c r="C1362" s="10" t="s">
        <v>26</v>
      </c>
      <c r="D1362" s="8">
        <v>120000</v>
      </c>
      <c r="E1362" s="10"/>
      <c r="F1362" s="10"/>
      <c r="G1362" s="10"/>
      <c r="H1362" s="8">
        <v>120000</v>
      </c>
    </row>
    <row r="1363" spans="2:8">
      <c r="B1363" s="10">
        <v>422</v>
      </c>
      <c r="C1363" s="10" t="s">
        <v>35</v>
      </c>
      <c r="D1363" s="8">
        <v>30000</v>
      </c>
      <c r="E1363" s="10"/>
      <c r="F1363" s="10"/>
      <c r="G1363" s="10"/>
      <c r="H1363" s="8">
        <v>30000</v>
      </c>
    </row>
    <row r="1364" spans="2:8">
      <c r="B1364" s="10">
        <v>423</v>
      </c>
      <c r="C1364" s="10" t="s">
        <v>37</v>
      </c>
      <c r="D1364" s="8">
        <v>80000</v>
      </c>
      <c r="E1364" s="10"/>
      <c r="F1364" s="10"/>
      <c r="G1364" s="10"/>
      <c r="H1364" s="8">
        <v>80000</v>
      </c>
    </row>
    <row r="1365" spans="2:8">
      <c r="B1365" s="10">
        <v>426</v>
      </c>
      <c r="C1365" s="10" t="s">
        <v>41</v>
      </c>
      <c r="D1365" s="8">
        <v>180000</v>
      </c>
      <c r="E1365" s="10"/>
      <c r="F1365" s="10"/>
      <c r="G1365" s="10"/>
      <c r="H1365" s="8">
        <v>180000</v>
      </c>
    </row>
    <row r="1366" spans="2:8">
      <c r="B1366" s="10"/>
      <c r="C1366" s="113" t="s">
        <v>1080</v>
      </c>
      <c r="D1366" s="17">
        <v>1560000</v>
      </c>
      <c r="E1366" s="5">
        <v>0</v>
      </c>
      <c r="F1366" s="5">
        <v>0</v>
      </c>
      <c r="G1366" s="5">
        <v>0</v>
      </c>
      <c r="H1366" s="17">
        <v>1560000</v>
      </c>
    </row>
    <row r="1367" spans="2:8">
      <c r="B1367" s="10"/>
      <c r="C1367" s="5" t="s">
        <v>1081</v>
      </c>
      <c r="D1367" s="10"/>
      <c r="E1367" s="10"/>
      <c r="F1367" s="10"/>
      <c r="G1367" s="10"/>
      <c r="H1367" s="10"/>
    </row>
    <row r="1368" spans="2:8">
      <c r="B1368" s="10"/>
      <c r="C1368" s="5" t="s">
        <v>675</v>
      </c>
      <c r="D1368" s="10"/>
      <c r="E1368" s="10"/>
      <c r="F1368" s="10"/>
      <c r="G1368" s="10"/>
      <c r="H1368" s="10"/>
    </row>
    <row r="1369" spans="2:8">
      <c r="B1369" s="10"/>
      <c r="C1369" s="5" t="s">
        <v>1062</v>
      </c>
      <c r="D1369" s="10"/>
      <c r="E1369" s="10"/>
      <c r="F1369" s="10"/>
      <c r="G1369" s="10"/>
      <c r="H1369" s="10"/>
    </row>
    <row r="1370" spans="2:8">
      <c r="B1370" s="10"/>
      <c r="C1370" s="5" t="s">
        <v>1061</v>
      </c>
      <c r="D1370" s="10"/>
      <c r="E1370" s="10"/>
      <c r="F1370" s="10"/>
      <c r="G1370" s="10"/>
      <c r="H1370" s="10"/>
    </row>
    <row r="1371" spans="2:8">
      <c r="B1371" s="10">
        <v>472</v>
      </c>
      <c r="C1371" s="10" t="s">
        <v>1082</v>
      </c>
      <c r="D1371" s="8">
        <v>3000000</v>
      </c>
      <c r="E1371" s="10">
        <v>0</v>
      </c>
      <c r="F1371" s="10">
        <v>0</v>
      </c>
      <c r="G1371" s="10">
        <v>0</v>
      </c>
      <c r="H1371" s="8">
        <v>3000000</v>
      </c>
    </row>
    <row r="1372" spans="2:8">
      <c r="B1372" s="10">
        <v>472</v>
      </c>
      <c r="C1372" s="10" t="s">
        <v>1083</v>
      </c>
      <c r="D1372" s="8">
        <v>1500000</v>
      </c>
      <c r="E1372" s="10">
        <v>0</v>
      </c>
      <c r="F1372" s="10">
        <v>0</v>
      </c>
      <c r="G1372" s="10">
        <v>0</v>
      </c>
      <c r="H1372" s="8">
        <v>1500000</v>
      </c>
    </row>
    <row r="1373" spans="2:8">
      <c r="B1373" s="10"/>
      <c r="C1373" s="113" t="s">
        <v>1084</v>
      </c>
      <c r="D1373" s="17">
        <v>4500000</v>
      </c>
      <c r="E1373" s="5">
        <v>0</v>
      </c>
      <c r="F1373" s="5">
        <v>0</v>
      </c>
      <c r="G1373" s="5">
        <v>0</v>
      </c>
      <c r="H1373" s="17">
        <v>4500000</v>
      </c>
    </row>
    <row r="1374" spans="2:8">
      <c r="B1374" s="10"/>
      <c r="C1374" s="5" t="s">
        <v>1085</v>
      </c>
      <c r="D1374" s="17">
        <v>4500000</v>
      </c>
      <c r="E1374" s="5">
        <v>0</v>
      </c>
      <c r="F1374" s="5">
        <v>0</v>
      </c>
      <c r="G1374" s="5">
        <v>0</v>
      </c>
      <c r="H1374" s="17">
        <v>4500000</v>
      </c>
    </row>
    <row r="1375" spans="2:8">
      <c r="B1375" s="10"/>
      <c r="C1375" s="5" t="s">
        <v>915</v>
      </c>
      <c r="D1375" s="10"/>
      <c r="E1375" s="10"/>
      <c r="F1375" s="10"/>
      <c r="G1375" s="10"/>
      <c r="H1375" s="10"/>
    </row>
    <row r="1376" spans="2:8">
      <c r="B1376" s="10"/>
      <c r="C1376" s="5" t="s">
        <v>675</v>
      </c>
      <c r="D1376" s="10"/>
      <c r="E1376" s="10"/>
      <c r="F1376" s="10"/>
      <c r="G1376" s="10"/>
      <c r="H1376" s="10"/>
    </row>
    <row r="1377" spans="2:8">
      <c r="B1377" s="10"/>
      <c r="C1377" s="5" t="s">
        <v>1062</v>
      </c>
      <c r="D1377" s="10"/>
      <c r="E1377" s="10"/>
      <c r="F1377" s="10"/>
      <c r="G1377" s="10"/>
      <c r="H1377" s="10"/>
    </row>
    <row r="1378" spans="2:8">
      <c r="B1378" s="10">
        <v>472</v>
      </c>
      <c r="C1378" s="10" t="s">
        <v>1086</v>
      </c>
      <c r="D1378" s="10"/>
      <c r="E1378" s="10"/>
      <c r="F1378" s="10"/>
      <c r="G1378" s="10"/>
      <c r="H1378" s="10"/>
    </row>
    <row r="1379" spans="2:8">
      <c r="B1379" s="10"/>
      <c r="C1379" s="83" t="s">
        <v>1087</v>
      </c>
      <c r="D1379" s="114">
        <v>8800000</v>
      </c>
      <c r="E1379" s="10"/>
      <c r="F1379" s="10"/>
      <c r="G1379" s="10"/>
      <c r="H1379" s="114">
        <v>8800000</v>
      </c>
    </row>
    <row r="1380" spans="2:8">
      <c r="B1380" s="10"/>
      <c r="C1380" s="83" t="s">
        <v>1088</v>
      </c>
      <c r="D1380" s="114">
        <v>200000</v>
      </c>
      <c r="E1380" s="10"/>
      <c r="F1380" s="10"/>
      <c r="G1380" s="10"/>
      <c r="H1380" s="114">
        <v>200000</v>
      </c>
    </row>
    <row r="1381" spans="2:8">
      <c r="B1381" s="10">
        <v>472</v>
      </c>
      <c r="C1381" s="10" t="s">
        <v>1089</v>
      </c>
      <c r="D1381" s="8">
        <v>25000000</v>
      </c>
      <c r="E1381" s="10"/>
      <c r="F1381" s="10"/>
      <c r="G1381" s="10"/>
      <c r="H1381" s="8">
        <v>25000000</v>
      </c>
    </row>
    <row r="1382" spans="2:8">
      <c r="B1382" s="10"/>
      <c r="C1382" s="5" t="s">
        <v>1090</v>
      </c>
      <c r="D1382" s="17">
        <v>25000000</v>
      </c>
      <c r="E1382" s="10"/>
      <c r="F1382" s="10"/>
      <c r="G1382" s="10"/>
      <c r="H1382" s="17">
        <v>25000000</v>
      </c>
    </row>
    <row r="1383" spans="2:8">
      <c r="B1383" s="10"/>
      <c r="C1383" s="113" t="s">
        <v>1091</v>
      </c>
      <c r="D1383" s="115">
        <v>9000000</v>
      </c>
      <c r="E1383" s="113">
        <v>0</v>
      </c>
      <c r="F1383" s="113">
        <v>0</v>
      </c>
      <c r="G1383" s="113">
        <v>0</v>
      </c>
      <c r="H1383" s="115">
        <v>9000000</v>
      </c>
    </row>
    <row r="1384" spans="2:8">
      <c r="B1384" s="10"/>
      <c r="C1384" s="5" t="s">
        <v>1092</v>
      </c>
      <c r="D1384" s="17">
        <v>34000000</v>
      </c>
      <c r="E1384" s="5">
        <v>0</v>
      </c>
      <c r="F1384" s="5">
        <v>0</v>
      </c>
      <c r="G1384" s="5">
        <v>0</v>
      </c>
      <c r="H1384" s="17">
        <v>34000000</v>
      </c>
    </row>
    <row r="1385" spans="2:8">
      <c r="B1385" s="10"/>
      <c r="C1385" s="5" t="s">
        <v>1093</v>
      </c>
      <c r="D1385" s="10"/>
      <c r="E1385" s="10"/>
      <c r="F1385" s="10"/>
      <c r="G1385" s="10"/>
      <c r="H1385" s="10"/>
    </row>
    <row r="1386" spans="2:8">
      <c r="B1386" s="10"/>
      <c r="C1386" s="5" t="s">
        <v>1094</v>
      </c>
      <c r="D1386" s="10"/>
      <c r="E1386" s="10"/>
      <c r="F1386" s="10"/>
      <c r="G1386" s="10"/>
      <c r="H1386" s="10"/>
    </row>
    <row r="1387" spans="2:8">
      <c r="B1387" s="10"/>
      <c r="C1387" s="5" t="s">
        <v>1095</v>
      </c>
      <c r="D1387" s="10"/>
      <c r="E1387" s="10"/>
      <c r="F1387" s="10"/>
      <c r="G1387" s="10"/>
      <c r="H1387" s="10"/>
    </row>
    <row r="1388" spans="2:8">
      <c r="B1388" s="5">
        <v>4631</v>
      </c>
      <c r="C1388" s="5" t="s">
        <v>1096</v>
      </c>
      <c r="D1388" s="8">
        <v>15500000</v>
      </c>
      <c r="E1388" s="10">
        <v>0</v>
      </c>
      <c r="F1388" s="10">
        <v>0</v>
      </c>
      <c r="G1388" s="10">
        <v>0</v>
      </c>
      <c r="H1388" s="8">
        <v>15500000</v>
      </c>
    </row>
    <row r="1389" spans="2:8">
      <c r="B1389" s="10">
        <v>411</v>
      </c>
      <c r="C1389" s="10" t="s">
        <v>1097</v>
      </c>
      <c r="D1389" s="8">
        <v>10710000</v>
      </c>
      <c r="E1389" s="10"/>
      <c r="F1389" s="10"/>
      <c r="G1389" s="10"/>
      <c r="H1389" s="8">
        <v>10710000</v>
      </c>
    </row>
    <row r="1390" spans="2:8">
      <c r="B1390" s="10">
        <v>412</v>
      </c>
      <c r="C1390" s="10" t="s">
        <v>1098</v>
      </c>
      <c r="D1390" s="8">
        <v>2340000</v>
      </c>
      <c r="E1390" s="10"/>
      <c r="F1390" s="10"/>
      <c r="G1390" s="10"/>
      <c r="H1390" s="8">
        <v>2340000</v>
      </c>
    </row>
    <row r="1391" spans="2:8">
      <c r="B1391" s="10">
        <v>415</v>
      </c>
      <c r="C1391" s="10" t="s">
        <v>1099</v>
      </c>
      <c r="D1391" s="8">
        <v>1200000</v>
      </c>
      <c r="E1391" s="10"/>
      <c r="F1391" s="10"/>
      <c r="G1391" s="10"/>
      <c r="H1391" s="8">
        <v>1200000</v>
      </c>
    </row>
    <row r="1392" spans="2:8">
      <c r="B1392" s="10">
        <v>423</v>
      </c>
      <c r="C1392" s="10" t="s">
        <v>1100</v>
      </c>
      <c r="D1392" s="8">
        <v>350000</v>
      </c>
      <c r="E1392" s="10"/>
      <c r="F1392" s="10"/>
      <c r="G1392" s="10"/>
      <c r="H1392" s="8">
        <v>350000</v>
      </c>
    </row>
    <row r="1393" spans="2:8">
      <c r="B1393" s="10">
        <v>426</v>
      </c>
      <c r="C1393" s="10" t="s">
        <v>1101</v>
      </c>
      <c r="D1393" s="8">
        <v>900000</v>
      </c>
      <c r="E1393" s="10"/>
      <c r="F1393" s="10"/>
      <c r="G1393" s="10"/>
      <c r="H1393" s="8">
        <v>900000</v>
      </c>
    </row>
    <row r="1394" spans="2:8">
      <c r="B1394" s="5">
        <v>4632</v>
      </c>
      <c r="C1394" s="5" t="s">
        <v>1102</v>
      </c>
      <c r="D1394" s="8">
        <v>8000000</v>
      </c>
      <c r="E1394" s="10"/>
      <c r="F1394" s="10"/>
      <c r="G1394" s="10"/>
      <c r="H1394" s="8">
        <v>8000000</v>
      </c>
    </row>
    <row r="1395" spans="2:8">
      <c r="B1395" s="10">
        <v>512</v>
      </c>
      <c r="C1395" s="10" t="s">
        <v>1103</v>
      </c>
      <c r="D1395" s="8">
        <v>8000000</v>
      </c>
      <c r="E1395" s="10"/>
      <c r="F1395" s="10"/>
      <c r="G1395" s="10"/>
      <c r="H1395" s="8">
        <v>8000000</v>
      </c>
    </row>
    <row r="1396" spans="2:8">
      <c r="B1396" s="10"/>
      <c r="C1396" s="113" t="s">
        <v>1104</v>
      </c>
      <c r="D1396" s="17">
        <v>23500000</v>
      </c>
      <c r="E1396" s="5">
        <v>0</v>
      </c>
      <c r="F1396" s="5">
        <v>0</v>
      </c>
      <c r="G1396" s="5">
        <v>0</v>
      </c>
      <c r="H1396" s="17">
        <v>23500000</v>
      </c>
    </row>
    <row r="1397" spans="2:8">
      <c r="B1397" s="10"/>
      <c r="C1397" s="5" t="s">
        <v>1105</v>
      </c>
      <c r="D1397" s="17">
        <v>23500000</v>
      </c>
      <c r="E1397" s="5">
        <v>0</v>
      </c>
      <c r="F1397" s="5">
        <v>0</v>
      </c>
      <c r="G1397" s="5">
        <v>0</v>
      </c>
      <c r="H1397" s="17">
        <v>23500000</v>
      </c>
    </row>
    <row r="1398" spans="2:8">
      <c r="B1398" s="10"/>
      <c r="C1398" s="5" t="s">
        <v>1106</v>
      </c>
      <c r="D1398" s="10"/>
      <c r="E1398" s="10"/>
      <c r="F1398" s="10"/>
      <c r="G1398" s="10"/>
      <c r="H1398" s="10"/>
    </row>
    <row r="1399" spans="2:8">
      <c r="B1399" s="10"/>
      <c r="C1399" s="5" t="s">
        <v>1107</v>
      </c>
      <c r="D1399" s="10"/>
      <c r="E1399" s="10"/>
      <c r="F1399" s="10"/>
      <c r="G1399" s="10"/>
      <c r="H1399" s="10"/>
    </row>
    <row r="1400" spans="2:8">
      <c r="B1400" s="10"/>
      <c r="C1400" s="5" t="s">
        <v>561</v>
      </c>
      <c r="D1400" s="10"/>
      <c r="E1400" s="10"/>
      <c r="F1400" s="10"/>
      <c r="G1400" s="10"/>
      <c r="H1400" s="10"/>
    </row>
    <row r="1401" spans="2:8">
      <c r="B1401" s="10"/>
      <c r="C1401" s="5" t="s">
        <v>1108</v>
      </c>
      <c r="D1401" s="10"/>
      <c r="E1401" s="10"/>
      <c r="F1401" s="10"/>
      <c r="G1401" s="10"/>
      <c r="H1401" s="10"/>
    </row>
    <row r="1402" spans="2:8">
      <c r="B1402" s="10">
        <v>411</v>
      </c>
      <c r="C1402" s="10" t="s">
        <v>788</v>
      </c>
      <c r="D1402" s="8">
        <v>4642000</v>
      </c>
      <c r="E1402" s="10">
        <v>0</v>
      </c>
      <c r="F1402" s="10"/>
      <c r="G1402" s="10"/>
      <c r="H1402" s="8">
        <v>4642000</v>
      </c>
    </row>
    <row r="1403" spans="2:8">
      <c r="B1403" s="10">
        <v>412</v>
      </c>
      <c r="C1403" s="10" t="s">
        <v>8</v>
      </c>
      <c r="D1403" s="8">
        <v>797000</v>
      </c>
      <c r="E1403" s="10">
        <v>0</v>
      </c>
      <c r="F1403" s="10"/>
      <c r="G1403" s="10"/>
      <c r="H1403" s="8">
        <v>797000</v>
      </c>
    </row>
    <row r="1404" spans="2:8">
      <c r="B1404" s="10">
        <v>413</v>
      </c>
      <c r="C1404" s="10" t="s">
        <v>67</v>
      </c>
      <c r="D1404" s="8">
        <v>150000</v>
      </c>
      <c r="E1404" s="8">
        <v>10000</v>
      </c>
      <c r="F1404" s="10"/>
      <c r="G1404" s="10"/>
      <c r="H1404" s="8">
        <v>160000</v>
      </c>
    </row>
    <row r="1405" spans="2:8">
      <c r="B1405" s="10">
        <v>414</v>
      </c>
      <c r="C1405" s="10" t="s">
        <v>105</v>
      </c>
      <c r="D1405" s="8">
        <v>3000</v>
      </c>
      <c r="E1405" s="8">
        <v>5000</v>
      </c>
      <c r="F1405" s="10"/>
      <c r="G1405" s="10"/>
      <c r="H1405" s="8">
        <v>8000</v>
      </c>
    </row>
    <row r="1406" spans="2:8">
      <c r="B1406" s="10">
        <v>415</v>
      </c>
      <c r="C1406" s="10" t="s">
        <v>417</v>
      </c>
      <c r="D1406" s="8">
        <v>300000</v>
      </c>
      <c r="E1406" s="8">
        <v>50000</v>
      </c>
      <c r="F1406" s="10"/>
      <c r="G1406" s="10"/>
      <c r="H1406" s="8">
        <v>350000</v>
      </c>
    </row>
    <row r="1407" spans="2:8">
      <c r="B1407" s="10">
        <v>416</v>
      </c>
      <c r="C1407" s="10" t="s">
        <v>418</v>
      </c>
      <c r="D1407" s="8">
        <v>95000</v>
      </c>
      <c r="E1407" s="8">
        <v>10000</v>
      </c>
      <c r="F1407" s="10"/>
      <c r="G1407" s="10"/>
      <c r="H1407" s="8">
        <v>105000</v>
      </c>
    </row>
    <row r="1408" spans="2:8">
      <c r="B1408" s="10">
        <v>421</v>
      </c>
      <c r="C1408" s="10" t="s">
        <v>26</v>
      </c>
      <c r="D1408" s="8">
        <v>670000</v>
      </c>
      <c r="E1408" s="8">
        <v>50000</v>
      </c>
      <c r="F1408" s="10"/>
      <c r="G1408" s="10"/>
      <c r="H1408" s="8">
        <v>720000</v>
      </c>
    </row>
    <row r="1409" spans="2:8">
      <c r="B1409" s="10">
        <v>422</v>
      </c>
      <c r="C1409" s="10" t="s">
        <v>35</v>
      </c>
      <c r="D1409" s="8">
        <v>650000</v>
      </c>
      <c r="E1409" s="8">
        <v>100000</v>
      </c>
      <c r="F1409" s="10"/>
      <c r="G1409" s="10"/>
      <c r="H1409" s="8">
        <v>750000</v>
      </c>
    </row>
    <row r="1410" spans="2:8">
      <c r="B1410" s="10">
        <v>423</v>
      </c>
      <c r="C1410" s="10" t="s">
        <v>37</v>
      </c>
      <c r="D1410" s="8">
        <v>7182000</v>
      </c>
      <c r="E1410" s="8">
        <v>1500000</v>
      </c>
      <c r="F1410" s="10"/>
      <c r="G1410" s="10"/>
      <c r="H1410" s="8">
        <v>8682000</v>
      </c>
    </row>
    <row r="1411" spans="2:8">
      <c r="B1411" s="10">
        <v>424</v>
      </c>
      <c r="C1411" s="10" t="s">
        <v>72</v>
      </c>
      <c r="D1411" s="8">
        <v>130000</v>
      </c>
      <c r="E1411" s="10">
        <v>0</v>
      </c>
      <c r="F1411" s="10"/>
      <c r="G1411" s="10"/>
      <c r="H1411" s="8">
        <v>130000</v>
      </c>
    </row>
    <row r="1412" spans="2:8">
      <c r="B1412" s="10">
        <v>425</v>
      </c>
      <c r="C1412" s="10" t="s">
        <v>107</v>
      </c>
      <c r="D1412" s="8">
        <v>400000</v>
      </c>
      <c r="E1412" s="8">
        <v>10000</v>
      </c>
      <c r="F1412" s="10"/>
      <c r="G1412" s="10"/>
      <c r="H1412" s="8">
        <v>410000</v>
      </c>
    </row>
    <row r="1413" spans="2:8">
      <c r="B1413" s="10">
        <v>426</v>
      </c>
      <c r="C1413" s="10" t="s">
        <v>41</v>
      </c>
      <c r="D1413" s="8">
        <v>281000</v>
      </c>
      <c r="E1413" s="8">
        <v>370000</v>
      </c>
      <c r="F1413" s="10"/>
      <c r="G1413" s="10"/>
      <c r="H1413" s="8">
        <v>651000</v>
      </c>
    </row>
    <row r="1414" spans="2:8">
      <c r="B1414" s="10">
        <v>465</v>
      </c>
      <c r="C1414" s="10" t="s">
        <v>1109</v>
      </c>
      <c r="D1414" s="8">
        <v>683000</v>
      </c>
      <c r="E1414" s="10">
        <v>0</v>
      </c>
      <c r="F1414" s="10"/>
      <c r="G1414" s="10"/>
      <c r="H1414" s="8">
        <v>683000</v>
      </c>
    </row>
    <row r="1415" spans="2:8">
      <c r="B1415" s="10">
        <v>482</v>
      </c>
      <c r="C1415" s="10" t="s">
        <v>793</v>
      </c>
      <c r="D1415" s="10">
        <v>0</v>
      </c>
      <c r="E1415" s="8">
        <v>20000</v>
      </c>
      <c r="F1415" s="10"/>
      <c r="G1415" s="10"/>
      <c r="H1415" s="8">
        <v>20000</v>
      </c>
    </row>
    <row r="1416" spans="2:8">
      <c r="B1416" s="10"/>
      <c r="C1416" s="5" t="s">
        <v>1110</v>
      </c>
      <c r="D1416" s="10"/>
      <c r="E1416" s="10"/>
      <c r="F1416" s="10"/>
      <c r="G1416" s="10"/>
      <c r="H1416" s="10"/>
    </row>
    <row r="1417" spans="2:8">
      <c r="B1417" s="10">
        <v>423</v>
      </c>
      <c r="C1417" s="10" t="s">
        <v>1111</v>
      </c>
      <c r="D1417" s="8">
        <v>2750000</v>
      </c>
      <c r="E1417" s="10">
        <v>0</v>
      </c>
      <c r="F1417" s="10">
        <v>0</v>
      </c>
      <c r="G1417" s="10">
        <v>0</v>
      </c>
      <c r="H1417" s="8">
        <v>2750000</v>
      </c>
    </row>
    <row r="1418" spans="2:8">
      <c r="B1418" s="10"/>
      <c r="C1418" s="83" t="s">
        <v>1112</v>
      </c>
      <c r="D1418" s="8">
        <v>1600000</v>
      </c>
      <c r="E1418" s="10"/>
      <c r="F1418" s="10"/>
      <c r="G1418" s="10"/>
      <c r="H1418" s="8">
        <v>1600000</v>
      </c>
    </row>
    <row r="1419" spans="2:8">
      <c r="B1419" s="10"/>
      <c r="C1419" s="83" t="s">
        <v>1113</v>
      </c>
      <c r="D1419" s="8">
        <v>550000</v>
      </c>
      <c r="E1419" s="10"/>
      <c r="F1419" s="10"/>
      <c r="G1419" s="10"/>
      <c r="H1419" s="8">
        <v>550000</v>
      </c>
    </row>
    <row r="1420" spans="2:8">
      <c r="B1420" s="10"/>
      <c r="C1420" s="83" t="s">
        <v>1114</v>
      </c>
      <c r="D1420" s="8">
        <v>300000</v>
      </c>
      <c r="E1420" s="10"/>
      <c r="F1420" s="10"/>
      <c r="G1420" s="10"/>
      <c r="H1420" s="8">
        <v>300000</v>
      </c>
    </row>
    <row r="1421" spans="2:8">
      <c r="B1421" s="10"/>
      <c r="C1421" s="83" t="s">
        <v>1115</v>
      </c>
      <c r="D1421" s="8">
        <v>300000</v>
      </c>
      <c r="E1421" s="10"/>
      <c r="F1421" s="10"/>
      <c r="G1421" s="10"/>
      <c r="H1421" s="8">
        <v>300000</v>
      </c>
    </row>
    <row r="1422" spans="2:8">
      <c r="B1422" s="10"/>
      <c r="C1422" s="113" t="s">
        <v>1116</v>
      </c>
      <c r="D1422" s="17">
        <v>18733000</v>
      </c>
      <c r="E1422" s="17">
        <v>2125000</v>
      </c>
      <c r="F1422" s="5">
        <v>0</v>
      </c>
      <c r="G1422" s="5">
        <v>0</v>
      </c>
      <c r="H1422" s="17">
        <v>20858000</v>
      </c>
    </row>
    <row r="1423" spans="2:8">
      <c r="B1423" s="10"/>
      <c r="C1423" s="5" t="s">
        <v>1117</v>
      </c>
      <c r="D1423" s="17">
        <v>18733000</v>
      </c>
      <c r="E1423" s="17">
        <v>2125000</v>
      </c>
      <c r="F1423" s="5">
        <v>0</v>
      </c>
      <c r="G1423" s="5">
        <v>0</v>
      </c>
      <c r="H1423" s="17">
        <v>20858000</v>
      </c>
    </row>
    <row r="1424" spans="2:8">
      <c r="B1424" s="10"/>
      <c r="C1424" s="5" t="s">
        <v>809</v>
      </c>
      <c r="D1424" s="10"/>
      <c r="E1424" s="10"/>
      <c r="F1424" s="10"/>
      <c r="G1424" s="10"/>
      <c r="H1424" s="10"/>
    </row>
    <row r="1425" spans="2:8">
      <c r="B1425" s="10"/>
      <c r="C1425" s="5" t="s">
        <v>1118</v>
      </c>
      <c r="D1425" s="10"/>
      <c r="E1425" s="10"/>
      <c r="F1425" s="10"/>
      <c r="G1425" s="10"/>
      <c r="H1425" s="10"/>
    </row>
    <row r="1426" spans="2:8">
      <c r="B1426" s="10"/>
      <c r="C1426" s="5" t="s">
        <v>1119</v>
      </c>
      <c r="D1426" s="10"/>
      <c r="E1426" s="10"/>
      <c r="F1426" s="10"/>
      <c r="G1426" s="10"/>
      <c r="H1426" s="10"/>
    </row>
    <row r="1427" spans="2:8">
      <c r="B1427" s="10">
        <v>481</v>
      </c>
      <c r="C1427" s="10" t="s">
        <v>1120</v>
      </c>
      <c r="D1427" s="8">
        <v>3000000</v>
      </c>
      <c r="E1427" s="10"/>
      <c r="F1427" s="10"/>
      <c r="G1427" s="10"/>
      <c r="H1427" s="8">
        <v>3000000</v>
      </c>
    </row>
    <row r="1428" spans="2:8">
      <c r="B1428" s="10"/>
      <c r="C1428" s="5" t="s">
        <v>1121</v>
      </c>
      <c r="D1428" s="10"/>
      <c r="E1428" s="10"/>
      <c r="F1428" s="10"/>
      <c r="G1428" s="10"/>
      <c r="H1428" s="10"/>
    </row>
    <row r="1429" spans="2:8">
      <c r="B1429" s="10">
        <v>481</v>
      </c>
      <c r="C1429" s="10" t="s">
        <v>1122</v>
      </c>
      <c r="D1429" s="8">
        <v>500000</v>
      </c>
      <c r="E1429" s="10"/>
      <c r="F1429" s="10"/>
      <c r="G1429" s="10"/>
      <c r="H1429" s="8">
        <v>500000</v>
      </c>
    </row>
    <row r="1430" spans="2:8">
      <c r="B1430" s="10">
        <v>481</v>
      </c>
      <c r="C1430" s="10" t="s">
        <v>1123</v>
      </c>
      <c r="D1430" s="8">
        <v>400000</v>
      </c>
      <c r="E1430" s="10"/>
      <c r="F1430" s="10"/>
      <c r="G1430" s="10"/>
      <c r="H1430" s="8">
        <v>400000</v>
      </c>
    </row>
    <row r="1431" spans="2:8">
      <c r="B1431" s="10">
        <v>481</v>
      </c>
      <c r="C1431" s="10" t="s">
        <v>1124</v>
      </c>
      <c r="D1431" s="8">
        <v>250000</v>
      </c>
      <c r="E1431" s="10"/>
      <c r="F1431" s="10"/>
      <c r="G1431" s="10"/>
      <c r="H1431" s="8">
        <v>250000</v>
      </c>
    </row>
    <row r="1432" spans="2:8">
      <c r="B1432" s="10"/>
      <c r="C1432" s="5" t="s">
        <v>1125</v>
      </c>
      <c r="D1432" s="10"/>
      <c r="E1432" s="10"/>
      <c r="F1432" s="10"/>
      <c r="G1432" s="10"/>
      <c r="H1432" s="10"/>
    </row>
    <row r="1433" spans="2:8">
      <c r="B1433" s="10">
        <v>481</v>
      </c>
      <c r="C1433" s="10" t="s">
        <v>1126</v>
      </c>
      <c r="D1433" s="8">
        <v>20500000</v>
      </c>
      <c r="E1433" s="10"/>
      <c r="F1433" s="10"/>
      <c r="G1433" s="10"/>
      <c r="H1433" s="8">
        <v>20500000</v>
      </c>
    </row>
    <row r="1434" spans="2:8">
      <c r="B1434" s="10">
        <v>481</v>
      </c>
      <c r="C1434" s="10" t="s">
        <v>1127</v>
      </c>
      <c r="D1434" s="8">
        <v>20000000</v>
      </c>
      <c r="E1434" s="10"/>
      <c r="F1434" s="10"/>
      <c r="G1434" s="10"/>
      <c r="H1434" s="8">
        <v>20000000</v>
      </c>
    </row>
    <row r="1435" spans="2:8">
      <c r="B1435" s="10"/>
      <c r="C1435" s="113" t="s">
        <v>812</v>
      </c>
      <c r="D1435" s="17">
        <v>44650000</v>
      </c>
      <c r="E1435" s="5">
        <v>0</v>
      </c>
      <c r="F1435" s="5">
        <v>0</v>
      </c>
      <c r="G1435" s="5">
        <v>0</v>
      </c>
      <c r="H1435" s="17">
        <v>44650000</v>
      </c>
    </row>
    <row r="1436" spans="2:8">
      <c r="B1436" s="10"/>
      <c r="C1436" s="5" t="s">
        <v>1128</v>
      </c>
      <c r="D1436" s="17">
        <v>44650000</v>
      </c>
      <c r="E1436" s="5">
        <v>0</v>
      </c>
      <c r="F1436" s="5">
        <v>0</v>
      </c>
      <c r="G1436" s="5">
        <v>0</v>
      </c>
      <c r="H1436" s="17">
        <v>44650000</v>
      </c>
    </row>
    <row r="1437" spans="2:8">
      <c r="B1437" s="10"/>
      <c r="C1437" s="5" t="s">
        <v>1129</v>
      </c>
      <c r="D1437" s="10"/>
      <c r="E1437" s="10"/>
      <c r="F1437" s="10"/>
      <c r="G1437" s="10"/>
      <c r="H1437" s="10"/>
    </row>
    <row r="1438" spans="2:8">
      <c r="B1438" s="10"/>
      <c r="C1438" s="5" t="s">
        <v>1130</v>
      </c>
      <c r="D1438" s="8">
        <v>156000000</v>
      </c>
      <c r="E1438" s="10"/>
      <c r="F1438" s="10"/>
      <c r="G1438" s="10"/>
      <c r="H1438" s="8">
        <v>156000000</v>
      </c>
    </row>
    <row r="1439" spans="2:8">
      <c r="B1439" s="10"/>
      <c r="C1439" s="5" t="s">
        <v>1131</v>
      </c>
      <c r="D1439" s="10"/>
      <c r="E1439" s="10"/>
      <c r="F1439" s="10"/>
      <c r="G1439" s="10"/>
      <c r="H1439" s="10"/>
    </row>
    <row r="1440" spans="2:8">
      <c r="B1440" s="10"/>
      <c r="C1440" s="5" t="s">
        <v>1132</v>
      </c>
      <c r="D1440" s="10"/>
      <c r="E1440" s="10"/>
      <c r="F1440" s="10"/>
      <c r="G1440" s="10"/>
      <c r="H1440" s="10"/>
    </row>
    <row r="1441" spans="2:8">
      <c r="B1441" s="10">
        <v>421</v>
      </c>
      <c r="C1441" s="10" t="s">
        <v>26</v>
      </c>
      <c r="D1441" s="8">
        <v>150000</v>
      </c>
      <c r="E1441" s="10"/>
      <c r="F1441" s="10"/>
      <c r="G1441" s="10"/>
      <c r="H1441" s="8">
        <v>150000</v>
      </c>
    </row>
    <row r="1442" spans="2:8">
      <c r="B1442" s="10">
        <v>423</v>
      </c>
      <c r="C1442" s="10" t="s">
        <v>37</v>
      </c>
      <c r="D1442" s="8">
        <v>3150000</v>
      </c>
      <c r="E1442" s="10"/>
      <c r="F1442" s="10"/>
      <c r="G1442" s="10"/>
      <c r="H1442" s="8">
        <v>3150000</v>
      </c>
    </row>
    <row r="1443" spans="2:8">
      <c r="B1443" s="10">
        <v>424</v>
      </c>
      <c r="C1443" s="10" t="s">
        <v>72</v>
      </c>
      <c r="D1443" s="8">
        <v>33600000</v>
      </c>
      <c r="E1443" s="10"/>
      <c r="F1443" s="10"/>
      <c r="G1443" s="10"/>
      <c r="H1443" s="8">
        <v>33600000</v>
      </c>
    </row>
    <row r="1444" spans="2:8">
      <c r="B1444" s="10">
        <v>425</v>
      </c>
      <c r="C1444" s="10" t="s">
        <v>107</v>
      </c>
      <c r="D1444" s="8">
        <v>10200000</v>
      </c>
      <c r="E1444" s="10"/>
      <c r="F1444" s="10"/>
      <c r="G1444" s="10"/>
      <c r="H1444" s="8">
        <v>10200000</v>
      </c>
    </row>
    <row r="1445" spans="2:8">
      <c r="B1445" s="10">
        <v>426</v>
      </c>
      <c r="C1445" s="10" t="s">
        <v>41</v>
      </c>
      <c r="D1445" s="8">
        <v>3500000</v>
      </c>
      <c r="E1445" s="10"/>
      <c r="F1445" s="10"/>
      <c r="G1445" s="10"/>
      <c r="H1445" s="8">
        <v>3500000</v>
      </c>
    </row>
    <row r="1446" spans="2:8">
      <c r="B1446" s="10">
        <v>482</v>
      </c>
      <c r="C1446" s="10" t="s">
        <v>793</v>
      </c>
      <c r="D1446" s="8">
        <v>200000</v>
      </c>
      <c r="E1446" s="10"/>
      <c r="F1446" s="10"/>
      <c r="G1446" s="10"/>
      <c r="H1446" s="8">
        <v>200000</v>
      </c>
    </row>
    <row r="1447" spans="2:8">
      <c r="B1447" s="10">
        <v>511</v>
      </c>
      <c r="C1447" s="10" t="s">
        <v>81</v>
      </c>
      <c r="D1447" s="8">
        <v>92200000</v>
      </c>
      <c r="E1447" s="10"/>
      <c r="F1447" s="10"/>
      <c r="G1447" s="10"/>
      <c r="H1447" s="8">
        <v>92200000</v>
      </c>
    </row>
    <row r="1448" spans="2:8">
      <c r="B1448" s="10">
        <v>512</v>
      </c>
      <c r="C1448" s="10" t="s">
        <v>82</v>
      </c>
      <c r="D1448" s="8">
        <v>1200000</v>
      </c>
      <c r="E1448" s="10"/>
      <c r="F1448" s="10"/>
      <c r="G1448" s="10"/>
      <c r="H1448" s="8">
        <v>1200000</v>
      </c>
    </row>
    <row r="1449" spans="2:8">
      <c r="B1449" s="10">
        <v>514</v>
      </c>
      <c r="C1449" s="10" t="s">
        <v>506</v>
      </c>
      <c r="D1449" s="8">
        <v>7800000</v>
      </c>
      <c r="E1449" s="10"/>
      <c r="F1449" s="10"/>
      <c r="G1449" s="10"/>
      <c r="H1449" s="8">
        <v>7800000</v>
      </c>
    </row>
    <row r="1450" spans="2:8">
      <c r="B1450" s="10">
        <v>515</v>
      </c>
      <c r="C1450" s="10" t="s">
        <v>587</v>
      </c>
      <c r="D1450" s="8">
        <v>400000</v>
      </c>
      <c r="E1450" s="10"/>
      <c r="F1450" s="10"/>
      <c r="G1450" s="10"/>
      <c r="H1450" s="8">
        <v>400000</v>
      </c>
    </row>
    <row r="1451" spans="2:8">
      <c r="B1451" s="10">
        <v>541</v>
      </c>
      <c r="C1451" s="10" t="s">
        <v>185</v>
      </c>
      <c r="D1451" s="8">
        <v>3600000</v>
      </c>
      <c r="E1451" s="10"/>
      <c r="F1451" s="10"/>
      <c r="G1451" s="10"/>
      <c r="H1451" s="8">
        <v>3600000</v>
      </c>
    </row>
    <row r="1452" spans="2:8">
      <c r="B1452" s="10"/>
      <c r="C1452" s="113" t="s">
        <v>1133</v>
      </c>
      <c r="D1452" s="17">
        <v>156000000</v>
      </c>
      <c r="E1452" s="10"/>
      <c r="F1452" s="10"/>
      <c r="G1452" s="10"/>
      <c r="H1452" s="17">
        <v>156000000</v>
      </c>
    </row>
    <row r="1453" spans="2:8">
      <c r="B1453" s="10"/>
      <c r="C1453" s="5" t="s">
        <v>1134</v>
      </c>
      <c r="D1453" s="17">
        <v>156000000</v>
      </c>
      <c r="E1453" s="10"/>
      <c r="F1453" s="10"/>
      <c r="G1453" s="10"/>
      <c r="H1453" s="17">
        <v>156000000</v>
      </c>
    </row>
    <row r="1454" spans="2:8">
      <c r="B1454" s="10"/>
      <c r="C1454" s="5" t="s">
        <v>1135</v>
      </c>
      <c r="D1454" s="17">
        <v>2663000000</v>
      </c>
      <c r="E1454" s="5">
        <v>0</v>
      </c>
      <c r="F1454" s="5">
        <v>0</v>
      </c>
      <c r="G1454" s="5">
        <v>0</v>
      </c>
      <c r="H1454" s="17">
        <v>2663000000</v>
      </c>
    </row>
    <row r="1455" spans="2:8">
      <c r="B1455" s="10"/>
      <c r="C1455" s="113" t="s">
        <v>1136</v>
      </c>
      <c r="D1455" s="113">
        <v>0</v>
      </c>
      <c r="E1455" s="115">
        <v>65087000</v>
      </c>
      <c r="F1455" s="113">
        <v>0</v>
      </c>
      <c r="G1455" s="113">
        <v>0</v>
      </c>
      <c r="H1455" s="17">
        <v>65087000</v>
      </c>
    </row>
    <row r="1456" spans="2:8">
      <c r="B1456" s="10"/>
      <c r="C1456" s="113" t="s">
        <v>1137</v>
      </c>
      <c r="D1456" s="115">
        <v>9000000</v>
      </c>
      <c r="E1456" s="113">
        <v>0</v>
      </c>
      <c r="F1456" s="115">
        <v>105035000</v>
      </c>
      <c r="G1456" s="113">
        <v>0</v>
      </c>
      <c r="H1456" s="115">
        <v>114035000</v>
      </c>
    </row>
    <row r="1457" spans="2:8">
      <c r="B1457" s="10"/>
      <c r="C1457" s="113" t="s">
        <v>1138</v>
      </c>
      <c r="D1457" s="113">
        <v>0</v>
      </c>
      <c r="E1457" s="113">
        <v>0</v>
      </c>
      <c r="F1457" s="113">
        <v>0</v>
      </c>
      <c r="G1457" s="113">
        <v>0</v>
      </c>
      <c r="H1457" s="5">
        <v>0</v>
      </c>
    </row>
    <row r="1458" spans="2:8">
      <c r="B1458" s="10"/>
      <c r="C1458" s="5" t="s">
        <v>3</v>
      </c>
      <c r="D1458" s="17">
        <v>2672000000</v>
      </c>
      <c r="E1458" s="17">
        <v>65087000</v>
      </c>
      <c r="F1458" s="17">
        <v>105035000</v>
      </c>
      <c r="G1458" s="5">
        <v>0</v>
      </c>
      <c r="H1458" s="17">
        <v>2842122000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3"/>
  <sheetViews>
    <sheetView workbookViewId="0">
      <selection activeCell="J21" sqref="J21"/>
    </sheetView>
  </sheetViews>
  <sheetFormatPr baseColWidth="10" defaultRowHeight="15" x14ac:dyDescent="0"/>
  <cols>
    <col min="3" max="3" width="43.5" customWidth="1"/>
    <col min="4" max="4" width="21.33203125" customWidth="1"/>
    <col min="7" max="7" width="23.33203125" customWidth="1"/>
    <col min="8" max="8" width="31.832031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>
      <c r="B2" s="116" t="s">
        <v>1139</v>
      </c>
      <c r="C2" s="117" t="s">
        <v>1140</v>
      </c>
      <c r="D2" s="118">
        <v>1828550000</v>
      </c>
      <c r="E2" s="10"/>
      <c r="F2" s="10"/>
      <c r="G2" s="118">
        <v>181472000</v>
      </c>
      <c r="H2" s="118">
        <v>2010022000</v>
      </c>
    </row>
    <row r="3" spans="2:8">
      <c r="B3" s="119" t="s">
        <v>1141</v>
      </c>
      <c r="C3" s="120" t="s">
        <v>289</v>
      </c>
      <c r="D3" s="121">
        <v>553690895</v>
      </c>
      <c r="E3" s="10"/>
      <c r="F3" s="10"/>
      <c r="G3" s="121">
        <v>72663940</v>
      </c>
      <c r="H3" s="121">
        <v>626354835</v>
      </c>
    </row>
    <row r="4" spans="2:8">
      <c r="B4" s="37" t="s">
        <v>51</v>
      </c>
      <c r="C4" s="122" t="s">
        <v>7</v>
      </c>
      <c r="D4" s="123">
        <v>443420663</v>
      </c>
      <c r="E4" s="10"/>
      <c r="F4" s="10"/>
      <c r="G4" s="123">
        <v>50605940</v>
      </c>
      <c r="H4" s="123">
        <v>494026603</v>
      </c>
    </row>
    <row r="5" spans="2:8">
      <c r="B5" s="37" t="s">
        <v>52</v>
      </c>
      <c r="C5" s="122" t="s">
        <v>8</v>
      </c>
      <c r="D5" s="123">
        <v>79120332</v>
      </c>
      <c r="E5" s="10"/>
      <c r="F5" s="10"/>
      <c r="G5" s="123">
        <v>9203000</v>
      </c>
      <c r="H5" s="123">
        <v>88323332</v>
      </c>
    </row>
    <row r="6" spans="2:8">
      <c r="B6" s="46">
        <v>413</v>
      </c>
      <c r="C6" s="122" t="s">
        <v>1142</v>
      </c>
      <c r="D6" s="123">
        <v>1260000</v>
      </c>
      <c r="E6" s="10"/>
      <c r="F6" s="10"/>
      <c r="G6" s="123">
        <v>230000</v>
      </c>
      <c r="H6" s="123">
        <v>1490000</v>
      </c>
    </row>
    <row r="7" spans="2:8">
      <c r="B7" s="37" t="s">
        <v>54</v>
      </c>
      <c r="C7" s="122" t="s">
        <v>105</v>
      </c>
      <c r="D7" s="123">
        <v>7173400</v>
      </c>
      <c r="E7" s="10"/>
      <c r="F7" s="10"/>
      <c r="G7" s="123">
        <v>9730000</v>
      </c>
      <c r="H7" s="123">
        <v>16903400</v>
      </c>
    </row>
    <row r="8" spans="2:8">
      <c r="B8" s="37" t="s">
        <v>56</v>
      </c>
      <c r="C8" s="122" t="s">
        <v>57</v>
      </c>
      <c r="D8" s="123">
        <v>17283500</v>
      </c>
      <c r="E8" s="10"/>
      <c r="F8" s="10"/>
      <c r="G8" s="123">
        <v>2325000</v>
      </c>
      <c r="H8" s="123">
        <v>19608500</v>
      </c>
    </row>
    <row r="9" spans="2:8">
      <c r="B9" s="37" t="s">
        <v>58</v>
      </c>
      <c r="C9" s="122" t="s">
        <v>1143</v>
      </c>
      <c r="D9" s="123">
        <v>3495000</v>
      </c>
      <c r="E9" s="10"/>
      <c r="F9" s="10"/>
      <c r="G9" s="123">
        <v>570000</v>
      </c>
      <c r="H9" s="123">
        <v>4065000</v>
      </c>
    </row>
    <row r="10" spans="2:8">
      <c r="B10" s="37" t="s">
        <v>1144</v>
      </c>
      <c r="C10" s="122" t="s">
        <v>1145</v>
      </c>
      <c r="D10" s="123">
        <v>1938000</v>
      </c>
      <c r="E10" s="10"/>
      <c r="F10" s="10"/>
      <c r="G10" s="123" t="s">
        <v>1146</v>
      </c>
      <c r="H10" s="123">
        <v>1938000</v>
      </c>
    </row>
    <row r="11" spans="2:8">
      <c r="B11" s="37" t="s">
        <v>1147</v>
      </c>
      <c r="C11" s="122" t="s">
        <v>1148</v>
      </c>
      <c r="D11" s="123" t="s">
        <v>1146</v>
      </c>
      <c r="E11" s="10"/>
      <c r="F11" s="10"/>
      <c r="G11" s="123" t="s">
        <v>1146</v>
      </c>
      <c r="H11" s="124" t="s">
        <v>1146</v>
      </c>
    </row>
    <row r="12" spans="2:8">
      <c r="B12" s="119" t="s">
        <v>1149</v>
      </c>
      <c r="C12" s="120" t="s">
        <v>1150</v>
      </c>
      <c r="D12" s="121">
        <v>654531820</v>
      </c>
      <c r="E12" s="10"/>
      <c r="F12" s="10"/>
      <c r="G12" s="121">
        <v>102970000</v>
      </c>
      <c r="H12" s="121">
        <v>757501820</v>
      </c>
    </row>
    <row r="13" spans="2:8">
      <c r="B13" s="37" t="s">
        <v>33</v>
      </c>
      <c r="C13" s="122" t="s">
        <v>26</v>
      </c>
      <c r="D13" s="123">
        <v>134997000</v>
      </c>
      <c r="E13" s="10"/>
      <c r="F13" s="10"/>
      <c r="G13" s="123">
        <v>17942000</v>
      </c>
      <c r="H13" s="123">
        <v>152939000</v>
      </c>
    </row>
    <row r="14" spans="2:8">
      <c r="B14" s="37" t="s">
        <v>34</v>
      </c>
      <c r="C14" s="122" t="s">
        <v>35</v>
      </c>
      <c r="D14" s="123">
        <v>3120000</v>
      </c>
      <c r="E14" s="10"/>
      <c r="F14" s="10"/>
      <c r="G14" s="123">
        <v>3048040</v>
      </c>
      <c r="H14" s="123">
        <v>6168040</v>
      </c>
    </row>
    <row r="15" spans="2:8">
      <c r="B15" s="37" t="s">
        <v>36</v>
      </c>
      <c r="C15" s="122" t="s">
        <v>37</v>
      </c>
      <c r="D15" s="123">
        <v>56894820</v>
      </c>
      <c r="E15" s="10"/>
      <c r="F15" s="10"/>
      <c r="G15" s="123">
        <v>21005600</v>
      </c>
      <c r="H15" s="123">
        <v>77900420</v>
      </c>
    </row>
    <row r="16" spans="2:8">
      <c r="B16" s="37" t="s">
        <v>171</v>
      </c>
      <c r="C16" s="122" t="s">
        <v>72</v>
      </c>
      <c r="D16" s="123">
        <v>132370000</v>
      </c>
      <c r="E16" s="10"/>
      <c r="F16" s="10"/>
      <c r="G16" s="123">
        <v>8770000</v>
      </c>
      <c r="H16" s="123">
        <v>141140000</v>
      </c>
    </row>
    <row r="17" spans="2:8">
      <c r="B17" s="37" t="s">
        <v>38</v>
      </c>
      <c r="C17" s="122" t="s">
        <v>1151</v>
      </c>
      <c r="D17" s="123">
        <v>289737000</v>
      </c>
      <c r="E17" s="10"/>
      <c r="F17" s="10"/>
      <c r="G17" s="123">
        <v>12892000</v>
      </c>
      <c r="H17" s="123">
        <v>302629000</v>
      </c>
    </row>
    <row r="18" spans="2:8">
      <c r="B18" s="37" t="s">
        <v>40</v>
      </c>
      <c r="C18" s="122" t="s">
        <v>41</v>
      </c>
      <c r="D18" s="123">
        <v>37413000</v>
      </c>
      <c r="E18" s="10"/>
      <c r="F18" s="10"/>
      <c r="G18" s="123">
        <v>39312360</v>
      </c>
      <c r="H18" s="123">
        <v>76725360</v>
      </c>
    </row>
    <row r="19" spans="2:8">
      <c r="B19" s="119" t="s">
        <v>1152</v>
      </c>
      <c r="C19" s="120" t="s">
        <v>1153</v>
      </c>
      <c r="D19" s="121" t="s">
        <v>1146</v>
      </c>
      <c r="E19" s="10"/>
      <c r="F19" s="10"/>
      <c r="G19" s="121" t="s">
        <v>1146</v>
      </c>
      <c r="H19" s="121" t="s">
        <v>1146</v>
      </c>
    </row>
    <row r="20" spans="2:8">
      <c r="B20" s="37" t="s">
        <v>1154</v>
      </c>
      <c r="C20" s="122" t="s">
        <v>1155</v>
      </c>
      <c r="D20" s="123" t="s">
        <v>1146</v>
      </c>
      <c r="E20" s="10"/>
      <c r="F20" s="10"/>
      <c r="G20" s="123" t="s">
        <v>1146</v>
      </c>
      <c r="H20" s="123" t="s">
        <v>1146</v>
      </c>
    </row>
    <row r="21" spans="2:8">
      <c r="B21" s="37" t="s">
        <v>1156</v>
      </c>
      <c r="C21" s="122" t="s">
        <v>1157</v>
      </c>
      <c r="D21" s="123" t="s">
        <v>1146</v>
      </c>
      <c r="E21" s="10"/>
      <c r="F21" s="10"/>
      <c r="G21" s="123" t="s">
        <v>1146</v>
      </c>
      <c r="H21" s="124" t="s">
        <v>1146</v>
      </c>
    </row>
    <row r="22" spans="2:8">
      <c r="B22" s="37" t="s">
        <v>1158</v>
      </c>
      <c r="C22" s="122" t="s">
        <v>1159</v>
      </c>
      <c r="D22" s="123" t="s">
        <v>1146</v>
      </c>
      <c r="E22" s="10"/>
      <c r="F22" s="10"/>
      <c r="G22" s="123" t="s">
        <v>1146</v>
      </c>
      <c r="H22" s="124" t="s">
        <v>1146</v>
      </c>
    </row>
    <row r="23" spans="2:8">
      <c r="B23" s="37" t="s">
        <v>1160</v>
      </c>
      <c r="C23" s="122" t="s">
        <v>1161</v>
      </c>
      <c r="D23" s="123" t="s">
        <v>1146</v>
      </c>
      <c r="E23" s="10"/>
      <c r="F23" s="10"/>
      <c r="G23" s="123" t="s">
        <v>1146</v>
      </c>
      <c r="H23" s="123" t="s">
        <v>1146</v>
      </c>
    </row>
    <row r="24" spans="2:8">
      <c r="B24" s="37" t="s">
        <v>1162</v>
      </c>
      <c r="C24" s="122" t="s">
        <v>1163</v>
      </c>
      <c r="D24" s="123" t="s">
        <v>1146</v>
      </c>
      <c r="E24" s="10"/>
      <c r="F24" s="10"/>
      <c r="G24" s="123" t="s">
        <v>1146</v>
      </c>
      <c r="H24" s="124" t="s">
        <v>1146</v>
      </c>
    </row>
    <row r="25" spans="2:8">
      <c r="B25" s="119" t="s">
        <v>1164</v>
      </c>
      <c r="C25" s="120" t="s">
        <v>1165</v>
      </c>
      <c r="D25" s="121">
        <v>19000000</v>
      </c>
      <c r="E25" s="10"/>
      <c r="F25" s="10"/>
      <c r="G25" s="121">
        <v>10000</v>
      </c>
      <c r="H25" s="121">
        <v>19010000</v>
      </c>
    </row>
    <row r="26" spans="2:8">
      <c r="B26" s="37" t="s">
        <v>1166</v>
      </c>
      <c r="C26" s="122" t="s">
        <v>1167</v>
      </c>
      <c r="D26" s="123">
        <v>19000000</v>
      </c>
      <c r="E26" s="10"/>
      <c r="F26" s="10"/>
      <c r="G26" s="123" t="s">
        <v>1146</v>
      </c>
      <c r="H26" s="123">
        <v>19000000</v>
      </c>
    </row>
    <row r="27" spans="2:8">
      <c r="B27" s="37" t="s">
        <v>1168</v>
      </c>
      <c r="C27" s="122" t="s">
        <v>1169</v>
      </c>
      <c r="D27" s="123" t="s">
        <v>1146</v>
      </c>
      <c r="E27" s="10"/>
      <c r="F27" s="10"/>
      <c r="G27" s="123" t="s">
        <v>1146</v>
      </c>
      <c r="H27" s="124" t="s">
        <v>1146</v>
      </c>
    </row>
    <row r="28" spans="2:8">
      <c r="B28" s="37" t="s">
        <v>1170</v>
      </c>
      <c r="C28" s="122" t="s">
        <v>1171</v>
      </c>
      <c r="D28" s="123" t="s">
        <v>1146</v>
      </c>
      <c r="E28" s="10"/>
      <c r="F28" s="10"/>
      <c r="G28" s="123" t="s">
        <v>1146</v>
      </c>
      <c r="H28" s="124" t="s">
        <v>1146</v>
      </c>
    </row>
    <row r="29" spans="2:8">
      <c r="B29" s="53">
        <v>444</v>
      </c>
      <c r="C29" s="10" t="s">
        <v>953</v>
      </c>
      <c r="D29" s="123" t="s">
        <v>1146</v>
      </c>
      <c r="E29" s="10"/>
      <c r="F29" s="10"/>
      <c r="G29" s="123">
        <v>10000</v>
      </c>
      <c r="H29" s="124">
        <v>10000</v>
      </c>
    </row>
    <row r="30" spans="2:8">
      <c r="B30" s="119" t="s">
        <v>1172</v>
      </c>
      <c r="C30" s="120" t="s">
        <v>296</v>
      </c>
      <c r="D30" s="121">
        <v>110500000</v>
      </c>
      <c r="E30" s="10"/>
      <c r="F30" s="10"/>
      <c r="G30" s="121" t="s">
        <v>1146</v>
      </c>
      <c r="H30" s="121">
        <v>110500000</v>
      </c>
    </row>
    <row r="31" spans="2:8">
      <c r="B31" s="37" t="s">
        <v>1173</v>
      </c>
      <c r="C31" s="10" t="s">
        <v>357</v>
      </c>
      <c r="D31" s="123">
        <v>108000000</v>
      </c>
      <c r="E31" s="10"/>
      <c r="F31" s="10"/>
      <c r="G31" s="123" t="s">
        <v>1146</v>
      </c>
      <c r="H31" s="123">
        <v>108000000</v>
      </c>
    </row>
    <row r="32" spans="2:8">
      <c r="B32" s="37" t="s">
        <v>1174</v>
      </c>
      <c r="C32" s="10" t="s">
        <v>1175</v>
      </c>
      <c r="D32" s="123">
        <v>2500000</v>
      </c>
      <c r="E32" s="10"/>
      <c r="F32" s="10"/>
      <c r="G32" s="123" t="s">
        <v>1146</v>
      </c>
      <c r="H32" s="124">
        <v>2500000</v>
      </c>
    </row>
    <row r="33" spans="2:8">
      <c r="B33" s="37" t="s">
        <v>1176</v>
      </c>
      <c r="C33" s="122" t="s">
        <v>1177</v>
      </c>
      <c r="D33" s="123" t="s">
        <v>1146</v>
      </c>
      <c r="E33" s="10"/>
      <c r="F33" s="10"/>
      <c r="G33" s="123" t="s">
        <v>1146</v>
      </c>
      <c r="H33" s="124"/>
    </row>
    <row r="34" spans="2:8">
      <c r="B34" s="37" t="s">
        <v>1178</v>
      </c>
      <c r="C34" s="122" t="s">
        <v>1179</v>
      </c>
      <c r="D34" s="123" t="s">
        <v>1146</v>
      </c>
      <c r="E34" s="10"/>
      <c r="F34" s="10"/>
      <c r="G34" s="123" t="s">
        <v>1146</v>
      </c>
      <c r="H34" s="124" t="s">
        <v>1146</v>
      </c>
    </row>
    <row r="35" spans="2:8">
      <c r="B35" s="37" t="s">
        <v>1180</v>
      </c>
      <c r="C35" s="122" t="s">
        <v>353</v>
      </c>
      <c r="D35" s="123" t="s">
        <v>1146</v>
      </c>
      <c r="E35" s="10"/>
      <c r="F35" s="10"/>
      <c r="G35" s="123" t="s">
        <v>1146</v>
      </c>
      <c r="H35" s="124" t="s">
        <v>1146</v>
      </c>
    </row>
    <row r="36" spans="2:8">
      <c r="B36" s="119" t="s">
        <v>1181</v>
      </c>
      <c r="C36" s="120" t="s">
        <v>1182</v>
      </c>
      <c r="D36" s="121">
        <v>297141876</v>
      </c>
      <c r="E36" s="10"/>
      <c r="F36" s="10"/>
      <c r="G36" s="121">
        <v>5181060</v>
      </c>
      <c r="H36" s="121">
        <v>302322936</v>
      </c>
    </row>
    <row r="37" spans="2:8">
      <c r="B37" s="125">
        <v>461</v>
      </c>
      <c r="C37" s="104" t="s">
        <v>1183</v>
      </c>
      <c r="D37" s="123" t="s">
        <v>1146</v>
      </c>
      <c r="E37" s="10"/>
      <c r="F37" s="10"/>
      <c r="G37" s="123" t="s">
        <v>1146</v>
      </c>
      <c r="H37" s="124" t="s">
        <v>1146</v>
      </c>
    </row>
    <row r="38" spans="2:8" ht="30">
      <c r="B38" s="125">
        <v>462</v>
      </c>
      <c r="C38" s="104" t="s">
        <v>1184</v>
      </c>
      <c r="D38" s="123" t="s">
        <v>1146</v>
      </c>
      <c r="E38" s="10"/>
      <c r="F38" s="10"/>
      <c r="G38" s="123" t="s">
        <v>1146</v>
      </c>
      <c r="H38" s="124" t="s">
        <v>1146</v>
      </c>
    </row>
    <row r="39" spans="2:8">
      <c r="B39" s="125">
        <v>4631</v>
      </c>
      <c r="C39" s="104" t="s">
        <v>354</v>
      </c>
      <c r="D39" s="123">
        <v>241765100</v>
      </c>
      <c r="E39" s="10"/>
      <c r="F39" s="10"/>
      <c r="G39" s="123" t="s">
        <v>1146</v>
      </c>
      <c r="H39" s="123">
        <v>241765100</v>
      </c>
    </row>
    <row r="40" spans="2:8">
      <c r="B40" s="125">
        <v>4632</v>
      </c>
      <c r="C40" s="104" t="s">
        <v>433</v>
      </c>
      <c r="D40" s="123">
        <v>1695000</v>
      </c>
      <c r="E40" s="10"/>
      <c r="F40" s="10"/>
      <c r="G40" s="123" t="s">
        <v>1146</v>
      </c>
      <c r="H40" s="123">
        <v>1695000</v>
      </c>
    </row>
    <row r="41" spans="2:8" ht="30">
      <c r="B41" s="125">
        <v>464</v>
      </c>
      <c r="C41" s="104" t="s">
        <v>1185</v>
      </c>
      <c r="D41" s="123" t="s">
        <v>1146</v>
      </c>
      <c r="E41" s="10"/>
      <c r="F41" s="10"/>
      <c r="G41" s="123" t="s">
        <v>1146</v>
      </c>
      <c r="H41" s="124" t="s">
        <v>1146</v>
      </c>
    </row>
    <row r="42" spans="2:8">
      <c r="B42" s="125">
        <v>465</v>
      </c>
      <c r="C42" s="104" t="s">
        <v>1186</v>
      </c>
      <c r="D42" s="123">
        <v>53681776</v>
      </c>
      <c r="E42" s="10"/>
      <c r="F42" s="10"/>
      <c r="G42" s="123">
        <v>5181060</v>
      </c>
      <c r="H42" s="124">
        <v>58862836</v>
      </c>
    </row>
    <row r="43" spans="2:8">
      <c r="B43" s="119" t="s">
        <v>1187</v>
      </c>
      <c r="C43" s="120" t="s">
        <v>1188</v>
      </c>
      <c r="D43" s="121">
        <v>78900000</v>
      </c>
      <c r="E43" s="10"/>
      <c r="F43" s="10"/>
      <c r="G43" s="121" t="s">
        <v>1146</v>
      </c>
      <c r="H43" s="121">
        <v>78900000</v>
      </c>
    </row>
    <row r="44" spans="2:8">
      <c r="B44" s="37" t="s">
        <v>239</v>
      </c>
      <c r="C44" s="122" t="s">
        <v>373</v>
      </c>
      <c r="D44" s="123">
        <v>78900000</v>
      </c>
      <c r="E44" s="10"/>
      <c r="F44" s="10"/>
      <c r="G44" s="123" t="s">
        <v>1146</v>
      </c>
      <c r="H44" s="123">
        <v>78900000</v>
      </c>
    </row>
    <row r="45" spans="2:8">
      <c r="B45" s="119" t="s">
        <v>1189</v>
      </c>
      <c r="C45" s="120" t="s">
        <v>306</v>
      </c>
      <c r="D45" s="121">
        <v>100785409</v>
      </c>
      <c r="E45" s="10"/>
      <c r="F45" s="10"/>
      <c r="G45" s="121">
        <v>647000</v>
      </c>
      <c r="H45" s="121">
        <v>101432409</v>
      </c>
    </row>
    <row r="46" spans="2:8">
      <c r="B46" s="37" t="s">
        <v>43</v>
      </c>
      <c r="C46" s="122" t="s">
        <v>1190</v>
      </c>
      <c r="D46" s="123">
        <v>64493323</v>
      </c>
      <c r="E46" s="10"/>
      <c r="F46" s="10"/>
      <c r="G46" s="123" t="s">
        <v>1146</v>
      </c>
      <c r="H46" s="123">
        <v>64493323</v>
      </c>
    </row>
    <row r="47" spans="2:8">
      <c r="B47" s="37" t="s">
        <v>128</v>
      </c>
      <c r="C47" s="122" t="s">
        <v>464</v>
      </c>
      <c r="D47" s="123">
        <v>1343086</v>
      </c>
      <c r="E47" s="10"/>
      <c r="F47" s="10"/>
      <c r="G47" s="123">
        <v>647000</v>
      </c>
      <c r="H47" s="123">
        <v>1990086</v>
      </c>
    </row>
    <row r="48" spans="2:8">
      <c r="B48" s="37" t="s">
        <v>183</v>
      </c>
      <c r="C48" s="122" t="s">
        <v>465</v>
      </c>
      <c r="D48" s="123">
        <v>14900000</v>
      </c>
      <c r="E48" s="10"/>
      <c r="F48" s="10"/>
      <c r="G48" s="123" t="s">
        <v>1146</v>
      </c>
      <c r="H48" s="123">
        <v>14900000</v>
      </c>
    </row>
    <row r="49" spans="2:8">
      <c r="B49" s="37" t="s">
        <v>1191</v>
      </c>
      <c r="C49" s="122" t="s">
        <v>1192</v>
      </c>
      <c r="D49" s="123" t="s">
        <v>1146</v>
      </c>
      <c r="E49" s="10"/>
      <c r="F49" s="10"/>
      <c r="G49" s="123" t="s">
        <v>1146</v>
      </c>
      <c r="H49" s="123" t="s">
        <v>1146</v>
      </c>
    </row>
    <row r="50" spans="2:8">
      <c r="B50" s="37" t="s">
        <v>1193</v>
      </c>
      <c r="C50" s="122" t="s">
        <v>1194</v>
      </c>
      <c r="D50" s="123">
        <v>20049000</v>
      </c>
      <c r="E50" s="10"/>
      <c r="F50" s="10"/>
      <c r="G50" s="123" t="s">
        <v>1146</v>
      </c>
      <c r="H50" s="123">
        <v>20049000</v>
      </c>
    </row>
    <row r="51" spans="2:8">
      <c r="B51" s="37" t="s">
        <v>1195</v>
      </c>
      <c r="C51" s="122" t="s">
        <v>1196</v>
      </c>
      <c r="D51" s="123" t="s">
        <v>1146</v>
      </c>
      <c r="E51" s="10"/>
      <c r="F51" s="10"/>
      <c r="G51" s="123" t="s">
        <v>1146</v>
      </c>
      <c r="H51" s="123" t="s">
        <v>1146</v>
      </c>
    </row>
    <row r="52" spans="2:8" ht="30">
      <c r="B52" s="126">
        <v>490</v>
      </c>
      <c r="C52" s="127" t="s">
        <v>1197</v>
      </c>
      <c r="D52" s="121">
        <v>14000000</v>
      </c>
      <c r="E52" s="10"/>
      <c r="F52" s="10"/>
      <c r="G52" s="121" t="s">
        <v>1146</v>
      </c>
      <c r="H52" s="121">
        <v>14000000</v>
      </c>
    </row>
    <row r="53" spans="2:8" ht="30">
      <c r="B53" s="46">
        <v>494</v>
      </c>
      <c r="C53" s="128" t="s">
        <v>1198</v>
      </c>
      <c r="D53" s="123" t="s">
        <v>1146</v>
      </c>
      <c r="E53" s="10"/>
      <c r="F53" s="10"/>
      <c r="G53" s="123" t="s">
        <v>1146</v>
      </c>
      <c r="H53" s="123" t="s">
        <v>1146</v>
      </c>
    </row>
    <row r="54" spans="2:8" ht="30">
      <c r="B54" s="46">
        <v>495</v>
      </c>
      <c r="C54" s="128" t="s">
        <v>1199</v>
      </c>
      <c r="D54" s="123" t="s">
        <v>1146</v>
      </c>
      <c r="E54" s="10"/>
      <c r="F54" s="10"/>
      <c r="G54" s="123" t="s">
        <v>1146</v>
      </c>
      <c r="H54" s="123" t="s">
        <v>1146</v>
      </c>
    </row>
    <row r="55" spans="2:8" ht="45">
      <c r="B55" s="46">
        <v>496</v>
      </c>
      <c r="C55" s="128" t="s">
        <v>1200</v>
      </c>
      <c r="D55" s="123" t="s">
        <v>1146</v>
      </c>
      <c r="E55" s="10"/>
      <c r="F55" s="10"/>
      <c r="G55" s="123" t="s">
        <v>1146</v>
      </c>
      <c r="H55" s="123" t="s">
        <v>1146</v>
      </c>
    </row>
    <row r="56" spans="2:8" ht="30">
      <c r="B56" s="46">
        <v>499</v>
      </c>
      <c r="C56" s="128" t="s">
        <v>1201</v>
      </c>
      <c r="D56" s="123">
        <v>14000000</v>
      </c>
      <c r="E56" s="10"/>
      <c r="F56" s="10"/>
      <c r="G56" s="123" t="s">
        <v>1146</v>
      </c>
      <c r="H56" s="123">
        <v>14000000</v>
      </c>
    </row>
    <row r="57" spans="2:8">
      <c r="B57" s="46">
        <v>49911</v>
      </c>
      <c r="C57" s="128" t="s">
        <v>414</v>
      </c>
      <c r="D57" s="123" t="s">
        <v>1146</v>
      </c>
      <c r="E57" s="10"/>
      <c r="F57" s="10"/>
      <c r="G57" s="123" t="s">
        <v>1146</v>
      </c>
      <c r="H57" s="123" t="s">
        <v>1146</v>
      </c>
    </row>
    <row r="58" spans="2:8">
      <c r="B58" s="37" t="s">
        <v>1202</v>
      </c>
      <c r="C58" s="122" t="s">
        <v>415</v>
      </c>
      <c r="D58" s="123" t="s">
        <v>1146</v>
      </c>
      <c r="E58" s="10"/>
      <c r="F58" s="10"/>
      <c r="G58" s="123" t="s">
        <v>1146</v>
      </c>
      <c r="H58" s="123" t="s">
        <v>1146</v>
      </c>
    </row>
    <row r="59" spans="2:8">
      <c r="B59" s="129" t="s">
        <v>1203</v>
      </c>
      <c r="C59" s="130" t="s">
        <v>1204</v>
      </c>
      <c r="D59" s="131">
        <v>315450000</v>
      </c>
      <c r="E59" s="10"/>
      <c r="F59" s="10"/>
      <c r="G59" s="131">
        <v>24190000</v>
      </c>
      <c r="H59" s="131">
        <v>339640000</v>
      </c>
    </row>
    <row r="60" spans="2:8">
      <c r="B60" s="119" t="s">
        <v>1205</v>
      </c>
      <c r="C60" s="120" t="s">
        <v>1206</v>
      </c>
      <c r="D60" s="121">
        <v>301950000</v>
      </c>
      <c r="E60" s="10"/>
      <c r="F60" s="10"/>
      <c r="G60" s="121">
        <v>23450000</v>
      </c>
      <c r="H60" s="121">
        <v>325400000</v>
      </c>
    </row>
    <row r="61" spans="2:8">
      <c r="B61" s="37" t="s">
        <v>130</v>
      </c>
      <c r="C61" s="122" t="s">
        <v>472</v>
      </c>
      <c r="D61" s="123">
        <v>268800000</v>
      </c>
      <c r="E61" s="10"/>
      <c r="F61" s="10"/>
      <c r="G61" s="123">
        <v>5500000</v>
      </c>
      <c r="H61" s="123">
        <v>274300000</v>
      </c>
    </row>
    <row r="62" spans="2:8">
      <c r="B62" s="37" t="s">
        <v>172</v>
      </c>
      <c r="C62" s="122" t="s">
        <v>466</v>
      </c>
      <c r="D62" s="123">
        <v>27950000</v>
      </c>
      <c r="E62" s="10"/>
      <c r="F62" s="10"/>
      <c r="G62" s="123">
        <v>17770000</v>
      </c>
      <c r="H62" s="123">
        <v>45720000</v>
      </c>
    </row>
    <row r="63" spans="2:8">
      <c r="B63" s="37" t="s">
        <v>1207</v>
      </c>
      <c r="C63" s="122" t="s">
        <v>1208</v>
      </c>
      <c r="D63" s="123" t="s">
        <v>1146</v>
      </c>
      <c r="E63" s="10"/>
      <c r="F63" s="10"/>
      <c r="G63" s="123" t="s">
        <v>1146</v>
      </c>
      <c r="H63" s="124" t="s">
        <v>1146</v>
      </c>
    </row>
    <row r="64" spans="2:8">
      <c r="B64" s="37" t="s">
        <v>204</v>
      </c>
      <c r="C64" s="122" t="s">
        <v>1209</v>
      </c>
      <c r="D64" s="123" t="s">
        <v>1146</v>
      </c>
      <c r="E64" s="10"/>
      <c r="F64" s="10"/>
      <c r="G64" s="123" t="s">
        <v>1146</v>
      </c>
      <c r="H64" s="123" t="s">
        <v>1146</v>
      </c>
    </row>
    <row r="65" spans="2:8">
      <c r="B65" s="37" t="s">
        <v>1210</v>
      </c>
      <c r="C65" s="122" t="s">
        <v>587</v>
      </c>
      <c r="D65" s="123">
        <v>5200000</v>
      </c>
      <c r="E65" s="10"/>
      <c r="F65" s="10"/>
      <c r="G65" s="123">
        <v>180000</v>
      </c>
      <c r="H65" s="123">
        <v>5380000</v>
      </c>
    </row>
    <row r="66" spans="2:8">
      <c r="B66" s="119" t="s">
        <v>1211</v>
      </c>
      <c r="C66" s="120" t="s">
        <v>1212</v>
      </c>
      <c r="D66" s="121" t="s">
        <v>1146</v>
      </c>
      <c r="E66" s="10"/>
      <c r="F66" s="10"/>
      <c r="G66" s="121">
        <v>740000</v>
      </c>
      <c r="H66" s="121">
        <v>740000</v>
      </c>
    </row>
    <row r="67" spans="2:8">
      <c r="B67" s="125">
        <v>521</v>
      </c>
      <c r="C67" s="132" t="s">
        <v>1213</v>
      </c>
      <c r="D67" s="123" t="s">
        <v>1146</v>
      </c>
      <c r="E67" s="10"/>
      <c r="F67" s="10"/>
      <c r="G67" s="123" t="s">
        <v>1146</v>
      </c>
      <c r="H67" s="123" t="s">
        <v>1146</v>
      </c>
    </row>
    <row r="68" spans="2:8">
      <c r="B68" s="125">
        <v>522</v>
      </c>
      <c r="C68" s="132" t="s">
        <v>1214</v>
      </c>
      <c r="D68" s="123" t="s">
        <v>1146</v>
      </c>
      <c r="E68" s="10"/>
      <c r="F68" s="10"/>
      <c r="G68" s="123" t="s">
        <v>1146</v>
      </c>
      <c r="H68" s="123" t="s">
        <v>1146</v>
      </c>
    </row>
    <row r="69" spans="2:8">
      <c r="B69" s="125">
        <v>523</v>
      </c>
      <c r="C69" s="64" t="s">
        <v>467</v>
      </c>
      <c r="D69" s="123" t="s">
        <v>1146</v>
      </c>
      <c r="E69" s="10"/>
      <c r="F69" s="10"/>
      <c r="G69" s="123">
        <v>740000</v>
      </c>
      <c r="H69" s="123">
        <v>740000</v>
      </c>
    </row>
    <row r="70" spans="2:8">
      <c r="B70" s="125">
        <v>531</v>
      </c>
      <c r="C70" s="64" t="s">
        <v>1215</v>
      </c>
      <c r="D70" s="123" t="s">
        <v>1146</v>
      </c>
      <c r="E70" s="10"/>
      <c r="F70" s="10"/>
      <c r="G70" s="123"/>
      <c r="H70" s="123"/>
    </row>
    <row r="71" spans="2:8">
      <c r="B71" s="119" t="s">
        <v>1216</v>
      </c>
      <c r="C71" s="120" t="s">
        <v>1217</v>
      </c>
      <c r="D71" s="121">
        <v>13500000</v>
      </c>
      <c r="E71" s="10"/>
      <c r="F71" s="10"/>
      <c r="G71" s="121" t="s">
        <v>1146</v>
      </c>
      <c r="H71" s="121">
        <v>13500000</v>
      </c>
    </row>
    <row r="72" spans="2:8">
      <c r="B72" s="125">
        <v>541</v>
      </c>
      <c r="C72" s="132" t="s">
        <v>480</v>
      </c>
      <c r="D72" s="123">
        <v>13500000</v>
      </c>
      <c r="E72" s="10"/>
      <c r="F72" s="10"/>
      <c r="G72" s="123" t="s">
        <v>1146</v>
      </c>
      <c r="H72" s="123">
        <v>13500000</v>
      </c>
    </row>
    <row r="73" spans="2:8">
      <c r="B73" s="125">
        <v>542</v>
      </c>
      <c r="C73" s="132" t="s">
        <v>1218</v>
      </c>
      <c r="D73" s="123" t="s">
        <v>1146</v>
      </c>
      <c r="E73" s="10"/>
      <c r="F73" s="10"/>
      <c r="G73" s="123" t="s">
        <v>1146</v>
      </c>
      <c r="H73" s="124" t="s">
        <v>1146</v>
      </c>
    </row>
    <row r="74" spans="2:8">
      <c r="B74" s="125">
        <v>543</v>
      </c>
      <c r="C74" s="64" t="s">
        <v>1219</v>
      </c>
      <c r="D74" s="123" t="s">
        <v>1146</v>
      </c>
      <c r="E74" s="10"/>
      <c r="F74" s="10"/>
      <c r="G74" s="123" t="s">
        <v>1146</v>
      </c>
      <c r="H74" s="124" t="s">
        <v>1146</v>
      </c>
    </row>
    <row r="75" spans="2:8" ht="30">
      <c r="B75" s="133">
        <v>550</v>
      </c>
      <c r="C75" s="134" t="s">
        <v>1220</v>
      </c>
      <c r="D75" s="121" t="s">
        <v>1146</v>
      </c>
      <c r="E75" s="10"/>
      <c r="F75" s="10"/>
      <c r="G75" s="121" t="s">
        <v>1146</v>
      </c>
      <c r="H75" s="121" t="s">
        <v>1146</v>
      </c>
    </row>
    <row r="76" spans="2:8" ht="30">
      <c r="B76" s="125">
        <v>551</v>
      </c>
      <c r="C76" s="61" t="s">
        <v>1221</v>
      </c>
      <c r="D76" s="123" t="s">
        <v>1146</v>
      </c>
      <c r="E76" s="10"/>
      <c r="F76" s="10"/>
      <c r="G76" s="123" t="s">
        <v>1146</v>
      </c>
      <c r="H76" s="124" t="s">
        <v>1146</v>
      </c>
    </row>
    <row r="77" spans="2:8">
      <c r="B77" s="119" t="s">
        <v>1222</v>
      </c>
      <c r="C77" s="120" t="s">
        <v>1223</v>
      </c>
      <c r="D77" s="121">
        <v>99800000</v>
      </c>
      <c r="E77" s="10"/>
      <c r="F77" s="10"/>
      <c r="G77" s="121" t="s">
        <v>1146</v>
      </c>
      <c r="H77" s="121">
        <v>99800000</v>
      </c>
    </row>
    <row r="78" spans="2:8">
      <c r="B78" s="37" t="s">
        <v>1224</v>
      </c>
      <c r="C78" s="122" t="s">
        <v>424</v>
      </c>
      <c r="D78" s="123">
        <v>99800000</v>
      </c>
      <c r="E78" s="10"/>
      <c r="F78" s="10"/>
      <c r="G78" s="123" t="s">
        <v>1146</v>
      </c>
      <c r="H78" s="123">
        <v>99800000</v>
      </c>
    </row>
    <row r="79" spans="2:8">
      <c r="B79" s="37" t="s">
        <v>1225</v>
      </c>
      <c r="C79" s="122" t="s">
        <v>1226</v>
      </c>
      <c r="D79" s="123" t="s">
        <v>1146</v>
      </c>
      <c r="E79" s="10"/>
      <c r="F79" s="10"/>
      <c r="G79" s="123" t="s">
        <v>1146</v>
      </c>
      <c r="H79" s="124"/>
    </row>
    <row r="80" spans="2:8">
      <c r="B80" s="37" t="s">
        <v>1227</v>
      </c>
      <c r="C80" s="122" t="s">
        <v>1228</v>
      </c>
      <c r="D80" s="123" t="s">
        <v>1146</v>
      </c>
      <c r="E80" s="10"/>
      <c r="F80" s="10"/>
      <c r="G80" s="123" t="s">
        <v>1146</v>
      </c>
      <c r="H80" s="124"/>
    </row>
    <row r="81" spans="2:8">
      <c r="B81" s="119" t="s">
        <v>1229</v>
      </c>
      <c r="C81" s="120" t="s">
        <v>1230</v>
      </c>
      <c r="D81" s="121" t="s">
        <v>1146</v>
      </c>
      <c r="E81" s="10"/>
      <c r="F81" s="10"/>
      <c r="G81" s="121" t="s">
        <v>1146</v>
      </c>
      <c r="H81" s="121" t="s">
        <v>1146</v>
      </c>
    </row>
    <row r="82" spans="2:8">
      <c r="B82" s="37" t="s">
        <v>1231</v>
      </c>
      <c r="C82" s="122" t="s">
        <v>1232</v>
      </c>
      <c r="D82" s="123" t="s">
        <v>1146</v>
      </c>
      <c r="E82" s="10"/>
      <c r="F82" s="10"/>
      <c r="G82" s="123" t="s">
        <v>1146</v>
      </c>
      <c r="H82" s="124" t="s">
        <v>1146</v>
      </c>
    </row>
    <row r="83" spans="2:8">
      <c r="B83" s="135"/>
      <c r="C83" s="136" t="s">
        <v>1233</v>
      </c>
      <c r="D83" s="137">
        <v>2243800000</v>
      </c>
      <c r="E83" s="10"/>
      <c r="F83" s="10"/>
      <c r="G83" s="137">
        <v>205662000</v>
      </c>
      <c r="H83" s="137">
        <v>2449462000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4"/>
  <sheetViews>
    <sheetView topLeftCell="A27" workbookViewId="0">
      <selection activeCell="A20" sqref="A20"/>
    </sheetView>
  </sheetViews>
  <sheetFormatPr baseColWidth="10" defaultRowHeight="15" x14ac:dyDescent="0"/>
  <cols>
    <col min="3" max="3" width="43.1640625" customWidth="1"/>
    <col min="4" max="4" width="21.5" customWidth="1"/>
    <col min="5" max="5" width="18" customWidth="1"/>
    <col min="8" max="8" width="22.16406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>
      <c r="B2" s="5">
        <v>41</v>
      </c>
      <c r="C2" s="5" t="s">
        <v>289</v>
      </c>
      <c r="D2" s="23">
        <v>272788660</v>
      </c>
      <c r="E2" s="23">
        <v>25519893</v>
      </c>
      <c r="F2" s="10"/>
      <c r="G2" s="10"/>
      <c r="H2" s="23">
        <v>298308553</v>
      </c>
    </row>
    <row r="3" spans="2:8">
      <c r="B3" s="10">
        <v>411</v>
      </c>
      <c r="C3" s="10" t="s">
        <v>320</v>
      </c>
      <c r="D3" s="15">
        <v>210916460</v>
      </c>
      <c r="E3" s="15">
        <v>13781726</v>
      </c>
      <c r="F3" s="10"/>
      <c r="G3" s="10"/>
      <c r="H3" s="15">
        <v>224698186</v>
      </c>
    </row>
    <row r="4" spans="2:8">
      <c r="B4" s="10">
        <v>412</v>
      </c>
      <c r="C4" s="10" t="s">
        <v>8</v>
      </c>
      <c r="D4" s="15">
        <v>38151200</v>
      </c>
      <c r="E4" s="15">
        <v>2483167</v>
      </c>
      <c r="F4" s="10"/>
      <c r="G4" s="10"/>
      <c r="H4" s="15">
        <v>40634367</v>
      </c>
    </row>
    <row r="5" spans="2:8">
      <c r="B5" s="10">
        <v>413</v>
      </c>
      <c r="C5" s="10" t="s">
        <v>67</v>
      </c>
      <c r="D5" s="15">
        <v>5500000</v>
      </c>
      <c r="E5" s="15">
        <v>340000</v>
      </c>
      <c r="F5" s="10"/>
      <c r="G5" s="10"/>
      <c r="H5" s="15">
        <v>5840000</v>
      </c>
    </row>
    <row r="6" spans="2:8">
      <c r="B6" s="10">
        <v>414</v>
      </c>
      <c r="C6" s="10" t="s">
        <v>105</v>
      </c>
      <c r="D6" s="15">
        <v>7370000</v>
      </c>
      <c r="E6" s="15">
        <v>8400000</v>
      </c>
      <c r="F6" s="10"/>
      <c r="G6" s="10"/>
      <c r="H6" s="15">
        <v>15770000</v>
      </c>
    </row>
    <row r="7" spans="2:8">
      <c r="B7" s="10">
        <v>415</v>
      </c>
      <c r="C7" s="10" t="s">
        <v>417</v>
      </c>
      <c r="D7" s="15">
        <v>6960000</v>
      </c>
      <c r="E7" s="15">
        <v>265000</v>
      </c>
      <c r="F7" s="10"/>
      <c r="G7" s="10"/>
      <c r="H7" s="15">
        <v>7225000</v>
      </c>
    </row>
    <row r="8" spans="2:8">
      <c r="B8" s="10">
        <v>416</v>
      </c>
      <c r="C8" s="10" t="s">
        <v>418</v>
      </c>
      <c r="D8" s="15">
        <v>3891000</v>
      </c>
      <c r="E8" s="15">
        <v>250000</v>
      </c>
      <c r="F8" s="10"/>
      <c r="G8" s="10"/>
      <c r="H8" s="15">
        <v>4141000</v>
      </c>
    </row>
    <row r="9" spans="2:8">
      <c r="B9" s="10"/>
      <c r="C9" s="10"/>
      <c r="D9" s="10"/>
      <c r="E9" s="10"/>
      <c r="F9" s="10"/>
      <c r="G9" s="10"/>
      <c r="H9" s="10"/>
    </row>
    <row r="10" spans="2:8">
      <c r="B10" s="5">
        <v>42</v>
      </c>
      <c r="C10" s="5" t="s">
        <v>1150</v>
      </c>
      <c r="D10" s="23">
        <v>797119802.12</v>
      </c>
      <c r="E10" s="23">
        <v>46265000</v>
      </c>
      <c r="F10" s="10"/>
      <c r="G10" s="10"/>
      <c r="H10" s="23">
        <v>843384802.12</v>
      </c>
    </row>
    <row r="11" spans="2:8">
      <c r="B11" s="10">
        <v>421</v>
      </c>
      <c r="C11" s="10" t="s">
        <v>26</v>
      </c>
      <c r="D11" s="15">
        <v>107648202.12</v>
      </c>
      <c r="E11" s="15">
        <v>1180000</v>
      </c>
      <c r="F11" s="10"/>
      <c r="G11" s="10"/>
      <c r="H11" s="15">
        <v>108828202.12</v>
      </c>
    </row>
    <row r="12" spans="2:8">
      <c r="B12" s="10">
        <v>422</v>
      </c>
      <c r="C12" s="10" t="s">
        <v>35</v>
      </c>
      <c r="D12" s="15">
        <v>3239800</v>
      </c>
      <c r="E12" s="15">
        <v>890000</v>
      </c>
      <c r="F12" s="10"/>
      <c r="G12" s="10"/>
      <c r="H12" s="15">
        <v>4129800</v>
      </c>
    </row>
    <row r="13" spans="2:8">
      <c r="B13" s="10">
        <v>423</v>
      </c>
      <c r="C13" s="10" t="s">
        <v>37</v>
      </c>
      <c r="D13" s="15">
        <v>174323200</v>
      </c>
      <c r="E13" s="15">
        <v>2780000</v>
      </c>
      <c r="F13" s="10"/>
      <c r="G13" s="10"/>
      <c r="H13" s="15">
        <v>177103200</v>
      </c>
    </row>
    <row r="14" spans="2:8">
      <c r="B14" s="10">
        <v>424</v>
      </c>
      <c r="C14" s="10" t="s">
        <v>72</v>
      </c>
      <c r="D14" s="15">
        <v>353589200</v>
      </c>
      <c r="E14" s="15">
        <v>5260000</v>
      </c>
      <c r="F14" s="10"/>
      <c r="G14" s="10"/>
      <c r="H14" s="15">
        <v>358849200</v>
      </c>
    </row>
    <row r="15" spans="2:8">
      <c r="B15" s="10">
        <v>425</v>
      </c>
      <c r="C15" s="10" t="s">
        <v>107</v>
      </c>
      <c r="D15" s="15">
        <v>112317000</v>
      </c>
      <c r="E15" s="15">
        <v>3075000</v>
      </c>
      <c r="F15" s="10"/>
      <c r="G15" s="10"/>
      <c r="H15" s="15">
        <v>115392000</v>
      </c>
    </row>
    <row r="16" spans="2:8">
      <c r="B16" s="10">
        <v>426</v>
      </c>
      <c r="C16" s="10" t="s">
        <v>41</v>
      </c>
      <c r="D16" s="15">
        <v>46002400</v>
      </c>
      <c r="E16" s="15">
        <v>33080000</v>
      </c>
      <c r="F16" s="10"/>
      <c r="G16" s="10"/>
      <c r="H16" s="15">
        <v>79082400</v>
      </c>
    </row>
    <row r="17" spans="2:8">
      <c r="B17" s="10"/>
      <c r="C17" s="10"/>
      <c r="D17" s="10"/>
      <c r="E17" s="10"/>
      <c r="F17" s="10"/>
      <c r="G17" s="10"/>
      <c r="H17" s="10"/>
    </row>
    <row r="18" spans="2:8">
      <c r="B18" s="5">
        <v>43</v>
      </c>
      <c r="C18" s="5" t="s">
        <v>1234</v>
      </c>
      <c r="D18" s="5">
        <v>0</v>
      </c>
      <c r="E18" s="23">
        <v>1050000</v>
      </c>
      <c r="F18" s="10"/>
      <c r="G18" s="10"/>
      <c r="H18" s="23">
        <v>1050000</v>
      </c>
    </row>
    <row r="19" spans="2:8">
      <c r="B19" s="10">
        <v>431</v>
      </c>
      <c r="C19" s="10" t="s">
        <v>622</v>
      </c>
      <c r="D19" s="10">
        <v>0</v>
      </c>
      <c r="E19" s="15">
        <v>1050000</v>
      </c>
      <c r="F19" s="10"/>
      <c r="G19" s="10"/>
      <c r="H19" s="15">
        <v>1050000</v>
      </c>
    </row>
    <row r="20" spans="2:8">
      <c r="B20" s="10"/>
      <c r="C20" s="10"/>
      <c r="D20" s="10"/>
      <c r="E20" s="10"/>
      <c r="F20" s="10"/>
      <c r="G20" s="10"/>
      <c r="H20" s="10"/>
    </row>
    <row r="21" spans="2:8">
      <c r="B21" s="5">
        <v>44</v>
      </c>
      <c r="C21" s="5" t="s">
        <v>1235</v>
      </c>
      <c r="D21" s="23">
        <v>56161600</v>
      </c>
      <c r="E21" s="23">
        <v>700000</v>
      </c>
      <c r="F21" s="10"/>
      <c r="G21" s="10"/>
      <c r="H21" s="23">
        <v>56861600</v>
      </c>
    </row>
    <row r="22" spans="2:8">
      <c r="B22" s="10">
        <v>441</v>
      </c>
      <c r="C22" s="10" t="s">
        <v>360</v>
      </c>
      <c r="D22" s="15">
        <v>12425000</v>
      </c>
      <c r="E22" s="15">
        <v>450000</v>
      </c>
      <c r="F22" s="10"/>
      <c r="G22" s="10"/>
      <c r="H22" s="15">
        <v>12875000</v>
      </c>
    </row>
    <row r="23" spans="2:8">
      <c r="B23" s="10">
        <v>444</v>
      </c>
      <c r="C23" s="10" t="s">
        <v>953</v>
      </c>
      <c r="D23" s="15">
        <v>43736600</v>
      </c>
      <c r="E23" s="15">
        <v>250000</v>
      </c>
      <c r="F23" s="10"/>
      <c r="G23" s="10"/>
      <c r="H23" s="15">
        <v>43986600</v>
      </c>
    </row>
    <row r="24" spans="2:8">
      <c r="B24" s="10"/>
      <c r="C24" s="10"/>
      <c r="D24" s="10"/>
      <c r="E24" s="10"/>
      <c r="F24" s="10"/>
      <c r="G24" s="10"/>
      <c r="H24" s="10"/>
    </row>
    <row r="25" spans="2:8">
      <c r="B25" s="5">
        <v>45</v>
      </c>
      <c r="C25" s="5" t="s">
        <v>296</v>
      </c>
      <c r="D25" s="23">
        <v>43664000</v>
      </c>
      <c r="E25" s="5">
        <v>0</v>
      </c>
      <c r="F25" s="10"/>
      <c r="G25" s="10"/>
      <c r="H25" s="23">
        <v>43664000</v>
      </c>
    </row>
    <row r="26" spans="2:8">
      <c r="B26" s="10">
        <v>451</v>
      </c>
      <c r="C26" s="10" t="s">
        <v>1236</v>
      </c>
      <c r="D26" s="15">
        <v>40664000</v>
      </c>
      <c r="E26" s="10">
        <v>0</v>
      </c>
      <c r="F26" s="10"/>
      <c r="G26" s="10"/>
      <c r="H26" s="15">
        <v>40664000</v>
      </c>
    </row>
    <row r="27" spans="2:8">
      <c r="B27" s="10">
        <v>454</v>
      </c>
      <c r="C27" s="10" t="s">
        <v>1237</v>
      </c>
      <c r="D27" s="15">
        <v>3000000</v>
      </c>
      <c r="E27" s="10">
        <v>0</v>
      </c>
      <c r="F27" s="10"/>
      <c r="G27" s="10"/>
      <c r="H27" s="15">
        <v>3000000</v>
      </c>
    </row>
    <row r="28" spans="2:8">
      <c r="B28" s="10"/>
      <c r="C28" s="10"/>
      <c r="D28" s="10"/>
      <c r="E28" s="10"/>
      <c r="F28" s="10"/>
      <c r="G28" s="10"/>
      <c r="H28" s="10"/>
    </row>
    <row r="29" spans="2:8">
      <c r="B29" s="5">
        <v>46</v>
      </c>
      <c r="C29" s="5" t="s">
        <v>1238</v>
      </c>
      <c r="D29" s="23">
        <v>363875040</v>
      </c>
      <c r="E29" s="23">
        <v>1263107</v>
      </c>
      <c r="F29" s="10"/>
      <c r="G29" s="10"/>
      <c r="H29" s="23">
        <v>365138147</v>
      </c>
    </row>
    <row r="30" spans="2:8">
      <c r="B30" s="10">
        <v>463</v>
      </c>
      <c r="C30" s="10" t="s">
        <v>1239</v>
      </c>
      <c r="D30" s="15">
        <v>270170000</v>
      </c>
      <c r="E30" s="10">
        <v>0</v>
      </c>
      <c r="F30" s="10"/>
      <c r="G30" s="10"/>
      <c r="H30" s="15">
        <v>270170000</v>
      </c>
    </row>
    <row r="31" spans="2:8">
      <c r="B31" s="10">
        <v>464</v>
      </c>
      <c r="C31" s="10" t="s">
        <v>1185</v>
      </c>
      <c r="D31" s="15">
        <v>68000000</v>
      </c>
      <c r="E31" s="10">
        <v>0</v>
      </c>
      <c r="F31" s="10"/>
      <c r="G31" s="10"/>
      <c r="H31" s="15">
        <v>68000000</v>
      </c>
    </row>
    <row r="32" spans="2:8">
      <c r="B32" s="10">
        <v>465</v>
      </c>
      <c r="C32" s="10" t="s">
        <v>16</v>
      </c>
      <c r="D32" s="15">
        <v>25705040</v>
      </c>
      <c r="E32" s="15">
        <v>1263107</v>
      </c>
      <c r="F32" s="10"/>
      <c r="G32" s="10"/>
      <c r="H32" s="15">
        <v>26968147</v>
      </c>
    </row>
    <row r="33" spans="2:8">
      <c r="B33" s="10"/>
      <c r="C33" s="10"/>
      <c r="D33" s="10"/>
      <c r="E33" s="10"/>
      <c r="F33" s="10"/>
      <c r="G33" s="10"/>
      <c r="H33" s="10"/>
    </row>
    <row r="34" spans="2:8">
      <c r="B34" s="5">
        <v>47</v>
      </c>
      <c r="C34" s="5" t="s">
        <v>1240</v>
      </c>
      <c r="D34" s="23">
        <v>76264000</v>
      </c>
      <c r="E34" s="5">
        <v>0</v>
      </c>
      <c r="F34" s="10"/>
      <c r="G34" s="10"/>
      <c r="H34" s="23">
        <v>76264000</v>
      </c>
    </row>
    <row r="35" spans="2:8">
      <c r="B35" s="10">
        <v>472</v>
      </c>
      <c r="C35" s="10" t="s">
        <v>373</v>
      </c>
      <c r="D35" s="15">
        <v>76264000</v>
      </c>
      <c r="E35" s="10">
        <v>0</v>
      </c>
      <c r="F35" s="10"/>
      <c r="G35" s="10"/>
      <c r="H35" s="15">
        <v>76264000</v>
      </c>
    </row>
    <row r="36" spans="2:8">
      <c r="B36" s="10"/>
      <c r="C36" s="10"/>
      <c r="D36" s="10"/>
      <c r="E36" s="10"/>
      <c r="F36" s="10"/>
      <c r="G36" s="10"/>
      <c r="H36" s="10"/>
    </row>
    <row r="37" spans="2:8">
      <c r="B37" s="5">
        <v>48</v>
      </c>
      <c r="C37" s="5" t="s">
        <v>306</v>
      </c>
      <c r="D37" s="23">
        <v>113418000</v>
      </c>
      <c r="E37" s="23">
        <v>540000</v>
      </c>
      <c r="F37" s="10"/>
      <c r="G37" s="10"/>
      <c r="H37" s="23">
        <v>113958000</v>
      </c>
    </row>
    <row r="38" spans="2:8">
      <c r="B38" s="10">
        <v>481</v>
      </c>
      <c r="C38" s="10" t="s">
        <v>302</v>
      </c>
      <c r="D38" s="15">
        <v>74590000</v>
      </c>
      <c r="E38" s="10">
        <v>0</v>
      </c>
      <c r="F38" s="10"/>
      <c r="G38" s="10"/>
      <c r="H38" s="15">
        <v>74590000</v>
      </c>
    </row>
    <row r="39" spans="2:8">
      <c r="B39" s="10">
        <v>482</v>
      </c>
      <c r="C39" s="10" t="s">
        <v>793</v>
      </c>
      <c r="D39" s="15">
        <v>28318000</v>
      </c>
      <c r="E39" s="15">
        <v>280000</v>
      </c>
      <c r="F39" s="10"/>
      <c r="G39" s="10"/>
      <c r="H39" s="15">
        <v>28598000</v>
      </c>
    </row>
    <row r="40" spans="2:8">
      <c r="B40" s="10">
        <v>483</v>
      </c>
      <c r="C40" s="10" t="s">
        <v>564</v>
      </c>
      <c r="D40" s="15">
        <v>9510000</v>
      </c>
      <c r="E40" s="15">
        <v>260000</v>
      </c>
      <c r="F40" s="10"/>
      <c r="G40" s="10"/>
      <c r="H40" s="15">
        <v>9770000</v>
      </c>
    </row>
    <row r="41" spans="2:8">
      <c r="B41" s="10">
        <v>485</v>
      </c>
      <c r="C41" s="10" t="s">
        <v>1241</v>
      </c>
      <c r="D41" s="15">
        <v>1000000</v>
      </c>
      <c r="E41" s="10">
        <v>0</v>
      </c>
      <c r="F41" s="10"/>
      <c r="G41" s="10"/>
      <c r="H41" s="15">
        <v>1000000</v>
      </c>
    </row>
    <row r="42" spans="2:8">
      <c r="B42" s="10"/>
      <c r="C42" s="10"/>
      <c r="D42" s="10"/>
      <c r="E42" s="10"/>
      <c r="F42" s="10"/>
      <c r="G42" s="10"/>
      <c r="H42" s="10"/>
    </row>
    <row r="43" spans="2:8">
      <c r="B43" s="5">
        <v>49</v>
      </c>
      <c r="C43" s="5" t="s">
        <v>1242</v>
      </c>
      <c r="D43" s="23">
        <v>29800000</v>
      </c>
      <c r="E43" s="5">
        <v>0</v>
      </c>
      <c r="F43" s="10"/>
      <c r="G43" s="10"/>
      <c r="H43" s="23">
        <v>29800000</v>
      </c>
    </row>
    <row r="44" spans="2:8">
      <c r="B44" s="10">
        <v>499</v>
      </c>
      <c r="C44" s="10" t="s">
        <v>1243</v>
      </c>
      <c r="D44" s="15">
        <v>29800000</v>
      </c>
      <c r="E44" s="10">
        <v>0</v>
      </c>
      <c r="F44" s="10"/>
      <c r="G44" s="10"/>
      <c r="H44" s="15">
        <v>29800000</v>
      </c>
    </row>
    <row r="45" spans="2:8">
      <c r="B45" s="10"/>
      <c r="C45" s="10"/>
      <c r="D45" s="10"/>
      <c r="E45" s="10"/>
      <c r="F45" s="10"/>
      <c r="G45" s="10"/>
      <c r="H45" s="10"/>
    </row>
    <row r="46" spans="2:8">
      <c r="B46" s="5">
        <v>51</v>
      </c>
      <c r="C46" s="5" t="s">
        <v>1206</v>
      </c>
      <c r="D46" s="23">
        <v>1122568897.8800001</v>
      </c>
      <c r="E46" s="23">
        <v>4720000</v>
      </c>
      <c r="F46" s="10"/>
      <c r="G46" s="10"/>
      <c r="H46" s="23">
        <v>1127288897.8800001</v>
      </c>
    </row>
    <row r="47" spans="2:8">
      <c r="B47" s="10">
        <v>511</v>
      </c>
      <c r="C47" s="10" t="s">
        <v>81</v>
      </c>
      <c r="D47" s="15">
        <v>1055122897.88</v>
      </c>
      <c r="E47" s="10">
        <v>0</v>
      </c>
      <c r="F47" s="10"/>
      <c r="G47" s="10"/>
      <c r="H47" s="15">
        <v>1055122897.88</v>
      </c>
    </row>
    <row r="48" spans="2:8">
      <c r="B48" s="10">
        <v>512</v>
      </c>
      <c r="C48" s="10" t="s">
        <v>82</v>
      </c>
      <c r="D48" s="15">
        <v>57906000</v>
      </c>
      <c r="E48" s="15">
        <v>4120000</v>
      </c>
      <c r="F48" s="10"/>
      <c r="G48" s="10"/>
      <c r="H48" s="15">
        <v>62026000</v>
      </c>
    </row>
    <row r="49" spans="2:8">
      <c r="B49" s="10">
        <v>513</v>
      </c>
      <c r="C49" s="10" t="s">
        <v>1244</v>
      </c>
      <c r="D49" s="15">
        <v>8440000</v>
      </c>
      <c r="E49" s="10">
        <v>0</v>
      </c>
      <c r="F49" s="10"/>
      <c r="G49" s="10"/>
      <c r="H49" s="15">
        <v>8440000</v>
      </c>
    </row>
    <row r="50" spans="2:8">
      <c r="B50" s="10">
        <v>515</v>
      </c>
      <c r="C50" s="10" t="s">
        <v>587</v>
      </c>
      <c r="D50" s="15">
        <v>1100000</v>
      </c>
      <c r="E50" s="15">
        <v>600000</v>
      </c>
      <c r="F50" s="10"/>
      <c r="G50" s="10"/>
      <c r="H50" s="15">
        <v>1700000</v>
      </c>
    </row>
    <row r="51" spans="2:8">
      <c r="B51" s="10"/>
      <c r="C51" s="10"/>
      <c r="D51" s="10"/>
      <c r="E51" s="10"/>
      <c r="F51" s="10"/>
      <c r="G51" s="10"/>
      <c r="H51" s="10"/>
    </row>
    <row r="52" spans="2:8">
      <c r="B52" s="5">
        <v>52</v>
      </c>
      <c r="C52" s="5" t="s">
        <v>1212</v>
      </c>
      <c r="D52" s="5">
        <v>0</v>
      </c>
      <c r="E52" s="23">
        <v>2200000</v>
      </c>
      <c r="F52" s="10"/>
      <c r="G52" s="10"/>
      <c r="H52" s="23">
        <v>2200000</v>
      </c>
    </row>
    <row r="53" spans="2:8">
      <c r="B53" s="10">
        <v>523</v>
      </c>
      <c r="C53" s="10" t="s">
        <v>467</v>
      </c>
      <c r="D53" s="10">
        <v>0</v>
      </c>
      <c r="E53" s="15">
        <v>2200000</v>
      </c>
      <c r="F53" s="10"/>
      <c r="G53" s="10"/>
      <c r="H53" s="15">
        <v>2200000</v>
      </c>
    </row>
    <row r="54" spans="2:8">
      <c r="B54" s="10"/>
      <c r="C54" s="10"/>
      <c r="D54" s="10"/>
      <c r="E54" s="10"/>
      <c r="F54" s="10"/>
      <c r="G54" s="10"/>
      <c r="H54" s="10"/>
    </row>
    <row r="55" spans="2:8">
      <c r="B55" s="5">
        <v>54</v>
      </c>
      <c r="C55" s="5" t="s">
        <v>1217</v>
      </c>
      <c r="D55" s="23">
        <v>35500000</v>
      </c>
      <c r="E55" s="5">
        <v>0</v>
      </c>
      <c r="F55" s="10"/>
      <c r="G55" s="10"/>
      <c r="H55" s="23">
        <v>35500000</v>
      </c>
    </row>
    <row r="56" spans="2:8">
      <c r="B56" s="10">
        <v>541</v>
      </c>
      <c r="C56" s="10" t="s">
        <v>185</v>
      </c>
      <c r="D56" s="15">
        <v>35500000</v>
      </c>
      <c r="E56" s="10">
        <v>0</v>
      </c>
      <c r="F56" s="10"/>
      <c r="G56" s="10"/>
      <c r="H56" s="15">
        <v>35500000</v>
      </c>
    </row>
    <row r="57" spans="2:8">
      <c r="B57" s="10"/>
      <c r="C57" s="10"/>
      <c r="D57" s="10"/>
      <c r="E57" s="10"/>
      <c r="F57" s="10"/>
      <c r="G57" s="10"/>
      <c r="H57" s="10"/>
    </row>
    <row r="58" spans="2:8">
      <c r="B58" s="5">
        <v>61</v>
      </c>
      <c r="C58" s="5" t="s">
        <v>1245</v>
      </c>
      <c r="D58" s="23">
        <v>38000000</v>
      </c>
      <c r="E58" s="5">
        <v>0</v>
      </c>
      <c r="F58" s="10"/>
      <c r="G58" s="10"/>
      <c r="H58" s="23">
        <v>38000000</v>
      </c>
    </row>
    <row r="59" spans="2:8">
      <c r="B59" s="10">
        <v>611</v>
      </c>
      <c r="C59" s="10" t="s">
        <v>424</v>
      </c>
      <c r="D59" s="15">
        <v>38000000</v>
      </c>
      <c r="E59" s="10">
        <v>0</v>
      </c>
      <c r="F59" s="10"/>
      <c r="G59" s="10"/>
      <c r="H59" s="15">
        <v>38000000</v>
      </c>
    </row>
    <row r="60" spans="2:8">
      <c r="B60" s="10"/>
      <c r="C60" s="10"/>
      <c r="D60" s="10"/>
      <c r="E60" s="10"/>
      <c r="F60" s="10"/>
      <c r="G60" s="10"/>
      <c r="H60" s="10"/>
    </row>
    <row r="61" spans="2:8">
      <c r="B61" s="5">
        <v>62</v>
      </c>
      <c r="C61" s="5" t="s">
        <v>1246</v>
      </c>
      <c r="D61" s="23">
        <v>100000</v>
      </c>
      <c r="E61" s="5">
        <v>0</v>
      </c>
      <c r="F61" s="10"/>
      <c r="G61" s="10"/>
      <c r="H61" s="23">
        <v>100000</v>
      </c>
    </row>
    <row r="62" spans="2:8">
      <c r="B62" s="10">
        <v>621</v>
      </c>
      <c r="C62" s="10" t="s">
        <v>1247</v>
      </c>
      <c r="D62" s="15">
        <v>100000</v>
      </c>
      <c r="E62" s="10">
        <v>0</v>
      </c>
      <c r="F62" s="10"/>
      <c r="G62" s="10"/>
      <c r="H62" s="15">
        <v>100000</v>
      </c>
    </row>
    <row r="63" spans="2:8">
      <c r="B63" s="10"/>
      <c r="C63" s="10"/>
      <c r="D63" s="10"/>
      <c r="E63" s="10"/>
      <c r="F63" s="10"/>
      <c r="G63" s="10"/>
      <c r="H63" s="10"/>
    </row>
    <row r="64" spans="2:8">
      <c r="B64" s="10"/>
      <c r="C64" s="5" t="s">
        <v>1248</v>
      </c>
      <c r="D64" s="23">
        <v>2949260000</v>
      </c>
      <c r="E64" s="23">
        <v>82258000</v>
      </c>
      <c r="F64" s="10"/>
      <c r="G64" s="10"/>
      <c r="H64" s="23">
        <v>3031518000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abSelected="1" topLeftCell="A47" workbookViewId="0">
      <selection activeCell="C57" sqref="C57"/>
    </sheetView>
  </sheetViews>
  <sheetFormatPr baseColWidth="10" defaultRowHeight="15" x14ac:dyDescent="0"/>
  <cols>
    <col min="3" max="3" width="21" customWidth="1"/>
    <col min="4" max="4" width="21.6640625" customWidth="1"/>
    <col min="7" max="7" width="20.33203125" customWidth="1"/>
    <col min="8" max="8" width="33.832031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 ht="60">
      <c r="B2" s="53">
        <v>411</v>
      </c>
      <c r="C2" s="64" t="s">
        <v>1249</v>
      </c>
      <c r="D2" s="138" t="s">
        <v>1250</v>
      </c>
      <c r="E2" s="10"/>
      <c r="F2" s="10"/>
      <c r="G2" s="138" t="s">
        <v>1251</v>
      </c>
      <c r="H2" s="138" t="s">
        <v>1252</v>
      </c>
    </row>
    <row r="3" spans="2:8" ht="60">
      <c r="B3" s="53">
        <v>412</v>
      </c>
      <c r="C3" s="64" t="s">
        <v>1253</v>
      </c>
      <c r="D3" s="138" t="s">
        <v>1254</v>
      </c>
      <c r="E3" s="10"/>
      <c r="F3" s="10"/>
      <c r="G3" s="138" t="s">
        <v>1255</v>
      </c>
      <c r="H3" s="138" t="s">
        <v>1256</v>
      </c>
    </row>
    <row r="4" spans="2:8" ht="30">
      <c r="B4" s="53">
        <v>413</v>
      </c>
      <c r="C4" s="64" t="s">
        <v>1257</v>
      </c>
      <c r="D4" s="138" t="s">
        <v>1258</v>
      </c>
      <c r="E4" s="10"/>
      <c r="F4" s="10"/>
      <c r="G4" s="138" t="s">
        <v>1259</v>
      </c>
      <c r="H4" s="138" t="s">
        <v>1260</v>
      </c>
    </row>
    <row r="5" spans="2:8" ht="45">
      <c r="B5" s="53">
        <v>414</v>
      </c>
      <c r="C5" s="64" t="s">
        <v>1261</v>
      </c>
      <c r="D5" s="138" t="s">
        <v>1262</v>
      </c>
      <c r="E5" s="10"/>
      <c r="F5" s="10"/>
      <c r="G5" s="138" t="s">
        <v>1263</v>
      </c>
      <c r="H5" s="138" t="s">
        <v>1264</v>
      </c>
    </row>
    <row r="6" spans="2:8" ht="45">
      <c r="B6" s="53">
        <v>415</v>
      </c>
      <c r="C6" s="64" t="s">
        <v>1265</v>
      </c>
      <c r="D6" s="138" t="s">
        <v>1266</v>
      </c>
      <c r="E6" s="10"/>
      <c r="F6" s="10"/>
      <c r="G6" s="138" t="s">
        <v>1267</v>
      </c>
      <c r="H6" s="138" t="s">
        <v>1268</v>
      </c>
    </row>
    <row r="7" spans="2:8" ht="60">
      <c r="B7" s="53">
        <v>416</v>
      </c>
      <c r="C7" s="64" t="s">
        <v>1269</v>
      </c>
      <c r="D7" s="138" t="s">
        <v>1270</v>
      </c>
      <c r="E7" s="10"/>
      <c r="F7" s="10"/>
      <c r="G7" s="138" t="s">
        <v>1271</v>
      </c>
      <c r="H7" s="138" t="s">
        <v>1272</v>
      </c>
    </row>
    <row r="8" spans="2:8">
      <c r="B8" s="142">
        <v>41</v>
      </c>
      <c r="C8" s="140" t="s">
        <v>1456</v>
      </c>
      <c r="D8" s="140" t="s">
        <v>1273</v>
      </c>
      <c r="E8" s="10"/>
      <c r="F8" s="10"/>
      <c r="G8" s="140" t="s">
        <v>1274</v>
      </c>
      <c r="H8" s="140" t="s">
        <v>1275</v>
      </c>
    </row>
    <row r="9" spans="2:8" ht="30">
      <c r="B9" s="53">
        <v>421</v>
      </c>
      <c r="C9" s="64" t="s">
        <v>1276</v>
      </c>
      <c r="D9" s="138" t="s">
        <v>1277</v>
      </c>
      <c r="E9" s="10"/>
      <c r="F9" s="10"/>
      <c r="G9" s="138" t="s">
        <v>1278</v>
      </c>
      <c r="H9" s="138" t="s">
        <v>1279</v>
      </c>
    </row>
    <row r="10" spans="2:8" ht="30">
      <c r="B10" s="53">
        <v>422</v>
      </c>
      <c r="C10" s="64" t="s">
        <v>1280</v>
      </c>
      <c r="D10" s="138" t="s">
        <v>1281</v>
      </c>
      <c r="E10" s="10"/>
      <c r="F10" s="10"/>
      <c r="G10" s="138" t="s">
        <v>1282</v>
      </c>
      <c r="H10" s="138" t="s">
        <v>1283</v>
      </c>
    </row>
    <row r="11" spans="2:8" ht="30">
      <c r="B11" s="53">
        <v>423</v>
      </c>
      <c r="C11" s="64" t="s">
        <v>1284</v>
      </c>
      <c r="D11" s="138" t="s">
        <v>1285</v>
      </c>
      <c r="E11" s="10"/>
      <c r="F11" s="10"/>
      <c r="G11" s="138" t="s">
        <v>1286</v>
      </c>
      <c r="H11" s="138" t="s">
        <v>1287</v>
      </c>
    </row>
    <row r="12" spans="2:8" ht="30">
      <c r="B12" s="53">
        <v>424</v>
      </c>
      <c r="C12" s="64" t="s">
        <v>1288</v>
      </c>
      <c r="D12" s="138" t="s">
        <v>1289</v>
      </c>
      <c r="E12" s="10"/>
      <c r="F12" s="10"/>
      <c r="G12" s="138" t="s">
        <v>1290</v>
      </c>
      <c r="H12" s="138" t="s">
        <v>1291</v>
      </c>
    </row>
    <row r="13" spans="2:8" ht="30">
      <c r="B13" s="53">
        <v>425</v>
      </c>
      <c r="C13" s="64" t="s">
        <v>1292</v>
      </c>
      <c r="D13" s="138" t="s">
        <v>1293</v>
      </c>
      <c r="E13" s="10"/>
      <c r="F13" s="10"/>
      <c r="G13" s="138" t="s">
        <v>1294</v>
      </c>
      <c r="H13" s="138" t="s">
        <v>1295</v>
      </c>
    </row>
    <row r="14" spans="2:8">
      <c r="B14" s="53">
        <v>426</v>
      </c>
      <c r="C14" s="64" t="s">
        <v>1296</v>
      </c>
      <c r="D14" s="138" t="s">
        <v>1297</v>
      </c>
      <c r="E14" s="10"/>
      <c r="F14" s="10"/>
      <c r="G14" s="138" t="s">
        <v>1298</v>
      </c>
      <c r="H14" s="138" t="s">
        <v>1299</v>
      </c>
    </row>
    <row r="15" spans="2:8">
      <c r="B15" s="142">
        <v>42</v>
      </c>
      <c r="C15" s="140" t="s">
        <v>1456</v>
      </c>
      <c r="D15" s="140" t="s">
        <v>1300</v>
      </c>
      <c r="E15" s="10"/>
      <c r="F15" s="10"/>
      <c r="G15" s="140" t="s">
        <v>1301</v>
      </c>
      <c r="H15" s="140" t="s">
        <v>1302</v>
      </c>
    </row>
    <row r="16" spans="2:8" ht="30">
      <c r="B16" s="53">
        <v>441</v>
      </c>
      <c r="C16" s="64" t="s">
        <v>1303</v>
      </c>
      <c r="D16" s="138" t="s">
        <v>1304</v>
      </c>
      <c r="E16" s="10"/>
      <c r="F16" s="10"/>
      <c r="G16" s="138" t="s">
        <v>1305</v>
      </c>
      <c r="H16" s="138" t="s">
        <v>1304</v>
      </c>
    </row>
    <row r="17" spans="2:8">
      <c r="B17" s="142">
        <v>44</v>
      </c>
      <c r="C17" s="140" t="s">
        <v>1456</v>
      </c>
      <c r="D17" s="140" t="s">
        <v>1304</v>
      </c>
      <c r="E17" s="10"/>
      <c r="F17" s="10"/>
      <c r="G17" s="140" t="s">
        <v>1305</v>
      </c>
      <c r="H17" s="140" t="s">
        <v>1304</v>
      </c>
    </row>
    <row r="18" spans="2:8" ht="90">
      <c r="B18" s="53">
        <v>4511</v>
      </c>
      <c r="C18" s="64" t="s">
        <v>1306</v>
      </c>
      <c r="D18" s="138" t="s">
        <v>1307</v>
      </c>
      <c r="E18" s="10"/>
      <c r="F18" s="10"/>
      <c r="G18" s="138" t="s">
        <v>1305</v>
      </c>
      <c r="H18" s="138" t="s">
        <v>1307</v>
      </c>
    </row>
    <row r="19" spans="2:8" ht="90">
      <c r="B19" s="53">
        <v>4512</v>
      </c>
      <c r="C19" s="64" t="s">
        <v>1308</v>
      </c>
      <c r="D19" s="138" t="s">
        <v>1309</v>
      </c>
      <c r="E19" s="10"/>
      <c r="F19" s="10"/>
      <c r="G19" s="138" t="s">
        <v>1305</v>
      </c>
      <c r="H19" s="138" t="s">
        <v>1309</v>
      </c>
    </row>
    <row r="20" spans="2:8" ht="45">
      <c r="B20" s="53">
        <v>454</v>
      </c>
      <c r="C20" s="64" t="s">
        <v>1310</v>
      </c>
      <c r="D20" s="138" t="s">
        <v>1311</v>
      </c>
      <c r="E20" s="10"/>
      <c r="F20" s="10"/>
      <c r="G20" s="138" t="s">
        <v>1305</v>
      </c>
      <c r="H20" s="138" t="s">
        <v>1311</v>
      </c>
    </row>
    <row r="21" spans="2:8">
      <c r="B21" s="142">
        <v>45</v>
      </c>
      <c r="C21" s="140" t="s">
        <v>1456</v>
      </c>
      <c r="D21" s="140" t="s">
        <v>1312</v>
      </c>
      <c r="E21" s="10"/>
      <c r="F21" s="10"/>
      <c r="G21" s="140" t="s">
        <v>1305</v>
      </c>
      <c r="H21" s="140" t="s">
        <v>1312</v>
      </c>
    </row>
    <row r="22" spans="2:8" ht="45">
      <c r="B22" s="53">
        <v>462</v>
      </c>
      <c r="C22" s="64" t="s">
        <v>1313</v>
      </c>
      <c r="D22" s="138" t="s">
        <v>1314</v>
      </c>
      <c r="E22" s="10"/>
      <c r="F22" s="10"/>
      <c r="G22" s="138" t="s">
        <v>1305</v>
      </c>
      <c r="H22" s="138" t="s">
        <v>1314</v>
      </c>
    </row>
    <row r="23" spans="2:8" ht="45">
      <c r="B23" s="53">
        <v>463</v>
      </c>
      <c r="C23" s="64" t="s">
        <v>1315</v>
      </c>
      <c r="D23" s="138" t="s">
        <v>1316</v>
      </c>
      <c r="E23" s="10"/>
      <c r="F23" s="10"/>
      <c r="G23" s="138" t="s">
        <v>1305</v>
      </c>
      <c r="H23" s="138" t="s">
        <v>1316</v>
      </c>
    </row>
    <row r="24" spans="2:8" ht="75">
      <c r="B24" s="53">
        <v>464</v>
      </c>
      <c r="C24" s="64" t="s">
        <v>1317</v>
      </c>
      <c r="D24" s="138" t="s">
        <v>1318</v>
      </c>
      <c r="E24" s="10"/>
      <c r="F24" s="10"/>
      <c r="G24" s="138" t="s">
        <v>1305</v>
      </c>
      <c r="H24" s="138" t="s">
        <v>1318</v>
      </c>
    </row>
    <row r="25" spans="2:8" ht="30">
      <c r="B25" s="53">
        <v>465</v>
      </c>
      <c r="C25" s="64" t="s">
        <v>1319</v>
      </c>
      <c r="D25" s="138" t="s">
        <v>1320</v>
      </c>
      <c r="E25" s="10"/>
      <c r="F25" s="10"/>
      <c r="G25" s="138" t="s">
        <v>1321</v>
      </c>
      <c r="H25" s="138" t="s">
        <v>1322</v>
      </c>
    </row>
    <row r="26" spans="2:8">
      <c r="B26" s="142">
        <v>46</v>
      </c>
      <c r="C26" s="140" t="s">
        <v>1456</v>
      </c>
      <c r="D26" s="140" t="s">
        <v>1323</v>
      </c>
      <c r="E26" s="10"/>
      <c r="F26" s="10"/>
      <c r="G26" s="140" t="s">
        <v>1321</v>
      </c>
      <c r="H26" s="140" t="s">
        <v>1324</v>
      </c>
    </row>
    <row r="27" spans="2:8" ht="60">
      <c r="B27" s="53">
        <v>472</v>
      </c>
      <c r="C27" s="64" t="s">
        <v>1325</v>
      </c>
      <c r="D27" s="138" t="s">
        <v>1326</v>
      </c>
      <c r="E27" s="10"/>
      <c r="F27" s="10"/>
      <c r="G27" s="138" t="s">
        <v>1305</v>
      </c>
      <c r="H27" s="138" t="s">
        <v>1326</v>
      </c>
    </row>
    <row r="28" spans="2:8">
      <c r="B28" s="142">
        <v>47</v>
      </c>
      <c r="C28" s="140" t="s">
        <v>1456</v>
      </c>
      <c r="D28" s="140" t="s">
        <v>1326</v>
      </c>
      <c r="E28" s="10"/>
      <c r="F28" s="10"/>
      <c r="G28" s="140" t="s">
        <v>1305</v>
      </c>
      <c r="H28" s="140" t="s">
        <v>1326</v>
      </c>
    </row>
    <row r="29" spans="2:8" ht="45">
      <c r="B29" s="53">
        <v>481</v>
      </c>
      <c r="C29" s="64" t="s">
        <v>1327</v>
      </c>
      <c r="D29" s="138" t="s">
        <v>1328</v>
      </c>
      <c r="E29" s="10"/>
      <c r="F29" s="10"/>
      <c r="G29" s="138" t="s">
        <v>1305</v>
      </c>
      <c r="H29" s="138" t="s">
        <v>1328</v>
      </c>
    </row>
    <row r="30" spans="2:8" ht="45">
      <c r="B30" s="53">
        <v>482</v>
      </c>
      <c r="C30" s="64" t="s">
        <v>1329</v>
      </c>
      <c r="D30" s="138" t="s">
        <v>1330</v>
      </c>
      <c r="E30" s="10"/>
      <c r="F30" s="10"/>
      <c r="G30" s="138" t="s">
        <v>1331</v>
      </c>
      <c r="H30" s="138" t="s">
        <v>1332</v>
      </c>
    </row>
    <row r="31" spans="2:8" ht="45">
      <c r="B31" s="53">
        <v>483</v>
      </c>
      <c r="C31" s="64" t="s">
        <v>1333</v>
      </c>
      <c r="D31" s="138" t="s">
        <v>1334</v>
      </c>
      <c r="E31" s="10"/>
      <c r="F31" s="10"/>
      <c r="G31" s="138" t="s">
        <v>1335</v>
      </c>
      <c r="H31" s="138" t="s">
        <v>1336</v>
      </c>
    </row>
    <row r="32" spans="2:8" ht="120">
      <c r="B32" s="53">
        <v>484</v>
      </c>
      <c r="C32" s="64" t="s">
        <v>1337</v>
      </c>
      <c r="D32" s="138" t="s">
        <v>1338</v>
      </c>
      <c r="E32" s="10"/>
      <c r="F32" s="10"/>
      <c r="G32" s="138" t="s">
        <v>1305</v>
      </c>
      <c r="H32" s="138" t="s">
        <v>1338</v>
      </c>
    </row>
    <row r="33" spans="2:8" ht="75">
      <c r="B33" s="53">
        <v>485</v>
      </c>
      <c r="C33" s="64" t="s">
        <v>1339</v>
      </c>
      <c r="D33" s="138" t="s">
        <v>1340</v>
      </c>
      <c r="E33" s="10"/>
      <c r="F33" s="10"/>
      <c r="G33" s="138" t="s">
        <v>1305</v>
      </c>
      <c r="H33" s="138" t="s">
        <v>1340</v>
      </c>
    </row>
    <row r="34" spans="2:8">
      <c r="B34" s="142">
        <v>48</v>
      </c>
      <c r="C34" s="140" t="s">
        <v>1456</v>
      </c>
      <c r="D34" s="140" t="s">
        <v>1341</v>
      </c>
      <c r="E34" s="10"/>
      <c r="F34" s="10"/>
      <c r="G34" s="140" t="s">
        <v>1342</v>
      </c>
      <c r="H34" s="140" t="s">
        <v>1343</v>
      </c>
    </row>
    <row r="35" spans="2:8" ht="45">
      <c r="B35" s="53">
        <v>499</v>
      </c>
      <c r="C35" s="64" t="s">
        <v>1344</v>
      </c>
      <c r="D35" s="138" t="s">
        <v>1345</v>
      </c>
      <c r="E35" s="10"/>
      <c r="F35" s="10"/>
      <c r="G35" s="138" t="s">
        <v>1305</v>
      </c>
      <c r="H35" s="138" t="s">
        <v>1345</v>
      </c>
    </row>
    <row r="36" spans="2:8">
      <c r="B36" s="39">
        <v>49</v>
      </c>
      <c r="C36" s="140" t="s">
        <v>1456</v>
      </c>
      <c r="D36" s="140" t="s">
        <v>1345</v>
      </c>
      <c r="E36" s="10"/>
      <c r="F36" s="10"/>
      <c r="G36" s="140" t="s">
        <v>1305</v>
      </c>
      <c r="H36" s="140" t="s">
        <v>1345</v>
      </c>
    </row>
    <row r="37" spans="2:8">
      <c r="B37" s="39">
        <v>4</v>
      </c>
      <c r="C37" s="140" t="s">
        <v>3</v>
      </c>
      <c r="D37" s="140" t="s">
        <v>1346</v>
      </c>
      <c r="E37" s="10"/>
      <c r="F37" s="10"/>
      <c r="G37" s="140" t="s">
        <v>1347</v>
      </c>
      <c r="H37" s="140" t="s">
        <v>1348</v>
      </c>
    </row>
    <row r="38" spans="2:8" ht="45">
      <c r="B38" s="53">
        <v>511</v>
      </c>
      <c r="C38" s="64" t="s">
        <v>1349</v>
      </c>
      <c r="D38" s="138" t="s">
        <v>1350</v>
      </c>
      <c r="E38" s="10"/>
      <c r="F38" s="10"/>
      <c r="G38" s="138" t="s">
        <v>1351</v>
      </c>
      <c r="H38" s="138" t="s">
        <v>1352</v>
      </c>
    </row>
    <row r="39" spans="2:8" ht="30">
      <c r="B39" s="53">
        <v>512</v>
      </c>
      <c r="C39" s="64" t="s">
        <v>1353</v>
      </c>
      <c r="D39" s="138" t="s">
        <v>1354</v>
      </c>
      <c r="E39" s="10"/>
      <c r="F39" s="10"/>
      <c r="G39" s="138" t="s">
        <v>1355</v>
      </c>
      <c r="H39" s="138" t="s">
        <v>1356</v>
      </c>
    </row>
    <row r="40" spans="2:8" ht="45">
      <c r="B40" s="53">
        <v>513</v>
      </c>
      <c r="C40" s="64" t="s">
        <v>1357</v>
      </c>
      <c r="D40" s="138" t="s">
        <v>1358</v>
      </c>
      <c r="E40" s="10"/>
      <c r="F40" s="10"/>
      <c r="G40" s="138" t="s">
        <v>1305</v>
      </c>
      <c r="H40" s="138" t="s">
        <v>1358</v>
      </c>
    </row>
    <row r="41" spans="2:8" ht="30">
      <c r="B41" s="53">
        <v>514</v>
      </c>
      <c r="C41" s="64" t="s">
        <v>1359</v>
      </c>
      <c r="D41" s="138" t="s">
        <v>1360</v>
      </c>
      <c r="E41" s="10"/>
      <c r="F41" s="10"/>
      <c r="G41" s="138" t="s">
        <v>1305</v>
      </c>
      <c r="H41" s="138" t="s">
        <v>1360</v>
      </c>
    </row>
    <row r="42" spans="2:8" ht="30">
      <c r="B42" s="53">
        <v>515</v>
      </c>
      <c r="C42" s="64" t="s">
        <v>1361</v>
      </c>
      <c r="D42" s="138" t="s">
        <v>1362</v>
      </c>
      <c r="E42" s="10"/>
      <c r="F42" s="10"/>
      <c r="G42" s="138" t="s">
        <v>1363</v>
      </c>
      <c r="H42" s="138" t="s">
        <v>1364</v>
      </c>
    </row>
    <row r="43" spans="2:8">
      <c r="B43" s="142">
        <v>51</v>
      </c>
      <c r="C43" s="140" t="s">
        <v>1456</v>
      </c>
      <c r="D43" s="140" t="s">
        <v>1365</v>
      </c>
      <c r="E43" s="10"/>
      <c r="F43" s="10"/>
      <c r="G43" s="140" t="s">
        <v>1366</v>
      </c>
      <c r="H43" s="140" t="s">
        <v>1367</v>
      </c>
    </row>
    <row r="44" spans="2:8">
      <c r="B44" s="53">
        <v>541</v>
      </c>
      <c r="C44" s="64" t="s">
        <v>1368</v>
      </c>
      <c r="D44" s="138" t="s">
        <v>1369</v>
      </c>
      <c r="E44" s="10"/>
      <c r="F44" s="10"/>
      <c r="G44" s="138" t="s">
        <v>1305</v>
      </c>
      <c r="H44" s="138" t="s">
        <v>1369</v>
      </c>
    </row>
    <row r="45" spans="2:8">
      <c r="B45" s="139">
        <v>54</v>
      </c>
      <c r="C45" s="140" t="s">
        <v>1456</v>
      </c>
      <c r="D45" s="140" t="s">
        <v>1369</v>
      </c>
      <c r="E45" s="10"/>
      <c r="F45" s="10"/>
      <c r="G45" s="140" t="s">
        <v>1305</v>
      </c>
      <c r="H45" s="140" t="s">
        <v>1369</v>
      </c>
    </row>
    <row r="46" spans="2:8">
      <c r="B46" s="39">
        <v>5</v>
      </c>
      <c r="C46" s="140" t="s">
        <v>1456</v>
      </c>
      <c r="D46" s="140" t="s">
        <v>1370</v>
      </c>
      <c r="E46" s="10"/>
      <c r="F46" s="10"/>
      <c r="G46" s="140" t="s">
        <v>1366</v>
      </c>
      <c r="H46" s="140" t="s">
        <v>1371</v>
      </c>
    </row>
    <row r="47" spans="2:8">
      <c r="B47" s="39" t="s">
        <v>1457</v>
      </c>
      <c r="C47" s="140" t="s">
        <v>1456</v>
      </c>
      <c r="D47" s="140" t="s">
        <v>1372</v>
      </c>
      <c r="E47" s="10"/>
      <c r="F47" s="10"/>
      <c r="G47" s="140" t="s">
        <v>1373</v>
      </c>
      <c r="H47" s="140" t="s">
        <v>1374</v>
      </c>
    </row>
    <row r="48" spans="2:8" ht="60">
      <c r="B48" s="53">
        <v>611</v>
      </c>
      <c r="C48" s="64" t="s">
        <v>1375</v>
      </c>
      <c r="D48" s="138" t="s">
        <v>1376</v>
      </c>
      <c r="E48" s="10"/>
      <c r="F48" s="10"/>
      <c r="G48" s="138" t="s">
        <v>1305</v>
      </c>
      <c r="H48" s="138" t="s">
        <v>1376</v>
      </c>
    </row>
    <row r="49" spans="2:8">
      <c r="B49" s="39">
        <v>61</v>
      </c>
      <c r="C49" s="140" t="s">
        <v>1456</v>
      </c>
      <c r="D49" s="140" t="s">
        <v>1376</v>
      </c>
      <c r="E49" s="10"/>
      <c r="F49" s="10"/>
      <c r="G49" s="140" t="s">
        <v>1305</v>
      </c>
      <c r="H49" s="140" t="s">
        <v>1376</v>
      </c>
    </row>
    <row r="50" spans="2:8" ht="45">
      <c r="B50" s="53">
        <v>621</v>
      </c>
      <c r="C50" s="64" t="s">
        <v>1377</v>
      </c>
      <c r="D50" s="138" t="s">
        <v>1305</v>
      </c>
      <c r="E50" s="10"/>
      <c r="F50" s="10"/>
      <c r="G50" s="138" t="s">
        <v>1305</v>
      </c>
      <c r="H50" s="138" t="s">
        <v>1305</v>
      </c>
    </row>
    <row r="51" spans="2:8" ht="30">
      <c r="B51" s="53"/>
      <c r="C51" s="141" t="s">
        <v>1378</v>
      </c>
      <c r="D51" s="141" t="s">
        <v>1379</v>
      </c>
      <c r="E51" s="10"/>
      <c r="F51" s="10"/>
      <c r="G51" s="141" t="s">
        <v>1380</v>
      </c>
      <c r="H51" s="141" t="s">
        <v>1381</v>
      </c>
    </row>
    <row r="52" spans="2:8">
      <c r="B52" s="39">
        <v>62</v>
      </c>
      <c r="C52" s="140" t="s">
        <v>1456</v>
      </c>
      <c r="D52" s="140" t="s">
        <v>1305</v>
      </c>
      <c r="E52" s="10"/>
      <c r="F52" s="10"/>
      <c r="G52" s="140" t="s">
        <v>1305</v>
      </c>
      <c r="H52" s="140" t="s">
        <v>1305</v>
      </c>
    </row>
    <row r="53" spans="2:8">
      <c r="B53" s="39">
        <v>6</v>
      </c>
      <c r="C53" s="140" t="s">
        <v>1456</v>
      </c>
      <c r="D53" s="140" t="s">
        <v>1376</v>
      </c>
      <c r="E53" s="10"/>
      <c r="F53" s="10"/>
      <c r="G53" s="140" t="s">
        <v>1305</v>
      </c>
      <c r="H53" s="140" t="s">
        <v>1376</v>
      </c>
    </row>
    <row r="54" spans="2:8">
      <c r="B54" s="53"/>
      <c r="C54" s="39" t="s">
        <v>1382</v>
      </c>
      <c r="D54" s="140" t="s">
        <v>1383</v>
      </c>
      <c r="E54" s="10"/>
      <c r="F54" s="10"/>
      <c r="G54" s="140" t="s">
        <v>1373</v>
      </c>
      <c r="H54" s="140" t="s">
        <v>1384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topLeftCell="A6" workbookViewId="0">
      <selection activeCell="D49" sqref="D49"/>
    </sheetView>
  </sheetViews>
  <sheetFormatPr baseColWidth="10" defaultRowHeight="15" x14ac:dyDescent="0"/>
  <cols>
    <col min="3" max="3" width="32.6640625" customWidth="1"/>
    <col min="4" max="4" width="20.5" customWidth="1"/>
    <col min="8" max="8" width="32.832031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>
      <c r="B2" s="10">
        <v>411000</v>
      </c>
      <c r="C2" s="10" t="s">
        <v>1385</v>
      </c>
      <c r="D2" s="10"/>
      <c r="E2" s="10"/>
      <c r="F2" s="10"/>
      <c r="G2" s="10"/>
      <c r="H2" s="10" t="s">
        <v>1386</v>
      </c>
    </row>
    <row r="3" spans="2:8">
      <c r="B3" s="10">
        <v>412000</v>
      </c>
      <c r="C3" s="10" t="s">
        <v>8</v>
      </c>
      <c r="D3" s="10"/>
      <c r="E3" s="10"/>
      <c r="F3" s="10"/>
      <c r="G3" s="10"/>
      <c r="H3" s="10" t="s">
        <v>1387</v>
      </c>
    </row>
    <row r="4" spans="2:8">
      <c r="B4" s="10">
        <v>413000</v>
      </c>
      <c r="C4" s="10" t="s">
        <v>67</v>
      </c>
      <c r="D4" s="10"/>
      <c r="E4" s="10"/>
      <c r="F4" s="10"/>
      <c r="G4" s="10"/>
      <c r="H4" s="10" t="s">
        <v>1388</v>
      </c>
    </row>
    <row r="5" spans="2:8">
      <c r="B5" s="10">
        <v>414000</v>
      </c>
      <c r="C5" s="10" t="s">
        <v>105</v>
      </c>
      <c r="D5" s="10"/>
      <c r="E5" s="10"/>
      <c r="F5" s="10"/>
      <c r="G5" s="10"/>
      <c r="H5" s="10" t="s">
        <v>1389</v>
      </c>
    </row>
    <row r="6" spans="2:8">
      <c r="B6" s="10">
        <v>415000</v>
      </c>
      <c r="C6" s="10" t="s">
        <v>417</v>
      </c>
      <c r="D6" s="10"/>
      <c r="E6" s="10"/>
      <c r="F6" s="10"/>
      <c r="G6" s="10"/>
      <c r="H6" s="10" t="s">
        <v>1390</v>
      </c>
    </row>
    <row r="7" spans="2:8">
      <c r="B7" s="10">
        <v>416000</v>
      </c>
      <c r="C7" s="10" t="s">
        <v>418</v>
      </c>
      <c r="D7" s="10"/>
      <c r="E7" s="10"/>
      <c r="F7" s="10"/>
      <c r="G7" s="10"/>
      <c r="H7" s="10" t="s">
        <v>1391</v>
      </c>
    </row>
    <row r="8" spans="2:8">
      <c r="B8" s="10">
        <v>421000</v>
      </c>
      <c r="C8" s="10" t="s">
        <v>26</v>
      </c>
      <c r="D8" s="10"/>
      <c r="E8" s="10"/>
      <c r="F8" s="10"/>
      <c r="G8" s="10"/>
      <c r="H8" s="10" t="s">
        <v>1392</v>
      </c>
    </row>
    <row r="9" spans="2:8">
      <c r="B9" s="10">
        <v>422000</v>
      </c>
      <c r="C9" s="10" t="s">
        <v>35</v>
      </c>
      <c r="D9" s="10"/>
      <c r="E9" s="10"/>
      <c r="F9" s="10"/>
      <c r="G9" s="10"/>
      <c r="H9" s="10" t="s">
        <v>1393</v>
      </c>
    </row>
    <row r="10" spans="2:8">
      <c r="B10" s="10">
        <v>423000</v>
      </c>
      <c r="C10" s="10" t="s">
        <v>37</v>
      </c>
      <c r="D10" s="10"/>
      <c r="E10" s="10"/>
      <c r="F10" s="10"/>
      <c r="G10" s="10"/>
      <c r="H10" s="10" t="s">
        <v>1394</v>
      </c>
    </row>
    <row r="11" spans="2:8">
      <c r="B11" s="10">
        <v>424000</v>
      </c>
      <c r="C11" s="10" t="s">
        <v>72</v>
      </c>
      <c r="D11" s="10"/>
      <c r="E11" s="10"/>
      <c r="F11" s="10"/>
      <c r="G11" s="10"/>
      <c r="H11" s="10" t="s">
        <v>1395</v>
      </c>
    </row>
    <row r="12" spans="2:8">
      <c r="B12" s="10">
        <v>425000</v>
      </c>
      <c r="C12" s="10" t="s">
        <v>73</v>
      </c>
      <c r="D12" s="10"/>
      <c r="E12" s="10"/>
      <c r="F12" s="10"/>
      <c r="G12" s="10"/>
      <c r="H12" s="10" t="s">
        <v>1396</v>
      </c>
    </row>
    <row r="13" spans="2:8">
      <c r="B13" s="10">
        <v>426000</v>
      </c>
      <c r="C13" s="10" t="s">
        <v>41</v>
      </c>
      <c r="D13" s="10"/>
      <c r="E13" s="10"/>
      <c r="F13" s="10"/>
      <c r="G13" s="10"/>
      <c r="H13" s="10" t="s">
        <v>1397</v>
      </c>
    </row>
    <row r="14" spans="2:8">
      <c r="B14" s="10">
        <v>431000</v>
      </c>
      <c r="C14" s="10" t="s">
        <v>622</v>
      </c>
      <c r="D14" s="10"/>
      <c r="E14" s="10"/>
      <c r="F14" s="10"/>
      <c r="G14" s="10"/>
      <c r="H14" s="10" t="s">
        <v>1305</v>
      </c>
    </row>
    <row r="15" spans="2:8">
      <c r="B15" s="10">
        <v>441000</v>
      </c>
      <c r="C15" s="10" t="s">
        <v>827</v>
      </c>
      <c r="D15" s="10"/>
      <c r="E15" s="10"/>
      <c r="F15" s="10"/>
      <c r="G15" s="10"/>
      <c r="H15" s="10" t="s">
        <v>1398</v>
      </c>
    </row>
    <row r="16" spans="2:8">
      <c r="B16" s="10">
        <v>444000</v>
      </c>
      <c r="C16" s="10" t="s">
        <v>953</v>
      </c>
      <c r="D16" s="10"/>
      <c r="E16" s="10"/>
      <c r="F16" s="10"/>
      <c r="G16" s="10"/>
      <c r="H16" s="10" t="s">
        <v>1399</v>
      </c>
    </row>
    <row r="17" spans="2:8">
      <c r="B17" s="10">
        <v>451000</v>
      </c>
      <c r="C17" s="10" t="s">
        <v>1400</v>
      </c>
      <c r="D17" s="10"/>
      <c r="E17" s="10"/>
      <c r="F17" s="10"/>
      <c r="G17" s="10"/>
      <c r="H17" s="10" t="s">
        <v>1401</v>
      </c>
    </row>
    <row r="18" spans="2:8">
      <c r="B18" s="10">
        <v>454000</v>
      </c>
      <c r="C18" s="10" t="s">
        <v>353</v>
      </c>
      <c r="D18" s="10"/>
      <c r="E18" s="10"/>
      <c r="F18" s="10"/>
      <c r="G18" s="10"/>
      <c r="H18" s="10" t="s">
        <v>1305</v>
      </c>
    </row>
    <row r="19" spans="2:8">
      <c r="B19" s="10">
        <v>472000</v>
      </c>
      <c r="C19" s="10" t="s">
        <v>373</v>
      </c>
      <c r="D19" s="10"/>
      <c r="E19" s="10"/>
      <c r="F19" s="10"/>
      <c r="G19" s="10"/>
      <c r="H19" s="10" t="s">
        <v>1402</v>
      </c>
    </row>
    <row r="20" spans="2:8">
      <c r="B20" s="10">
        <v>481000</v>
      </c>
      <c r="C20" s="10" t="s">
        <v>302</v>
      </c>
      <c r="D20" s="10"/>
      <c r="E20" s="10"/>
      <c r="F20" s="10"/>
      <c r="G20" s="10"/>
      <c r="H20" s="10" t="s">
        <v>1403</v>
      </c>
    </row>
    <row r="21" spans="2:8">
      <c r="B21" s="10">
        <v>482000</v>
      </c>
      <c r="C21" s="10" t="s">
        <v>1404</v>
      </c>
      <c r="D21" s="10"/>
      <c r="E21" s="10"/>
      <c r="F21" s="10"/>
      <c r="G21" s="10"/>
      <c r="H21" s="10" t="s">
        <v>1405</v>
      </c>
    </row>
    <row r="22" spans="2:8">
      <c r="B22" s="10">
        <v>483000</v>
      </c>
      <c r="C22" s="10" t="s">
        <v>1406</v>
      </c>
      <c r="D22" s="10"/>
      <c r="E22" s="10"/>
      <c r="F22" s="10"/>
      <c r="G22" s="10"/>
      <c r="H22" s="10" t="s">
        <v>1407</v>
      </c>
    </row>
    <row r="23" spans="2:8">
      <c r="B23" s="10">
        <v>484000</v>
      </c>
      <c r="C23" s="10" t="s">
        <v>1408</v>
      </c>
      <c r="D23" s="10"/>
      <c r="E23" s="10"/>
      <c r="F23" s="10"/>
      <c r="G23" s="10"/>
      <c r="H23" s="10" t="s">
        <v>1318</v>
      </c>
    </row>
    <row r="24" spans="2:8">
      <c r="B24" s="10">
        <v>485000</v>
      </c>
      <c r="C24" s="10" t="s">
        <v>1409</v>
      </c>
      <c r="D24" s="10"/>
      <c r="E24" s="10"/>
      <c r="F24" s="10"/>
      <c r="G24" s="10"/>
      <c r="H24" s="10" t="s">
        <v>1410</v>
      </c>
    </row>
    <row r="25" spans="2:8">
      <c r="B25" s="10">
        <v>499000</v>
      </c>
      <c r="C25" s="10" t="s">
        <v>1411</v>
      </c>
      <c r="D25" s="10"/>
      <c r="E25" s="10"/>
      <c r="F25" s="10"/>
      <c r="G25" s="10"/>
      <c r="H25" s="10" t="s">
        <v>1412</v>
      </c>
    </row>
    <row r="26" spans="2:8">
      <c r="B26" s="10"/>
      <c r="C26" s="10" t="s">
        <v>1413</v>
      </c>
      <c r="D26" s="10"/>
      <c r="E26" s="10"/>
      <c r="F26" s="10"/>
      <c r="G26" s="10"/>
      <c r="H26" s="10"/>
    </row>
    <row r="27" spans="2:8">
      <c r="B27" s="10"/>
      <c r="C27" s="10" t="s">
        <v>1414</v>
      </c>
      <c r="D27" s="10"/>
      <c r="E27" s="10"/>
      <c r="F27" s="10"/>
      <c r="G27" s="10"/>
      <c r="H27" s="10"/>
    </row>
    <row r="28" spans="2:8">
      <c r="B28" s="10">
        <v>511000</v>
      </c>
      <c r="C28" s="10" t="s">
        <v>81</v>
      </c>
      <c r="D28" s="10"/>
      <c r="E28" s="10"/>
      <c r="F28" s="10"/>
      <c r="G28" s="10"/>
      <c r="H28" s="10" t="s">
        <v>1415</v>
      </c>
    </row>
    <row r="29" spans="2:8">
      <c r="B29" s="10">
        <v>512000</v>
      </c>
      <c r="C29" s="10" t="s">
        <v>82</v>
      </c>
      <c r="D29" s="10"/>
      <c r="E29" s="10"/>
      <c r="F29" s="10"/>
      <c r="G29" s="10"/>
      <c r="H29" s="10" t="s">
        <v>1416</v>
      </c>
    </row>
    <row r="30" spans="2:8">
      <c r="B30" s="10">
        <v>513000</v>
      </c>
      <c r="C30" s="10" t="s">
        <v>1244</v>
      </c>
      <c r="D30" s="10"/>
      <c r="E30" s="10"/>
      <c r="F30" s="10"/>
      <c r="G30" s="10"/>
      <c r="H30" s="10" t="s">
        <v>1305</v>
      </c>
    </row>
    <row r="31" spans="2:8">
      <c r="B31" s="10">
        <v>515000</v>
      </c>
      <c r="C31" s="10" t="s">
        <v>587</v>
      </c>
      <c r="D31" s="10"/>
      <c r="E31" s="10"/>
      <c r="F31" s="10"/>
      <c r="G31" s="10"/>
      <c r="H31" s="10" t="s">
        <v>1417</v>
      </c>
    </row>
    <row r="32" spans="2:8">
      <c r="B32" s="10">
        <v>523000</v>
      </c>
      <c r="C32" s="10" t="s">
        <v>467</v>
      </c>
      <c r="D32" s="10"/>
      <c r="E32" s="10"/>
      <c r="F32" s="10"/>
      <c r="G32" s="10"/>
      <c r="H32" s="10" t="s">
        <v>1305</v>
      </c>
    </row>
    <row r="33" spans="2:8">
      <c r="B33" s="10">
        <v>541000</v>
      </c>
      <c r="C33" s="10" t="s">
        <v>185</v>
      </c>
      <c r="D33" s="10"/>
      <c r="E33" s="10"/>
      <c r="F33" s="10"/>
      <c r="G33" s="10"/>
      <c r="H33" s="10" t="s">
        <v>1418</v>
      </c>
    </row>
    <row r="34" spans="2:8">
      <c r="B34" s="10">
        <v>611000</v>
      </c>
      <c r="C34" s="10" t="s">
        <v>828</v>
      </c>
      <c r="D34" s="10"/>
      <c r="E34" s="10"/>
      <c r="F34" s="10"/>
      <c r="G34" s="10"/>
      <c r="H34" s="10" t="s">
        <v>1419</v>
      </c>
    </row>
    <row r="35" spans="2:8">
      <c r="B35" s="10">
        <v>621000</v>
      </c>
      <c r="C35" s="10" t="s">
        <v>1247</v>
      </c>
      <c r="D35" s="10"/>
      <c r="E35" s="10"/>
      <c r="F35" s="10"/>
      <c r="G35" s="10"/>
      <c r="H35" s="10" t="s">
        <v>1305</v>
      </c>
    </row>
    <row r="36" spans="2:8">
      <c r="B36" s="5"/>
      <c r="C36" s="5" t="s">
        <v>918</v>
      </c>
      <c r="D36" s="10"/>
      <c r="E36" s="10"/>
      <c r="F36" s="10"/>
      <c r="G36" s="10"/>
      <c r="H36" s="10"/>
    </row>
    <row r="37" spans="2:8">
      <c r="B37" s="10">
        <v>463100</v>
      </c>
      <c r="C37" s="10" t="s">
        <v>354</v>
      </c>
      <c r="D37" s="10"/>
      <c r="E37" s="10"/>
      <c r="F37" s="10"/>
      <c r="G37" s="10"/>
      <c r="H37" s="10" t="s">
        <v>1420</v>
      </c>
    </row>
    <row r="38" spans="2:8">
      <c r="B38" s="10">
        <v>463200</v>
      </c>
      <c r="C38" s="10" t="s">
        <v>433</v>
      </c>
      <c r="D38" s="10"/>
      <c r="E38" s="10"/>
      <c r="F38" s="10"/>
      <c r="G38" s="10"/>
      <c r="H38" s="10" t="s">
        <v>1421</v>
      </c>
    </row>
    <row r="39" spans="2:8">
      <c r="B39" s="10"/>
      <c r="C39" s="5" t="s">
        <v>1185</v>
      </c>
      <c r="D39" s="10"/>
      <c r="E39" s="10"/>
      <c r="F39" s="10"/>
      <c r="G39" s="10"/>
      <c r="H39" s="10"/>
    </row>
    <row r="40" spans="2:8">
      <c r="B40" s="10">
        <v>464100</v>
      </c>
      <c r="C40" s="10" t="s">
        <v>1422</v>
      </c>
      <c r="D40" s="10"/>
      <c r="E40" s="10"/>
      <c r="F40" s="10"/>
      <c r="G40" s="10"/>
      <c r="H40" s="10" t="s">
        <v>1423</v>
      </c>
    </row>
    <row r="41" spans="2:8">
      <c r="B41" s="5"/>
      <c r="C41" s="5" t="s">
        <v>16</v>
      </c>
      <c r="D41" s="10"/>
      <c r="E41" s="10"/>
      <c r="F41" s="10"/>
      <c r="G41" s="10"/>
      <c r="H41" s="10"/>
    </row>
    <row r="42" spans="2:8">
      <c r="B42" s="10">
        <v>465100</v>
      </c>
      <c r="C42" s="10" t="s">
        <v>1424</v>
      </c>
      <c r="D42" s="10"/>
      <c r="E42" s="10"/>
      <c r="F42" s="10"/>
      <c r="G42" s="10"/>
      <c r="H42" s="10" t="s">
        <v>1335</v>
      </c>
    </row>
    <row r="43" spans="2:8">
      <c r="B43" s="10">
        <v>465200</v>
      </c>
      <c r="C43" s="10" t="s">
        <v>1425</v>
      </c>
      <c r="D43" s="10"/>
      <c r="E43" s="10"/>
      <c r="F43" s="10"/>
      <c r="G43" s="10"/>
      <c r="H43" s="10" t="s">
        <v>1426</v>
      </c>
    </row>
    <row r="44" spans="2:8">
      <c r="B44" s="10"/>
      <c r="C44" s="5" t="s">
        <v>1427</v>
      </c>
      <c r="D44" s="10"/>
      <c r="E44" s="10"/>
      <c r="F44" s="10"/>
      <c r="G44" s="10"/>
      <c r="H44" s="5" t="s">
        <v>1428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A16" workbookViewId="0">
      <selection activeCell="B2" sqref="B2:H38"/>
    </sheetView>
  </sheetViews>
  <sheetFormatPr baseColWidth="10" defaultRowHeight="15" x14ac:dyDescent="0"/>
  <cols>
    <col min="3" max="3" width="49.6640625" customWidth="1"/>
    <col min="4" max="4" width="23.1640625" customWidth="1"/>
    <col min="8" max="8" width="38.6640625" customWidth="1"/>
  </cols>
  <sheetData>
    <row r="1" spans="2:8" ht="60">
      <c r="B1" s="40" t="s">
        <v>0</v>
      </c>
      <c r="C1" s="41" t="s">
        <v>1</v>
      </c>
      <c r="D1" s="42" t="s">
        <v>283</v>
      </c>
      <c r="E1" s="42" t="s">
        <v>284</v>
      </c>
      <c r="F1" s="43" t="s">
        <v>285</v>
      </c>
      <c r="G1" s="44" t="s">
        <v>2</v>
      </c>
      <c r="H1" s="45" t="s">
        <v>3</v>
      </c>
    </row>
    <row r="2" spans="2:8">
      <c r="B2" s="5">
        <v>41</v>
      </c>
      <c r="C2" s="5" t="s">
        <v>289</v>
      </c>
      <c r="D2" s="17">
        <v>235801290</v>
      </c>
      <c r="E2" s="10"/>
      <c r="F2" s="10"/>
      <c r="G2" s="5">
        <v>0</v>
      </c>
      <c r="H2" s="17">
        <v>235801290</v>
      </c>
    </row>
    <row r="3" spans="2:8">
      <c r="B3" s="10">
        <v>411</v>
      </c>
      <c r="C3" s="10" t="s">
        <v>7</v>
      </c>
      <c r="D3" s="8">
        <v>177837000</v>
      </c>
      <c r="E3" s="10"/>
      <c r="F3" s="10"/>
      <c r="G3" s="10"/>
      <c r="H3" s="8">
        <v>177837000</v>
      </c>
    </row>
    <row r="4" spans="2:8">
      <c r="B4" s="10">
        <v>412</v>
      </c>
      <c r="C4" s="10" t="s">
        <v>8</v>
      </c>
      <c r="D4" s="8">
        <v>32195690</v>
      </c>
      <c r="E4" s="10"/>
      <c r="F4" s="10"/>
      <c r="G4" s="10"/>
      <c r="H4" s="8">
        <v>32195690</v>
      </c>
    </row>
    <row r="5" spans="2:8">
      <c r="B5" s="10">
        <v>413</v>
      </c>
      <c r="C5" s="10" t="s">
        <v>1429</v>
      </c>
      <c r="D5" s="8">
        <v>8360000</v>
      </c>
      <c r="E5" s="10"/>
      <c r="F5" s="10"/>
      <c r="G5" s="10"/>
      <c r="H5" s="8">
        <v>8360000</v>
      </c>
    </row>
    <row r="6" spans="2:8">
      <c r="B6" s="10">
        <v>414</v>
      </c>
      <c r="C6" s="10" t="s">
        <v>105</v>
      </c>
      <c r="D6" s="8">
        <v>8188000</v>
      </c>
      <c r="E6" s="10"/>
      <c r="F6" s="10"/>
      <c r="G6" s="10"/>
      <c r="H6" s="8">
        <v>8188000</v>
      </c>
    </row>
    <row r="7" spans="2:8">
      <c r="B7" s="10">
        <v>415</v>
      </c>
      <c r="C7" s="10" t="s">
        <v>57</v>
      </c>
      <c r="D7" s="8">
        <v>480000</v>
      </c>
      <c r="E7" s="10"/>
      <c r="F7" s="10"/>
      <c r="G7" s="10"/>
      <c r="H7" s="8">
        <v>480000</v>
      </c>
    </row>
    <row r="8" spans="2:8">
      <c r="B8" s="10">
        <v>416</v>
      </c>
      <c r="C8" s="10" t="s">
        <v>745</v>
      </c>
      <c r="D8" s="8">
        <v>8740600</v>
      </c>
      <c r="E8" s="10"/>
      <c r="F8" s="10"/>
      <c r="G8" s="10"/>
      <c r="H8" s="8">
        <v>8740600</v>
      </c>
    </row>
    <row r="9" spans="2:8">
      <c r="B9" s="5">
        <v>42</v>
      </c>
      <c r="C9" s="5" t="s">
        <v>291</v>
      </c>
      <c r="D9" s="17">
        <v>114132142</v>
      </c>
      <c r="E9" s="10"/>
      <c r="F9" s="10"/>
      <c r="G9" s="17">
        <v>20879249</v>
      </c>
      <c r="H9" s="17">
        <v>135011391</v>
      </c>
    </row>
    <row r="10" spans="2:8">
      <c r="B10" s="10">
        <v>421</v>
      </c>
      <c r="C10" s="10" t="s">
        <v>26</v>
      </c>
      <c r="D10" s="8">
        <v>37075000</v>
      </c>
      <c r="E10" s="10"/>
      <c r="F10" s="10"/>
      <c r="G10" s="8">
        <v>6000000</v>
      </c>
      <c r="H10" s="8">
        <v>43075000</v>
      </c>
    </row>
    <row r="11" spans="2:8">
      <c r="B11" s="10">
        <v>422</v>
      </c>
      <c r="C11" s="10" t="s">
        <v>1430</v>
      </c>
      <c r="D11" s="8">
        <v>7637000</v>
      </c>
      <c r="E11" s="10"/>
      <c r="F11" s="10"/>
      <c r="G11" s="8">
        <v>25000</v>
      </c>
      <c r="H11" s="8">
        <v>7662000</v>
      </c>
    </row>
    <row r="12" spans="2:8">
      <c r="B12" s="10">
        <v>423</v>
      </c>
      <c r="C12" s="10" t="s">
        <v>37</v>
      </c>
      <c r="D12" s="8">
        <v>34231142</v>
      </c>
      <c r="E12" s="10"/>
      <c r="F12" s="10"/>
      <c r="G12" s="8">
        <v>2158432</v>
      </c>
      <c r="H12" s="8">
        <v>36389574</v>
      </c>
    </row>
    <row r="13" spans="2:8">
      <c r="B13" s="10">
        <v>424</v>
      </c>
      <c r="C13" s="10" t="s">
        <v>72</v>
      </c>
      <c r="D13" s="8">
        <v>7410000</v>
      </c>
      <c r="E13" s="10"/>
      <c r="F13" s="10"/>
      <c r="G13" s="8">
        <v>10872817</v>
      </c>
      <c r="H13" s="8">
        <v>18282817</v>
      </c>
    </row>
    <row r="14" spans="2:8">
      <c r="B14" s="10">
        <v>425</v>
      </c>
      <c r="C14" s="10" t="s">
        <v>1431</v>
      </c>
      <c r="D14" s="8">
        <v>13718000</v>
      </c>
      <c r="E14" s="10"/>
      <c r="F14" s="10"/>
      <c r="G14" s="10"/>
      <c r="H14" s="8">
        <v>13718000</v>
      </c>
    </row>
    <row r="15" spans="2:8">
      <c r="B15" s="10">
        <v>426</v>
      </c>
      <c r="C15" s="10" t="s">
        <v>41</v>
      </c>
      <c r="D15" s="8">
        <v>14061000</v>
      </c>
      <c r="E15" s="10"/>
      <c r="F15" s="10"/>
      <c r="G15" s="8">
        <v>1823000</v>
      </c>
      <c r="H15" s="8">
        <v>15884000</v>
      </c>
    </row>
    <row r="16" spans="2:8">
      <c r="B16" s="5">
        <v>44</v>
      </c>
      <c r="C16" s="5" t="s">
        <v>1165</v>
      </c>
      <c r="D16" s="17">
        <v>20000000</v>
      </c>
      <c r="E16" s="10"/>
      <c r="F16" s="10"/>
      <c r="G16" s="17">
        <v>4000000</v>
      </c>
      <c r="H16" s="17">
        <v>24000000</v>
      </c>
    </row>
    <row r="17" spans="2:8">
      <c r="B17" s="10">
        <v>441</v>
      </c>
      <c r="C17" s="10" t="s">
        <v>827</v>
      </c>
      <c r="D17" s="8">
        <v>20000000</v>
      </c>
      <c r="E17" s="10"/>
      <c r="F17" s="10"/>
      <c r="G17" s="8">
        <v>4000000</v>
      </c>
      <c r="H17" s="8">
        <v>24000000</v>
      </c>
    </row>
    <row r="18" spans="2:8">
      <c r="B18" s="5">
        <v>46</v>
      </c>
      <c r="C18" s="5" t="s">
        <v>1432</v>
      </c>
      <c r="D18" s="17">
        <v>64287160</v>
      </c>
      <c r="E18" s="10"/>
      <c r="F18" s="10"/>
      <c r="G18" s="5">
        <v>0</v>
      </c>
      <c r="H18" s="17">
        <v>64287160</v>
      </c>
    </row>
    <row r="19" spans="2:8">
      <c r="B19" s="10">
        <v>463</v>
      </c>
      <c r="C19" s="10" t="s">
        <v>1433</v>
      </c>
      <c r="D19" s="8">
        <v>500000</v>
      </c>
      <c r="E19" s="10"/>
      <c r="F19" s="10"/>
      <c r="G19" s="10"/>
      <c r="H19" s="8">
        <v>500000</v>
      </c>
    </row>
    <row r="20" spans="2:8">
      <c r="B20" s="10">
        <v>465</v>
      </c>
      <c r="C20" s="10" t="s">
        <v>16</v>
      </c>
      <c r="D20" s="8">
        <v>63787160</v>
      </c>
      <c r="E20" s="10"/>
      <c r="F20" s="10"/>
      <c r="G20" s="10"/>
      <c r="H20" s="8">
        <v>63787160</v>
      </c>
    </row>
    <row r="21" spans="2:8">
      <c r="B21" s="5">
        <v>51</v>
      </c>
      <c r="C21" s="5" t="s">
        <v>1206</v>
      </c>
      <c r="D21" s="17">
        <v>10616388</v>
      </c>
      <c r="E21" s="10"/>
      <c r="F21" s="10"/>
      <c r="G21" s="17">
        <v>6100000</v>
      </c>
      <c r="H21" s="17">
        <v>16716388</v>
      </c>
    </row>
    <row r="22" spans="2:8">
      <c r="B22" s="10">
        <v>511</v>
      </c>
      <c r="C22" s="10" t="s">
        <v>81</v>
      </c>
      <c r="D22" s="8">
        <v>4720000</v>
      </c>
      <c r="E22" s="10"/>
      <c r="F22" s="10"/>
      <c r="G22" s="8">
        <v>3000000</v>
      </c>
      <c r="H22" s="8">
        <v>7720000</v>
      </c>
    </row>
    <row r="23" spans="2:8">
      <c r="B23" s="10">
        <v>512</v>
      </c>
      <c r="C23" s="10" t="s">
        <v>82</v>
      </c>
      <c r="D23" s="8">
        <v>3300000</v>
      </c>
      <c r="E23" s="10"/>
      <c r="F23" s="10"/>
      <c r="G23" s="8">
        <v>3100000</v>
      </c>
      <c r="H23" s="8">
        <v>6400000</v>
      </c>
    </row>
    <row r="24" spans="2:8">
      <c r="B24" s="10">
        <v>515</v>
      </c>
      <c r="C24" s="10" t="s">
        <v>1434</v>
      </c>
      <c r="D24" s="8">
        <v>2596388</v>
      </c>
      <c r="E24" s="10"/>
      <c r="F24" s="10"/>
      <c r="G24" s="10">
        <v>0</v>
      </c>
      <c r="H24" s="8">
        <v>2596388</v>
      </c>
    </row>
    <row r="25" spans="2:8">
      <c r="B25" s="5">
        <v>47</v>
      </c>
      <c r="C25" s="5" t="s">
        <v>1435</v>
      </c>
      <c r="D25" s="17">
        <v>6640000</v>
      </c>
      <c r="E25" s="10"/>
      <c r="F25" s="10"/>
      <c r="G25" s="10"/>
      <c r="H25" s="17">
        <v>6640000</v>
      </c>
    </row>
    <row r="26" spans="2:8">
      <c r="B26" s="10">
        <v>472</v>
      </c>
      <c r="C26" s="10" t="s">
        <v>1436</v>
      </c>
      <c r="D26" s="8">
        <v>6640000</v>
      </c>
      <c r="E26" s="10"/>
      <c r="F26" s="10"/>
      <c r="G26" s="10"/>
      <c r="H26" s="8">
        <v>6640000</v>
      </c>
    </row>
    <row r="27" spans="2:8">
      <c r="B27" s="5">
        <v>48</v>
      </c>
      <c r="C27" s="5" t="s">
        <v>306</v>
      </c>
      <c r="D27" s="17">
        <v>47277490</v>
      </c>
      <c r="E27" s="10"/>
      <c r="F27" s="10"/>
      <c r="G27" s="5">
        <v>0</v>
      </c>
      <c r="H27" s="17">
        <v>47277490</v>
      </c>
    </row>
    <row r="28" spans="2:8">
      <c r="B28" s="10">
        <v>481</v>
      </c>
      <c r="C28" s="10" t="s">
        <v>1437</v>
      </c>
      <c r="D28" s="8">
        <v>4250490</v>
      </c>
      <c r="E28" s="10"/>
      <c r="F28" s="10"/>
      <c r="G28" s="10"/>
      <c r="H28" s="8">
        <v>4250490</v>
      </c>
    </row>
    <row r="29" spans="2:8">
      <c r="B29" s="10">
        <v>482</v>
      </c>
      <c r="C29" s="5" t="s">
        <v>1438</v>
      </c>
      <c r="D29" s="17">
        <v>43027000</v>
      </c>
      <c r="E29" s="10"/>
      <c r="F29" s="10"/>
      <c r="G29" s="10"/>
      <c r="H29" s="17">
        <v>43027000</v>
      </c>
    </row>
    <row r="30" spans="2:8">
      <c r="B30" s="10">
        <v>4821</v>
      </c>
      <c r="C30" s="10" t="s">
        <v>1439</v>
      </c>
      <c r="D30" s="8">
        <v>21667000</v>
      </c>
      <c r="E30" s="10"/>
      <c r="F30" s="10"/>
      <c r="G30" s="10"/>
      <c r="H30" s="8">
        <v>21667000</v>
      </c>
    </row>
    <row r="31" spans="2:8">
      <c r="B31" s="10">
        <v>4822</v>
      </c>
      <c r="C31" s="10" t="s">
        <v>1440</v>
      </c>
      <c r="D31" s="8">
        <v>17910000</v>
      </c>
      <c r="E31" s="10"/>
      <c r="F31" s="10"/>
      <c r="G31" s="10"/>
      <c r="H31" s="8">
        <v>17910000</v>
      </c>
    </row>
    <row r="32" spans="2:8">
      <c r="B32" s="10">
        <v>4831</v>
      </c>
      <c r="C32" s="10" t="s">
        <v>1441</v>
      </c>
      <c r="D32" s="8">
        <v>3450000</v>
      </c>
      <c r="E32" s="10"/>
      <c r="F32" s="10"/>
      <c r="G32" s="10"/>
      <c r="H32" s="8">
        <v>3450000</v>
      </c>
    </row>
    <row r="33" spans="2:8">
      <c r="B33" s="5">
        <v>61</v>
      </c>
      <c r="C33" s="5" t="s">
        <v>1245</v>
      </c>
      <c r="D33" s="17">
        <v>35000000</v>
      </c>
      <c r="E33" s="10"/>
      <c r="F33" s="10"/>
      <c r="G33" s="17">
        <v>4000000</v>
      </c>
      <c r="H33" s="17">
        <v>39000000</v>
      </c>
    </row>
    <row r="34" spans="2:8">
      <c r="B34" s="10">
        <v>611</v>
      </c>
      <c r="C34" s="10" t="s">
        <v>828</v>
      </c>
      <c r="D34" s="8">
        <v>35000000</v>
      </c>
      <c r="E34" s="10"/>
      <c r="F34" s="10"/>
      <c r="G34" s="8">
        <v>4000000</v>
      </c>
      <c r="H34" s="8">
        <v>39000000</v>
      </c>
    </row>
    <row r="35" spans="2:8">
      <c r="B35" s="5">
        <v>49</v>
      </c>
      <c r="C35" s="5" t="s">
        <v>1442</v>
      </c>
      <c r="D35" s="17">
        <v>6200000</v>
      </c>
      <c r="E35" s="10"/>
      <c r="F35" s="10"/>
      <c r="G35" s="10">
        <v>0</v>
      </c>
      <c r="H35" s="17">
        <v>6200000</v>
      </c>
    </row>
    <row r="36" spans="2:8">
      <c r="B36" s="10">
        <v>499</v>
      </c>
      <c r="C36" s="10" t="s">
        <v>1443</v>
      </c>
      <c r="D36" s="8">
        <v>300000</v>
      </c>
      <c r="E36" s="10"/>
      <c r="F36" s="10"/>
      <c r="G36" s="10">
        <v>0</v>
      </c>
      <c r="H36" s="8">
        <v>300000</v>
      </c>
    </row>
    <row r="37" spans="2:8">
      <c r="B37" s="10">
        <v>499</v>
      </c>
      <c r="C37" s="10" t="s">
        <v>1444</v>
      </c>
      <c r="D37" s="8">
        <v>5900000</v>
      </c>
      <c r="E37" s="10"/>
      <c r="F37" s="10"/>
      <c r="G37" s="10">
        <v>0</v>
      </c>
      <c r="H37" s="8">
        <v>5900000</v>
      </c>
    </row>
    <row r="38" spans="2:8">
      <c r="B38" s="10"/>
      <c r="C38" s="5" t="s">
        <v>1445</v>
      </c>
      <c r="D38" s="17">
        <v>539954470</v>
      </c>
      <c r="E38" s="10"/>
      <c r="F38" s="10"/>
      <c r="G38" s="17">
        <v>34979249</v>
      </c>
      <c r="H38" s="17">
        <v>574933719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Пријепоље</vt:lpstr>
      <vt:lpstr>Врање</vt:lpstr>
      <vt:lpstr>Лозница</vt:lpstr>
      <vt:lpstr>Сомбор</vt:lpstr>
      <vt:lpstr>Ваљево</vt:lpstr>
      <vt:lpstr>Инђија</vt:lpstr>
      <vt:lpstr>Чачак</vt:lpstr>
      <vt:lpstr>Краљево</vt:lpstr>
      <vt:lpstr>Звездара</vt:lpstr>
      <vt:lpstr>Нови Београд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Savic</dc:creator>
  <cp:lastModifiedBy>Ivana Savic</cp:lastModifiedBy>
  <dcterms:created xsi:type="dcterms:W3CDTF">2015-10-22T06:43:13Z</dcterms:created>
  <dcterms:modified xsi:type="dcterms:W3CDTF">2015-10-23T07:58:38Z</dcterms:modified>
</cp:coreProperties>
</file>