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github\mobility_fee_summary\"/>
    </mc:Choice>
  </mc:AlternateContent>
  <xr:revisionPtr revIDLastSave="0" documentId="13_ncr:1_{0CB26FBA-331E-4558-B526-32CC65032399}" xr6:coauthVersionLast="47" xr6:coauthVersionMax="47" xr10:uidLastSave="{00000000-0000-0000-0000-000000000000}"/>
  <bookViews>
    <workbookView xWindow="-2892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RIF_FEE_RATIO"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64" l="1"/>
  <c r="B3" i="64"/>
  <c r="B4" i="64"/>
  <c r="B5" i="64"/>
  <c r="B6" i="64"/>
  <c r="B7" i="64"/>
  <c r="B8" i="64"/>
  <c r="B9" i="64"/>
  <c r="B10" i="64"/>
  <c r="B11" i="64"/>
  <c r="B12" i="64"/>
  <c r="B13" i="64"/>
  <c r="B14" i="64"/>
  <c r="B15" i="64"/>
  <c r="B16" i="64"/>
  <c r="B17" i="64"/>
  <c r="B18" i="64"/>
  <c r="B19" i="64"/>
  <c r="B20" i="64"/>
  <c r="B21" i="64"/>
  <c r="B22" i="64"/>
  <c r="B23" i="64"/>
  <c r="B24" i="64"/>
  <c r="B25" i="64"/>
  <c r="B26" i="64"/>
  <c r="B27" i="64"/>
  <c r="B28" i="64"/>
  <c r="B29" i="64"/>
  <c r="B30" i="64"/>
  <c r="B31" i="64"/>
  <c r="B32" i="64"/>
  <c r="B33" i="64"/>
  <c r="B34" i="64"/>
  <c r="B35" i="64"/>
  <c r="B36" i="64"/>
  <c r="B37" i="64"/>
  <c r="B38" i="64"/>
  <c r="B39" i="64"/>
  <c r="B40" i="64"/>
  <c r="B41" i="64"/>
  <c r="B42" i="64"/>
  <c r="B43" i="64"/>
  <c r="B44" i="64"/>
  <c r="B45" i="64"/>
  <c r="B46" i="64"/>
  <c r="B47" i="64"/>
  <c r="B48" i="64"/>
  <c r="B49" i="64"/>
  <c r="B50" i="64"/>
  <c r="B51" i="64"/>
  <c r="B52" i="64"/>
  <c r="B53" i="64"/>
  <c r="B54" i="64"/>
  <c r="B55" i="64"/>
  <c r="B56" i="64"/>
  <c r="B57" i="64"/>
  <c r="B58" i="64"/>
  <c r="B59" i="64"/>
  <c r="B60" i="64"/>
  <c r="B61" i="64"/>
  <c r="B62" i="64"/>
  <c r="B63" i="64"/>
  <c r="B64" i="64"/>
  <c r="B65" i="64"/>
  <c r="B66" i="64"/>
  <c r="B67" i="64"/>
  <c r="B68" i="64"/>
  <c r="B69" i="64"/>
  <c r="B70" i="64"/>
  <c r="B71" i="64"/>
  <c r="B72" i="64"/>
  <c r="B73" i="64"/>
  <c r="B74" i="64"/>
  <c r="B75" i="64"/>
  <c r="B76" i="64"/>
  <c r="B77" i="64"/>
  <c r="B78" i="64"/>
  <c r="B79" i="64"/>
  <c r="B80" i="64"/>
  <c r="B81" i="64"/>
  <c r="B82" i="64"/>
  <c r="B83" i="64"/>
  <c r="B84" i="64"/>
  <c r="B85" i="64"/>
  <c r="B86" i="64"/>
  <c r="B87" i="64"/>
  <c r="B88" i="64"/>
  <c r="B89" i="64"/>
  <c r="B90" i="64"/>
  <c r="B91" i="64"/>
  <c r="B92" i="64"/>
  <c r="B93" i="64"/>
  <c r="B94" i="64"/>
  <c r="B95" i="64"/>
  <c r="B96" i="64"/>
  <c r="B97" i="64"/>
  <c r="B98" i="64"/>
  <c r="B99" i="64"/>
  <c r="B100" i="64"/>
  <c r="B101" i="64"/>
  <c r="B102" i="64"/>
  <c r="B103" i="64"/>
  <c r="B104" i="64"/>
  <c r="B105" i="64"/>
  <c r="B106" i="64"/>
  <c r="B107" i="64"/>
  <c r="B108" i="64"/>
  <c r="B109" i="64"/>
  <c r="B110" i="64"/>
  <c r="B111" i="64"/>
  <c r="B112" i="64"/>
  <c r="B113" i="64"/>
  <c r="B114" i="64"/>
  <c r="B115" i="64"/>
  <c r="B116" i="64"/>
  <c r="B117" i="64"/>
  <c r="B118" i="64"/>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2" i="64" s="1"/>
  <c r="C79" i="64"/>
  <c r="D79" i="64"/>
  <c r="G79" i="64"/>
  <c r="C58" i="64"/>
  <c r="D58" i="64"/>
  <c r="G58" i="64"/>
  <c r="C52" i="64"/>
  <c r="D52" i="64"/>
  <c r="G52" i="64"/>
  <c r="C42" i="64"/>
  <c r="D42" i="64"/>
  <c r="E42" i="64"/>
  <c r="G42" i="64"/>
  <c r="C32" i="64"/>
  <c r="D32" i="64"/>
  <c r="E32" i="64"/>
  <c r="G32" i="64"/>
  <c r="C27" i="64"/>
  <c r="D27" i="64"/>
  <c r="E27" i="64"/>
  <c r="G27" i="64"/>
  <c r="C12" i="64"/>
  <c r="D12" i="64"/>
  <c r="E12" i="64"/>
  <c r="G12" i="64"/>
  <c r="C4" i="64"/>
  <c r="D4" i="64"/>
  <c r="E4" i="64"/>
  <c r="G4" i="64"/>
  <c r="C2" i="64"/>
  <c r="G2" i="64"/>
  <c r="G118" i="64"/>
  <c r="E118" i="64"/>
  <c r="D118" i="64"/>
  <c r="C118" i="64"/>
  <c r="G117" i="64"/>
  <c r="E117" i="64"/>
  <c r="D117" i="64"/>
  <c r="C117" i="64"/>
  <c r="G116" i="64"/>
  <c r="E116" i="64"/>
  <c r="D116" i="64"/>
  <c r="C116" i="64"/>
  <c r="G115" i="64"/>
  <c r="E115" i="64"/>
  <c r="D115" i="64"/>
  <c r="C115" i="64"/>
  <c r="G114" i="64"/>
  <c r="E114" i="64"/>
  <c r="D114" i="64"/>
  <c r="C114" i="64"/>
  <c r="G113" i="64"/>
  <c r="E113" i="64"/>
  <c r="D113" i="64"/>
  <c r="C113" i="64"/>
  <c r="G112" i="64"/>
  <c r="E112" i="64"/>
  <c r="D112" i="64"/>
  <c r="C112" i="64"/>
  <c r="G111" i="64"/>
  <c r="E111" i="64"/>
  <c r="D111" i="64"/>
  <c r="C111" i="64"/>
  <c r="G110" i="64"/>
  <c r="E110" i="64"/>
  <c r="D110" i="64"/>
  <c r="C110" i="64"/>
  <c r="G109" i="64"/>
  <c r="E109" i="64"/>
  <c r="D109" i="64"/>
  <c r="C109" i="64"/>
  <c r="G108" i="64"/>
  <c r="E108" i="64"/>
  <c r="D108" i="64"/>
  <c r="C108" i="64"/>
  <c r="G107" i="64"/>
  <c r="E107" i="64"/>
  <c r="D107" i="64"/>
  <c r="C107" i="64"/>
  <c r="G106" i="64"/>
  <c r="E106" i="64"/>
  <c r="D106" i="64"/>
  <c r="C106" i="64"/>
  <c r="G105" i="64"/>
  <c r="E105" i="64"/>
  <c r="D105" i="64"/>
  <c r="C105" i="64"/>
  <c r="G104" i="64"/>
  <c r="E104" i="64"/>
  <c r="D104" i="64"/>
  <c r="C104" i="64"/>
  <c r="G103" i="64"/>
  <c r="E103" i="64"/>
  <c r="D103" i="64"/>
  <c r="C103" i="64"/>
  <c r="G102" i="64"/>
  <c r="E102" i="64"/>
  <c r="D102" i="64"/>
  <c r="C102" i="64"/>
  <c r="G101" i="64"/>
  <c r="E101" i="64"/>
  <c r="D101" i="64"/>
  <c r="C101" i="64"/>
  <c r="G100" i="64"/>
  <c r="E100" i="64"/>
  <c r="D100" i="64"/>
  <c r="C100" i="64"/>
  <c r="G99" i="64"/>
  <c r="E99" i="64"/>
  <c r="D99" i="64"/>
  <c r="C99" i="64"/>
  <c r="G98" i="64"/>
  <c r="E98" i="64"/>
  <c r="D98" i="64"/>
  <c r="C98" i="64"/>
  <c r="G97" i="64"/>
  <c r="E97" i="64"/>
  <c r="D97" i="64"/>
  <c r="C97" i="64"/>
  <c r="G96" i="64"/>
  <c r="E96" i="64"/>
  <c r="D96" i="64"/>
  <c r="C96" i="64"/>
  <c r="G95" i="64"/>
  <c r="E95" i="64"/>
  <c r="D95" i="64"/>
  <c r="C95" i="64"/>
  <c r="G94" i="64"/>
  <c r="E94" i="64"/>
  <c r="D94" i="64"/>
  <c r="C94" i="64"/>
  <c r="G93" i="64"/>
  <c r="E93" i="64"/>
  <c r="D93" i="64"/>
  <c r="C93" i="64"/>
  <c r="G92" i="64"/>
  <c r="E92" i="64"/>
  <c r="D92" i="64"/>
  <c r="C92" i="64"/>
  <c r="G91" i="64"/>
  <c r="E91" i="64"/>
  <c r="D91" i="64"/>
  <c r="C91" i="64"/>
  <c r="G90" i="64"/>
  <c r="E90" i="64"/>
  <c r="D90" i="64"/>
  <c r="C90" i="64"/>
  <c r="G89" i="64"/>
  <c r="E89" i="64"/>
  <c r="D89" i="64"/>
  <c r="C89" i="64"/>
  <c r="G88" i="64"/>
  <c r="E88" i="64"/>
  <c r="D88" i="64"/>
  <c r="C88" i="64"/>
  <c r="G87" i="64"/>
  <c r="D87" i="64"/>
  <c r="C87" i="64"/>
  <c r="G86" i="64"/>
  <c r="D86" i="64"/>
  <c r="C86" i="64"/>
  <c r="G85" i="64"/>
  <c r="D85" i="64"/>
  <c r="C85" i="64"/>
  <c r="G84" i="64"/>
  <c r="D84" i="64"/>
  <c r="C84" i="64"/>
  <c r="G83" i="64"/>
  <c r="D83" i="64"/>
  <c r="C83" i="64"/>
  <c r="G82" i="64"/>
  <c r="D82" i="64"/>
  <c r="C82" i="64"/>
  <c r="G81" i="64"/>
  <c r="D81" i="64"/>
  <c r="C81" i="64"/>
  <c r="G80" i="64"/>
  <c r="D80" i="64"/>
  <c r="C80" i="64"/>
  <c r="G78" i="64"/>
  <c r="D78" i="64"/>
  <c r="C78" i="64"/>
  <c r="G77" i="64"/>
  <c r="D77" i="64"/>
  <c r="C77" i="64"/>
  <c r="G76" i="64"/>
  <c r="D76" i="64"/>
  <c r="C76" i="64"/>
  <c r="G75" i="64"/>
  <c r="E75" i="64"/>
  <c r="D75" i="64"/>
  <c r="C75" i="64"/>
  <c r="G74" i="64"/>
  <c r="E74" i="64"/>
  <c r="D74" i="64"/>
  <c r="C74" i="64"/>
  <c r="G73" i="64"/>
  <c r="E73" i="64"/>
  <c r="D73" i="64"/>
  <c r="C73" i="64"/>
  <c r="G72" i="64"/>
  <c r="E72" i="64"/>
  <c r="D72" i="64"/>
  <c r="C72" i="64"/>
  <c r="G71" i="64"/>
  <c r="E71" i="64"/>
  <c r="D71" i="64"/>
  <c r="C71" i="64"/>
  <c r="G70" i="64"/>
  <c r="E70" i="64"/>
  <c r="D70" i="64"/>
  <c r="C70" i="64"/>
  <c r="G69" i="64"/>
  <c r="E69" i="64"/>
  <c r="D69" i="64"/>
  <c r="C69" i="64"/>
  <c r="G68" i="64"/>
  <c r="E68" i="64"/>
  <c r="D68" i="64"/>
  <c r="C68" i="64"/>
  <c r="G67" i="64"/>
  <c r="E67" i="64"/>
  <c r="D67" i="64"/>
  <c r="C67" i="64"/>
  <c r="G66" i="64"/>
  <c r="E66" i="64"/>
  <c r="D66" i="64"/>
  <c r="C66" i="64"/>
  <c r="G65" i="64"/>
  <c r="E65" i="64"/>
  <c r="D65" i="64"/>
  <c r="C65" i="64"/>
  <c r="G64" i="64"/>
  <c r="E64" i="64"/>
  <c r="D64" i="64"/>
  <c r="C64" i="64"/>
  <c r="G63" i="64"/>
  <c r="E63" i="64"/>
  <c r="D63" i="64"/>
  <c r="C63" i="64"/>
  <c r="G62" i="64"/>
  <c r="E62" i="64"/>
  <c r="D62" i="64"/>
  <c r="C62" i="64"/>
  <c r="G61" i="64"/>
  <c r="E61" i="64"/>
  <c r="D61" i="64"/>
  <c r="C61" i="64"/>
  <c r="G60" i="64"/>
  <c r="D60" i="64"/>
  <c r="C60" i="64"/>
  <c r="G59" i="64"/>
  <c r="D59" i="64"/>
  <c r="C59" i="64"/>
  <c r="G57" i="64"/>
  <c r="D57" i="64"/>
  <c r="C57" i="64"/>
  <c r="G56" i="64"/>
  <c r="D56" i="64"/>
  <c r="C56" i="64"/>
  <c r="G55" i="64"/>
  <c r="D55" i="64"/>
  <c r="C55" i="64"/>
  <c r="G54" i="64"/>
  <c r="D54" i="64"/>
  <c r="C54" i="64"/>
  <c r="G53" i="64"/>
  <c r="D53" i="64"/>
  <c r="C53" i="64"/>
  <c r="G51" i="64"/>
  <c r="D51" i="64"/>
  <c r="C51" i="64"/>
  <c r="G50" i="64"/>
  <c r="E50" i="64"/>
  <c r="D50" i="64"/>
  <c r="C50" i="64"/>
  <c r="G49" i="64"/>
  <c r="E49" i="64"/>
  <c r="D49" i="64"/>
  <c r="C49" i="64"/>
  <c r="G48" i="64"/>
  <c r="E48" i="64"/>
  <c r="D48" i="64"/>
  <c r="C48" i="64"/>
  <c r="G47" i="64"/>
  <c r="E47" i="64"/>
  <c r="D47" i="64"/>
  <c r="C47" i="64"/>
  <c r="G46" i="64"/>
  <c r="E46" i="64"/>
  <c r="D46" i="64"/>
  <c r="C46" i="64"/>
  <c r="G45" i="64"/>
  <c r="E45" i="64"/>
  <c r="D45" i="64"/>
  <c r="C45" i="64"/>
  <c r="G44" i="64"/>
  <c r="E44" i="64"/>
  <c r="D44" i="64"/>
  <c r="C44" i="64"/>
  <c r="G43" i="64"/>
  <c r="E43" i="64"/>
  <c r="D43" i="64"/>
  <c r="C43" i="64"/>
  <c r="G41" i="64"/>
  <c r="E41" i="64"/>
  <c r="D41" i="64"/>
  <c r="C41" i="64"/>
  <c r="G40" i="64"/>
  <c r="E40" i="64"/>
  <c r="D40" i="64"/>
  <c r="C40" i="64"/>
  <c r="G39" i="64"/>
  <c r="E39" i="64"/>
  <c r="D39" i="64"/>
  <c r="C39" i="64"/>
  <c r="G38" i="64"/>
  <c r="E38" i="64"/>
  <c r="D38" i="64"/>
  <c r="C38" i="64"/>
  <c r="G37" i="64"/>
  <c r="E37" i="64"/>
  <c r="D37" i="64"/>
  <c r="C37" i="64"/>
  <c r="G36" i="64"/>
  <c r="E36" i="64"/>
  <c r="D36" i="64"/>
  <c r="C36" i="64"/>
  <c r="G35" i="64"/>
  <c r="D35" i="64"/>
  <c r="C35" i="64"/>
  <c r="G34" i="64"/>
  <c r="D34" i="64"/>
  <c r="C34" i="64"/>
  <c r="G33" i="64"/>
  <c r="E33" i="64"/>
  <c r="D33" i="64"/>
  <c r="C33" i="64"/>
  <c r="G31" i="64"/>
  <c r="E31" i="64"/>
  <c r="D31" i="64"/>
  <c r="C31" i="64"/>
  <c r="G30" i="64"/>
  <c r="E30" i="64"/>
  <c r="D30" i="64"/>
  <c r="C30" i="64"/>
  <c r="G29" i="64"/>
  <c r="E29" i="64"/>
  <c r="D29" i="64"/>
  <c r="C29" i="64"/>
  <c r="G28" i="64"/>
  <c r="E28" i="64"/>
  <c r="D28" i="64"/>
  <c r="C28" i="64"/>
  <c r="G26" i="64"/>
  <c r="E26" i="64"/>
  <c r="D26" i="64"/>
  <c r="C26" i="64"/>
  <c r="G25" i="64"/>
  <c r="E25" i="64"/>
  <c r="D25" i="64"/>
  <c r="C25" i="64"/>
  <c r="G24" i="64"/>
  <c r="E24" i="64"/>
  <c r="D24" i="64"/>
  <c r="C24" i="64"/>
  <c r="G23" i="64"/>
  <c r="E23" i="64"/>
  <c r="D23" i="64"/>
  <c r="C23" i="64"/>
  <c r="G22" i="64"/>
  <c r="E22" i="64"/>
  <c r="D22" i="64"/>
  <c r="C22" i="64"/>
  <c r="G21" i="64"/>
  <c r="E21" i="64"/>
  <c r="D21" i="64"/>
  <c r="C21" i="64"/>
  <c r="G20" i="64"/>
  <c r="E20" i="64"/>
  <c r="D20" i="64"/>
  <c r="C20" i="64"/>
  <c r="G19" i="64"/>
  <c r="E19" i="64"/>
  <c r="D19" i="64"/>
  <c r="C19" i="64"/>
  <c r="G18" i="64"/>
  <c r="E18" i="64"/>
  <c r="D18" i="64"/>
  <c r="C18" i="64"/>
  <c r="G17" i="64"/>
  <c r="E17" i="64"/>
  <c r="D17" i="64"/>
  <c r="C17" i="64"/>
  <c r="G16" i="64"/>
  <c r="E16" i="64"/>
  <c r="D16" i="64"/>
  <c r="C16" i="64"/>
  <c r="G15" i="64"/>
  <c r="E15" i="64"/>
  <c r="D15" i="64"/>
  <c r="C15" i="64"/>
  <c r="G14" i="64"/>
  <c r="E14" i="64"/>
  <c r="D14" i="64"/>
  <c r="C14" i="64"/>
  <c r="G13" i="64"/>
  <c r="E13" i="64"/>
  <c r="D13" i="64"/>
  <c r="C13" i="64"/>
  <c r="G11" i="64"/>
  <c r="E11" i="64"/>
  <c r="D11" i="64"/>
  <c r="C11" i="64"/>
  <c r="G10" i="64"/>
  <c r="E10" i="64"/>
  <c r="D10" i="64"/>
  <c r="C10" i="64"/>
  <c r="G9" i="64"/>
  <c r="E9" i="64"/>
  <c r="D9" i="64"/>
  <c r="C9" i="64"/>
  <c r="G8" i="64"/>
  <c r="E8" i="64"/>
  <c r="D8" i="64"/>
  <c r="C8" i="64"/>
  <c r="G7" i="64"/>
  <c r="E7" i="64"/>
  <c r="D7" i="64"/>
  <c r="C7" i="64"/>
  <c r="G6" i="64"/>
  <c r="E6" i="64"/>
  <c r="D6" i="64"/>
  <c r="C6" i="64"/>
  <c r="G5" i="64"/>
  <c r="E5" i="64"/>
  <c r="D5" i="64"/>
  <c r="C5" i="64"/>
  <c r="G3" i="64"/>
  <c r="E3" i="64"/>
  <c r="D3" i="64"/>
  <c r="C3" i="64"/>
  <c r="I7" i="9"/>
  <c r="E23" i="45"/>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E60" i="64" s="1"/>
  <c r="H59" i="34"/>
  <c r="H58" i="34"/>
  <c r="E58" i="64" s="1"/>
  <c r="H57" i="34"/>
  <c r="E57" i="64" s="1"/>
  <c r="H56" i="34"/>
  <c r="E56" i="64" s="1"/>
  <c r="H55" i="34"/>
  <c r="H54" i="34"/>
  <c r="H53" i="34"/>
  <c r="E53" i="64" s="1"/>
  <c r="H52" i="34"/>
  <c r="H51" i="34"/>
  <c r="E51" i="64" s="1"/>
  <c r="H87" i="34"/>
  <c r="H86" i="34"/>
  <c r="E86" i="64" s="1"/>
  <c r="H85" i="34"/>
  <c r="E85" i="64" s="1"/>
  <c r="H84" i="34"/>
  <c r="H83" i="34"/>
  <c r="E83" i="64" s="1"/>
  <c r="H82" i="34"/>
  <c r="E82" i="64" s="1"/>
  <c r="H81" i="34"/>
  <c r="E81" i="64" s="1"/>
  <c r="H80" i="34"/>
  <c r="H79" i="34"/>
  <c r="H78" i="34"/>
  <c r="E78" i="64" s="1"/>
  <c r="H77" i="34"/>
  <c r="H76" i="34"/>
  <c r="E76"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E84" i="64"/>
  <c r="E76" i="46"/>
  <c r="E59" i="64"/>
  <c r="E87" i="64"/>
  <c r="E105" i="45"/>
  <c r="E95" i="44"/>
  <c r="E77" i="64"/>
  <c r="E69" i="44"/>
  <c r="E52" i="64"/>
  <c r="E79" i="64"/>
  <c r="E97" i="45"/>
  <c r="E71" i="44"/>
  <c r="E54" i="64"/>
  <c r="E80" i="64"/>
  <c r="E98" i="45"/>
  <c r="E72" i="45"/>
  <c r="E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M42" i="64" s="1"/>
  <c r="U42" i="64" s="1"/>
  <c r="U50" i="45"/>
  <c r="V50" i="45" s="1"/>
  <c r="H50" i="45" s="1"/>
  <c r="M36" i="64" s="1"/>
  <c r="U36" i="64" s="1"/>
  <c r="U47" i="45"/>
  <c r="V47" i="45" s="1"/>
  <c r="H47" i="45" s="1"/>
  <c r="M33" i="64" s="1"/>
  <c r="U33" i="64" s="1"/>
  <c r="U53" i="45"/>
  <c r="V53" i="45" s="1"/>
  <c r="H53" i="45" s="1"/>
  <c r="M38" i="64" s="1"/>
  <c r="U38" i="64" s="1"/>
  <c r="U37" i="45"/>
  <c r="V37" i="45" s="1"/>
  <c r="H37" i="45" s="1"/>
  <c r="M24" i="64" s="1"/>
  <c r="U24" i="64" s="1"/>
  <c r="U33" i="45"/>
  <c r="V33" i="45" s="1"/>
  <c r="H33" i="45" s="1"/>
  <c r="M21" i="64" s="1"/>
  <c r="U21" i="64" s="1"/>
  <c r="U84" i="45"/>
  <c r="V84" i="45" s="1"/>
  <c r="H84" i="45" s="1"/>
  <c r="M67" i="64" s="1"/>
  <c r="U67" i="64" s="1"/>
  <c r="U98" i="45"/>
  <c r="V98" i="45" s="1"/>
  <c r="H98" i="45" s="1"/>
  <c r="M80" i="64" s="1"/>
  <c r="U80" i="64" s="1"/>
  <c r="U103" i="45"/>
  <c r="V103" i="45" s="1"/>
  <c r="H103" i="45" s="1"/>
  <c r="M85" i="64" s="1"/>
  <c r="U85" i="64" s="1"/>
  <c r="U18" i="45"/>
  <c r="V18" i="45" s="1"/>
  <c r="H18" i="45" s="1"/>
  <c r="M7" i="64" s="1"/>
  <c r="U7" i="64" s="1"/>
  <c r="U59" i="45"/>
  <c r="V59" i="45" s="1"/>
  <c r="H59" i="45" s="1"/>
  <c r="M44" i="64" s="1"/>
  <c r="U44" i="64" s="1"/>
  <c r="U56" i="45"/>
  <c r="V56" i="45" s="1"/>
  <c r="H56" i="45" s="1"/>
  <c r="M41" i="64" s="1"/>
  <c r="U41" i="64" s="1"/>
  <c r="U62" i="45"/>
  <c r="V62" i="45" s="1"/>
  <c r="H62" i="45" s="1"/>
  <c r="M46" i="64" s="1"/>
  <c r="U46" i="64" s="1"/>
  <c r="U27" i="45"/>
  <c r="V27" i="45" s="1"/>
  <c r="H27" i="45" s="1"/>
  <c r="M15" i="64" s="1"/>
  <c r="U15" i="64" s="1"/>
  <c r="U69" i="45"/>
  <c r="V69" i="45" s="1"/>
  <c r="H69" i="45" s="1"/>
  <c r="M52" i="64" s="1"/>
  <c r="U52" i="64" s="1"/>
  <c r="U65" i="45"/>
  <c r="V65" i="45" s="1"/>
  <c r="H65" i="45" s="1"/>
  <c r="M49" i="64" s="1"/>
  <c r="U49" i="64" s="1"/>
  <c r="U23" i="45"/>
  <c r="V23" i="45" s="1"/>
  <c r="H23" i="45" s="1"/>
  <c r="M11" i="64" s="1"/>
  <c r="U11" i="64" s="1"/>
  <c r="U55" i="45"/>
  <c r="V55" i="45" s="1"/>
  <c r="H55" i="45" s="1"/>
  <c r="M40" i="64" s="1"/>
  <c r="U40" i="64" s="1"/>
  <c r="U52" i="45"/>
  <c r="V52" i="45" s="1"/>
  <c r="H52" i="45" s="1"/>
  <c r="M37" i="64" s="1"/>
  <c r="U37" i="64" s="1"/>
  <c r="U101" i="45"/>
  <c r="V101" i="45" s="1"/>
  <c r="H101" i="45" s="1"/>
  <c r="M83" i="64" s="1"/>
  <c r="U83" i="64" s="1"/>
  <c r="U114" i="45"/>
  <c r="V114" i="45" s="1"/>
  <c r="H114" i="45" s="1"/>
  <c r="M96" i="64" s="1"/>
  <c r="U96" i="64" s="1"/>
  <c r="U48" i="45"/>
  <c r="V48" i="45" s="1"/>
  <c r="H48" i="45" s="1"/>
  <c r="M34" i="64" s="1"/>
  <c r="U34" i="64" s="1"/>
  <c r="U42" i="45"/>
  <c r="V42" i="45" s="1"/>
  <c r="H42" i="45" s="1"/>
  <c r="M28" i="64" s="1"/>
  <c r="U28" i="64" s="1"/>
  <c r="U38" i="45"/>
  <c r="V38" i="45" s="1"/>
  <c r="H38" i="45" s="1"/>
  <c r="M25" i="64" s="1"/>
  <c r="U25" i="64" s="1"/>
  <c r="U44" i="45"/>
  <c r="V44" i="45" s="1"/>
  <c r="H44" i="45" s="1"/>
  <c r="M30" i="64" s="1"/>
  <c r="U30" i="64" s="1"/>
  <c r="U28" i="45"/>
  <c r="V28" i="45" s="1"/>
  <c r="H28" i="45" s="1"/>
  <c r="M16" i="64" s="1"/>
  <c r="U16" i="64" s="1"/>
  <c r="U24" i="45"/>
  <c r="V24" i="45" s="1"/>
  <c r="H24" i="45" s="1"/>
  <c r="M12" i="64" s="1"/>
  <c r="U12" i="64" s="1"/>
  <c r="U26" i="45"/>
  <c r="V26" i="45" s="1"/>
  <c r="H26" i="45" s="1"/>
  <c r="M14" i="64" s="1"/>
  <c r="U14" i="64" s="1"/>
  <c r="U73" i="45"/>
  <c r="V73" i="45" s="1"/>
  <c r="H73" i="45" s="1"/>
  <c r="M56" i="64" s="1"/>
  <c r="U56" i="64" s="1"/>
  <c r="U63" i="45"/>
  <c r="V63" i="45" s="1"/>
  <c r="H63" i="45" s="1"/>
  <c r="M47" i="64" s="1"/>
  <c r="U47" i="64" s="1"/>
  <c r="U106" i="45"/>
  <c r="V106" i="45" s="1"/>
  <c r="H106" i="45" s="1"/>
  <c r="M88" i="64" s="1"/>
  <c r="U88" i="64" s="1"/>
  <c r="U128" i="45"/>
  <c r="V128" i="45" s="1"/>
  <c r="H128" i="45" s="1"/>
  <c r="M109" i="64" s="1"/>
  <c r="U109" i="64" s="1"/>
  <c r="U133" i="45"/>
  <c r="V133" i="45" s="1"/>
  <c r="H133" i="45" s="1"/>
  <c r="M114" i="64" s="1"/>
  <c r="U114" i="64" s="1"/>
  <c r="U66" i="45"/>
  <c r="V66" i="45" s="1"/>
  <c r="H66" i="45" s="1"/>
  <c r="M50" i="64" s="1"/>
  <c r="U50" i="64" s="1"/>
  <c r="U91" i="45"/>
  <c r="V91" i="45" s="1"/>
  <c r="H91" i="45" s="1"/>
  <c r="M73" i="64" s="1"/>
  <c r="U73" i="64" s="1"/>
  <c r="U112" i="45"/>
  <c r="V112" i="45" s="1"/>
  <c r="H112" i="45" s="1"/>
  <c r="M94" i="64" s="1"/>
  <c r="U94" i="64" s="1"/>
  <c r="U131" i="45"/>
  <c r="V131" i="45" s="1"/>
  <c r="H131" i="45" s="1"/>
  <c r="M112" i="64" s="1"/>
  <c r="U112" i="64" s="1"/>
  <c r="U49" i="45"/>
  <c r="V49" i="45" s="1"/>
  <c r="H49" i="45" s="1"/>
  <c r="M35" i="64" s="1"/>
  <c r="U35" i="64" s="1"/>
  <c r="U100" i="45"/>
  <c r="V100" i="45" s="1"/>
  <c r="H100" i="45" s="1"/>
  <c r="M82" i="64" s="1"/>
  <c r="U82" i="64" s="1"/>
  <c r="U110" i="45"/>
  <c r="V110" i="45" s="1"/>
  <c r="H110" i="45" s="1"/>
  <c r="M92" i="64" s="1"/>
  <c r="U92" i="64" s="1"/>
  <c r="U125" i="45"/>
  <c r="V125" i="45" s="1"/>
  <c r="H125" i="45" s="1"/>
  <c r="M107" i="64" s="1"/>
  <c r="U107" i="64" s="1"/>
  <c r="U87" i="45"/>
  <c r="V87" i="45" s="1"/>
  <c r="H87" i="45" s="1"/>
  <c r="M70" i="64" s="1"/>
  <c r="U70" i="64" s="1"/>
  <c r="U32" i="45"/>
  <c r="V32" i="45" s="1"/>
  <c r="H32" i="45" s="1"/>
  <c r="M20" i="64" s="1"/>
  <c r="U20" i="64" s="1"/>
  <c r="U34" i="45"/>
  <c r="V34" i="45" s="1"/>
  <c r="H34" i="45" s="1"/>
  <c r="M22" i="64" s="1"/>
  <c r="U22" i="64" s="1"/>
  <c r="U81" i="45"/>
  <c r="V81" i="45" s="1"/>
  <c r="H81" i="45" s="1"/>
  <c r="M64" i="64" s="1"/>
  <c r="U64" i="64" s="1"/>
  <c r="U79" i="45"/>
  <c r="V79" i="45" s="1"/>
  <c r="H79" i="45" s="1"/>
  <c r="M62" i="64" s="1"/>
  <c r="U62" i="64" s="1"/>
  <c r="U54" i="45"/>
  <c r="V54" i="45" s="1"/>
  <c r="H54" i="45" s="1"/>
  <c r="M39" i="64" s="1"/>
  <c r="U39" i="64" s="1"/>
  <c r="U71" i="45"/>
  <c r="V71" i="45" s="1"/>
  <c r="H71" i="45" s="1"/>
  <c r="M54" i="64" s="1"/>
  <c r="U54" i="64" s="1"/>
  <c r="U72" i="45"/>
  <c r="V72" i="45" s="1"/>
  <c r="H72" i="45" s="1"/>
  <c r="M55" i="64" s="1"/>
  <c r="U55" i="64" s="1"/>
  <c r="U85" i="45"/>
  <c r="V85" i="45" s="1"/>
  <c r="H85" i="45" s="1"/>
  <c r="M68" i="64" s="1"/>
  <c r="U68" i="64" s="1"/>
  <c r="U99" i="45"/>
  <c r="V99" i="45" s="1"/>
  <c r="H99" i="45" s="1"/>
  <c r="M81" i="64" s="1"/>
  <c r="U81" i="64" s="1"/>
  <c r="U120" i="45"/>
  <c r="V120" i="45" s="1"/>
  <c r="H120" i="45" s="1"/>
  <c r="M102" i="64" s="1"/>
  <c r="U102" i="64" s="1"/>
  <c r="U137" i="45"/>
  <c r="V137" i="45" s="1"/>
  <c r="H137" i="45" s="1"/>
  <c r="M118" i="64" s="1"/>
  <c r="U118" i="64" s="1"/>
  <c r="U76" i="45"/>
  <c r="V76" i="45" s="1"/>
  <c r="H76" i="45" s="1"/>
  <c r="M59" i="64" s="1"/>
  <c r="U59" i="64" s="1"/>
  <c r="U94" i="45"/>
  <c r="V94" i="45" s="1"/>
  <c r="H94" i="45" s="1"/>
  <c r="M76" i="64" s="1"/>
  <c r="U76" i="64" s="1"/>
  <c r="U20" i="45"/>
  <c r="V20" i="45" s="1"/>
  <c r="H20" i="45" s="1"/>
  <c r="M9" i="64" s="1"/>
  <c r="U9" i="64" s="1"/>
  <c r="U86" i="45"/>
  <c r="V86" i="45" s="1"/>
  <c r="H86" i="45" s="1"/>
  <c r="M69" i="64" s="1"/>
  <c r="U69" i="64" s="1"/>
  <c r="U82" i="45"/>
  <c r="V82" i="45" s="1"/>
  <c r="H82" i="45" s="1"/>
  <c r="M65" i="64" s="1"/>
  <c r="U65" i="64" s="1"/>
  <c r="U19" i="45"/>
  <c r="V19" i="45" s="1"/>
  <c r="H19" i="45" s="1"/>
  <c r="M8" i="64" s="1"/>
  <c r="U8" i="64" s="1"/>
  <c r="U118" i="45"/>
  <c r="V118" i="45" s="1"/>
  <c r="H118" i="45" s="1"/>
  <c r="M100" i="64" s="1"/>
  <c r="U100" i="64" s="1"/>
  <c r="U14" i="45"/>
  <c r="V14" i="45" s="1"/>
  <c r="H14" i="45" s="1"/>
  <c r="M3" i="64" s="1"/>
  <c r="U3" i="64" s="1"/>
  <c r="U77" i="45"/>
  <c r="V77" i="45" s="1"/>
  <c r="H77" i="45" s="1"/>
  <c r="M60" i="64" s="1"/>
  <c r="U60" i="64" s="1"/>
  <c r="U31" i="45"/>
  <c r="V31" i="45" s="1"/>
  <c r="H31" i="45" s="1"/>
  <c r="M19" i="64" s="1"/>
  <c r="U19" i="64" s="1"/>
  <c r="U17" i="45"/>
  <c r="V17" i="45" s="1"/>
  <c r="H17" i="45" s="1"/>
  <c r="M6" i="64" s="1"/>
  <c r="U6" i="64" s="1"/>
  <c r="U93" i="45"/>
  <c r="V93" i="45" s="1"/>
  <c r="H93" i="45" s="1"/>
  <c r="M75" i="64" s="1"/>
  <c r="U75" i="64" s="1"/>
  <c r="U83" i="45"/>
  <c r="V83" i="45" s="1"/>
  <c r="H83" i="45" s="1"/>
  <c r="M66" i="64" s="1"/>
  <c r="U66" i="64" s="1"/>
  <c r="U89" i="45"/>
  <c r="V89" i="45" s="1"/>
  <c r="H89" i="45" s="1"/>
  <c r="M71" i="64" s="1"/>
  <c r="U71" i="64" s="1"/>
  <c r="U107" i="45"/>
  <c r="V107" i="45" s="1"/>
  <c r="H107" i="45" s="1"/>
  <c r="M89" i="64" s="1"/>
  <c r="U89" i="64" s="1"/>
  <c r="U129" i="45"/>
  <c r="V129" i="45" s="1"/>
  <c r="H129" i="45" s="1"/>
  <c r="M110" i="64" s="1"/>
  <c r="U110" i="64" s="1"/>
  <c r="U122" i="45"/>
  <c r="V122" i="45" s="1"/>
  <c r="H122" i="45" s="1"/>
  <c r="M104" i="64" s="1"/>
  <c r="U104" i="64" s="1"/>
  <c r="U43" i="45"/>
  <c r="V43" i="45" s="1"/>
  <c r="H43" i="45" s="1"/>
  <c r="M29" i="64" s="1"/>
  <c r="U29" i="64" s="1"/>
  <c r="U105" i="45"/>
  <c r="V105" i="45" s="1"/>
  <c r="H105" i="45" s="1"/>
  <c r="M87" i="64" s="1"/>
  <c r="U87" i="64" s="1"/>
  <c r="U123" i="45"/>
  <c r="V123" i="45" s="1"/>
  <c r="H123" i="45" s="1"/>
  <c r="M105" i="64" s="1"/>
  <c r="U105" i="64" s="1"/>
  <c r="U39" i="45"/>
  <c r="V39" i="45" s="1"/>
  <c r="H39" i="45" s="1"/>
  <c r="M26" i="64" s="1"/>
  <c r="U26" i="64" s="1"/>
  <c r="U108" i="45"/>
  <c r="V108" i="45" s="1"/>
  <c r="H108" i="45" s="1"/>
  <c r="M90" i="64" s="1"/>
  <c r="U90" i="64" s="1"/>
  <c r="U130" i="45"/>
  <c r="V130" i="45" s="1"/>
  <c r="H130" i="45" s="1"/>
  <c r="M111" i="64" s="1"/>
  <c r="U111" i="64" s="1"/>
  <c r="U22" i="45"/>
  <c r="V22" i="45" s="1"/>
  <c r="H22" i="45" s="1"/>
  <c r="M10" i="64" s="1"/>
  <c r="U10" i="64" s="1"/>
  <c r="U15" i="45"/>
  <c r="V15" i="45" s="1"/>
  <c r="H15" i="45" s="1"/>
  <c r="M4" i="64" s="1"/>
  <c r="U4" i="64" s="1"/>
  <c r="U40" i="45"/>
  <c r="V40" i="45" s="1"/>
  <c r="H40" i="45" s="1"/>
  <c r="M27" i="64" s="1"/>
  <c r="U27" i="64" s="1"/>
  <c r="U25" i="45"/>
  <c r="V25" i="45" s="1"/>
  <c r="H25" i="45" s="1"/>
  <c r="M13" i="64" s="1"/>
  <c r="U13" i="64" s="1"/>
  <c r="U109" i="45"/>
  <c r="V109" i="45" s="1"/>
  <c r="H109" i="45" s="1"/>
  <c r="M91" i="64" s="1"/>
  <c r="U91" i="64" s="1"/>
  <c r="U80" i="45"/>
  <c r="V80" i="45" s="1"/>
  <c r="H80" i="45" s="1"/>
  <c r="M63" i="64" s="1"/>
  <c r="U63" i="64" s="1"/>
  <c r="U92" i="45"/>
  <c r="V92" i="45" s="1"/>
  <c r="H92" i="45" s="1"/>
  <c r="M74" i="64" s="1"/>
  <c r="U74" i="64" s="1"/>
  <c r="U97" i="45"/>
  <c r="V97" i="45" s="1"/>
  <c r="H97" i="45" s="1"/>
  <c r="M79" i="64" s="1"/>
  <c r="U79" i="64" s="1"/>
  <c r="U102" i="45"/>
  <c r="V102" i="45" s="1"/>
  <c r="H102" i="45" s="1"/>
  <c r="M84" i="64" s="1"/>
  <c r="U84" i="64" s="1"/>
  <c r="U115" i="45"/>
  <c r="V115" i="45" s="1"/>
  <c r="H115" i="45" s="1"/>
  <c r="M97" i="64" s="1"/>
  <c r="U97" i="64" s="1"/>
  <c r="U134" i="45"/>
  <c r="V134" i="45" s="1"/>
  <c r="H134" i="45" s="1"/>
  <c r="M115" i="64" s="1"/>
  <c r="U115" i="64" s="1"/>
  <c r="U136" i="45"/>
  <c r="V136" i="45" s="1"/>
  <c r="H136" i="45" s="1"/>
  <c r="M117" i="64" s="1"/>
  <c r="U117" i="64" s="1"/>
  <c r="U95" i="45"/>
  <c r="V95" i="45" s="1"/>
  <c r="H95" i="45" s="1"/>
  <c r="M77" i="64" s="1"/>
  <c r="U77" i="64" s="1"/>
  <c r="U30" i="45"/>
  <c r="V30" i="45" s="1"/>
  <c r="H30" i="45" s="1"/>
  <c r="M18" i="64" s="1"/>
  <c r="U18" i="64" s="1"/>
  <c r="U117" i="45"/>
  <c r="V117" i="45" s="1"/>
  <c r="H117" i="45" s="1"/>
  <c r="M99" i="64" s="1"/>
  <c r="U99" i="64" s="1"/>
  <c r="U12" i="45"/>
  <c r="V12" i="45" s="1"/>
  <c r="H12" i="45" s="1"/>
  <c r="M2" i="64" s="1"/>
  <c r="U2" i="64" s="1"/>
  <c r="U60" i="45"/>
  <c r="V60" i="45" s="1"/>
  <c r="H60" i="45" s="1"/>
  <c r="M45" i="64" s="1"/>
  <c r="U45" i="64" s="1"/>
  <c r="U29" i="45"/>
  <c r="V29" i="45" s="1"/>
  <c r="H29" i="45" s="1"/>
  <c r="M17" i="64" s="1"/>
  <c r="U17" i="64" s="1"/>
  <c r="U113" i="45"/>
  <c r="V113" i="45" s="1"/>
  <c r="H113" i="45" s="1"/>
  <c r="M95" i="64" s="1"/>
  <c r="U95" i="64" s="1"/>
  <c r="U45" i="45"/>
  <c r="V45" i="45" s="1"/>
  <c r="H45" i="45" s="1"/>
  <c r="M31" i="64" s="1"/>
  <c r="U31" i="64" s="1"/>
  <c r="U90" i="45"/>
  <c r="V90" i="45" s="1"/>
  <c r="H90" i="45" s="1"/>
  <c r="M72" i="64" s="1"/>
  <c r="U72" i="64" s="1"/>
  <c r="U68" i="45"/>
  <c r="V68" i="45" s="1"/>
  <c r="H68" i="45" s="1"/>
  <c r="M51" i="64" s="1"/>
  <c r="U51" i="64" s="1"/>
  <c r="U46" i="45"/>
  <c r="V46" i="45" s="1"/>
  <c r="H46" i="45" s="1"/>
  <c r="M32" i="64" s="1"/>
  <c r="U32" i="64" s="1"/>
  <c r="U74" i="45"/>
  <c r="V74" i="45" s="1"/>
  <c r="H74" i="45" s="1"/>
  <c r="M57" i="64" s="1"/>
  <c r="U57" i="64" s="1"/>
  <c r="U111" i="45"/>
  <c r="V111" i="45" s="1"/>
  <c r="H111" i="45" s="1"/>
  <c r="M93" i="64" s="1"/>
  <c r="U93" i="64" s="1"/>
  <c r="U96" i="45"/>
  <c r="V96" i="45" s="1"/>
  <c r="H96" i="45" s="1"/>
  <c r="M78" i="64" s="1"/>
  <c r="U78" i="64" s="1"/>
  <c r="U116" i="45"/>
  <c r="V116" i="45" s="1"/>
  <c r="H116" i="45" s="1"/>
  <c r="M98" i="64" s="1"/>
  <c r="U98" i="64" s="1"/>
  <c r="U70" i="45"/>
  <c r="V70" i="45" s="1"/>
  <c r="H70" i="45" s="1"/>
  <c r="M53" i="64" s="1"/>
  <c r="U53" i="64" s="1"/>
  <c r="U78" i="45"/>
  <c r="V78" i="45" s="1"/>
  <c r="H78" i="45" s="1"/>
  <c r="M61" i="64" s="1"/>
  <c r="U61" i="64" s="1"/>
  <c r="U16" i="45"/>
  <c r="V16" i="45" s="1"/>
  <c r="H16" i="45" s="1"/>
  <c r="M5" i="64" s="1"/>
  <c r="U5" i="64" s="1"/>
  <c r="U119" i="45"/>
  <c r="V119" i="45" s="1"/>
  <c r="H119" i="45" s="1"/>
  <c r="M101" i="64" s="1"/>
  <c r="U101" i="64" s="1"/>
  <c r="U104" i="45"/>
  <c r="V104" i="45" s="1"/>
  <c r="H104" i="45" s="1"/>
  <c r="M86" i="64" s="1"/>
  <c r="U86" i="64" s="1"/>
  <c r="U132" i="45"/>
  <c r="V132" i="45" s="1"/>
  <c r="H132" i="45" s="1"/>
  <c r="M113" i="64" s="1"/>
  <c r="U113" i="64" s="1"/>
  <c r="U58" i="45"/>
  <c r="V58" i="45" s="1"/>
  <c r="H58" i="45" s="1"/>
  <c r="M43" i="64" s="1"/>
  <c r="U43" i="64" s="1"/>
  <c r="U64" i="45"/>
  <c r="V64" i="45" s="1"/>
  <c r="H64" i="45" s="1"/>
  <c r="M48" i="64" s="1"/>
  <c r="U48" i="64" s="1"/>
  <c r="U124" i="45"/>
  <c r="V124" i="45" s="1"/>
  <c r="H124" i="45" s="1"/>
  <c r="M106" i="64" s="1"/>
  <c r="U106" i="64" s="1"/>
  <c r="U135" i="45"/>
  <c r="V135" i="45" s="1"/>
  <c r="H135" i="45" s="1"/>
  <c r="M116" i="64" s="1"/>
  <c r="U116" i="64" s="1"/>
  <c r="U121" i="45"/>
  <c r="V121" i="45" s="1"/>
  <c r="H121" i="45" s="1"/>
  <c r="M103" i="64" s="1"/>
  <c r="U103" i="64" s="1"/>
  <c r="U35" i="45"/>
  <c r="V35" i="45" s="1"/>
  <c r="H35" i="45" s="1"/>
  <c r="M23" i="64" s="1"/>
  <c r="U23" i="64" s="1"/>
  <c r="U75" i="45"/>
  <c r="V75" i="45" s="1"/>
  <c r="H75" i="45" s="1"/>
  <c r="M58" i="64" s="1"/>
  <c r="U58" i="64" s="1"/>
  <c r="U126" i="45"/>
  <c r="V126" i="45" s="1"/>
  <c r="H126" i="45" s="1"/>
  <c r="M108" i="64" s="1"/>
  <c r="U108" i="64" s="1"/>
  <c r="U16" i="33"/>
  <c r="V16" i="33" s="1"/>
  <c r="H16" i="33" s="1"/>
  <c r="I5" i="64" s="1"/>
  <c r="Q5" i="64" s="1"/>
  <c r="U22" i="33"/>
  <c r="V22" i="33" s="1"/>
  <c r="H22" i="33" s="1"/>
  <c r="I10" i="64" s="1"/>
  <c r="Q10" i="64" s="1"/>
  <c r="U54" i="33"/>
  <c r="V54" i="33" s="1"/>
  <c r="H54" i="33" s="1"/>
  <c r="I39" i="64" s="1"/>
  <c r="Q39" i="64" s="1"/>
  <c r="U38" i="33"/>
  <c r="V38" i="33" s="1"/>
  <c r="H38" i="33" s="1"/>
  <c r="I25" i="64" s="1"/>
  <c r="Q25" i="64" s="1"/>
  <c r="U49" i="33"/>
  <c r="V49" i="33" s="1"/>
  <c r="H49" i="33" s="1"/>
  <c r="I35" i="64" s="1"/>
  <c r="Q35" i="64" s="1"/>
  <c r="U101" i="33"/>
  <c r="V101" i="33" s="1"/>
  <c r="H101" i="33" s="1"/>
  <c r="U90" i="33"/>
  <c r="V90" i="33" s="1"/>
  <c r="H90" i="33" s="1"/>
  <c r="U78" i="33"/>
  <c r="V78" i="33" s="1"/>
  <c r="H78" i="33" s="1"/>
  <c r="U83" i="33"/>
  <c r="V83" i="33" s="1"/>
  <c r="H83" i="33" s="1"/>
  <c r="U43" i="33"/>
  <c r="V43" i="33" s="1"/>
  <c r="H43" i="33" s="1"/>
  <c r="I29" i="64" s="1"/>
  <c r="Q29" i="64" s="1"/>
  <c r="U121" i="33"/>
  <c r="V121" i="33" s="1"/>
  <c r="H121" i="33" s="1"/>
  <c r="U65" i="33"/>
  <c r="V65" i="33" s="1"/>
  <c r="H65" i="33" s="1"/>
  <c r="U62" i="33"/>
  <c r="V62" i="33" s="1"/>
  <c r="H62" i="33" s="1"/>
  <c r="U129" i="33"/>
  <c r="V129" i="33" s="1"/>
  <c r="H129" i="33" s="1"/>
  <c r="U118" i="33"/>
  <c r="V118" i="33" s="1"/>
  <c r="H118" i="33" s="1"/>
  <c r="U19" i="33"/>
  <c r="V19" i="33" s="1"/>
  <c r="H19" i="33" s="1"/>
  <c r="I8" i="64" s="1"/>
  <c r="Q8" i="64" s="1"/>
  <c r="U30" i="33"/>
  <c r="V30" i="33" s="1"/>
  <c r="H30" i="33" s="1"/>
  <c r="I18" i="64" s="1"/>
  <c r="Q18" i="64" s="1"/>
  <c r="U15" i="33"/>
  <c r="V15" i="33" s="1"/>
  <c r="H15" i="33" s="1"/>
  <c r="I4" i="64" s="1"/>
  <c r="Q4" i="64" s="1"/>
  <c r="U47" i="33"/>
  <c r="V47" i="33" s="1"/>
  <c r="H47" i="33" s="1"/>
  <c r="I33" i="64" s="1"/>
  <c r="Q33" i="64" s="1"/>
  <c r="U58" i="33"/>
  <c r="V58" i="33" s="1"/>
  <c r="H58" i="33" s="1"/>
  <c r="I43" i="64" s="1"/>
  <c r="Q43" i="64" s="1"/>
  <c r="U109" i="33"/>
  <c r="V109" i="33" s="1"/>
  <c r="H109" i="33" s="1"/>
  <c r="U98" i="33"/>
  <c r="V98" i="33" s="1"/>
  <c r="H98" i="33" s="1"/>
  <c r="U86" i="33"/>
  <c r="V86" i="33" s="1"/>
  <c r="H86" i="33" s="1"/>
  <c r="U92" i="33"/>
  <c r="V92" i="33" s="1"/>
  <c r="H92" i="33" s="1"/>
  <c r="U63" i="33"/>
  <c r="V63" i="33" s="1"/>
  <c r="H63" i="33" s="1"/>
  <c r="U59" i="33"/>
  <c r="V59" i="33" s="1"/>
  <c r="H59" i="33" s="1"/>
  <c r="I44" i="64" s="1"/>
  <c r="Q44" i="64" s="1"/>
  <c r="U74" i="33"/>
  <c r="V74" i="33" s="1"/>
  <c r="H74" i="33" s="1"/>
  <c r="U71" i="33"/>
  <c r="V71" i="33" s="1"/>
  <c r="H71" i="33" s="1"/>
  <c r="U137" i="33"/>
  <c r="V137" i="33" s="1"/>
  <c r="H137" i="33" s="1"/>
  <c r="U123" i="33"/>
  <c r="V123" i="33" s="1"/>
  <c r="H123" i="33" s="1"/>
  <c r="U28" i="33"/>
  <c r="V28" i="33" s="1"/>
  <c r="H28" i="33" s="1"/>
  <c r="I16" i="64" s="1"/>
  <c r="Q16" i="64" s="1"/>
  <c r="U39" i="33"/>
  <c r="V39" i="33" s="1"/>
  <c r="H39" i="33" s="1"/>
  <c r="I26" i="64" s="1"/>
  <c r="Q26" i="64" s="1"/>
  <c r="U24" i="33"/>
  <c r="V24" i="33" s="1"/>
  <c r="H24" i="33" s="1"/>
  <c r="I12" i="64" s="1"/>
  <c r="Q12" i="64" s="1"/>
  <c r="U26" i="33"/>
  <c r="V26" i="33" s="1"/>
  <c r="H26" i="33" s="1"/>
  <c r="I14" i="64" s="1"/>
  <c r="Q14" i="64" s="1"/>
  <c r="U55" i="33"/>
  <c r="V55" i="33" s="1"/>
  <c r="H55" i="33" s="1"/>
  <c r="I40" i="64" s="1"/>
  <c r="Q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I32" i="64" s="1"/>
  <c r="Q32" i="64" s="1"/>
  <c r="U18" i="33"/>
  <c r="V18" i="33" s="1"/>
  <c r="H18" i="33" s="1"/>
  <c r="I7" i="64" s="1"/>
  <c r="Q7" i="64" s="1"/>
  <c r="U42" i="33"/>
  <c r="V42" i="33" s="1"/>
  <c r="H42" i="33" s="1"/>
  <c r="I28" i="64" s="1"/>
  <c r="Q28" i="64" s="1"/>
  <c r="U17" i="33"/>
  <c r="V17" i="33" s="1"/>
  <c r="H17" i="33" s="1"/>
  <c r="I6" i="64" s="1"/>
  <c r="Q6" i="64" s="1"/>
  <c r="U68" i="33"/>
  <c r="V68" i="33" s="1"/>
  <c r="H68" i="33" s="1"/>
  <c r="U44" i="33"/>
  <c r="V44" i="33" s="1"/>
  <c r="H44" i="33" s="1"/>
  <c r="I30" i="64" s="1"/>
  <c r="Q30" i="64" s="1"/>
  <c r="U52" i="33"/>
  <c r="V52" i="33" s="1"/>
  <c r="H52" i="33" s="1"/>
  <c r="I37" i="64" s="1"/>
  <c r="Q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I21" i="64" s="1"/>
  <c r="Q21" i="64" s="1"/>
  <c r="U45" i="33"/>
  <c r="V45" i="33" s="1"/>
  <c r="H45" i="33" s="1"/>
  <c r="I31" i="64" s="1"/>
  <c r="Q31" i="64" s="1"/>
  <c r="U29" i="33"/>
  <c r="V29" i="33" s="1"/>
  <c r="H29" i="33" s="1"/>
  <c r="I17" i="64" s="1"/>
  <c r="Q17" i="64" s="1"/>
  <c r="U40" i="33"/>
  <c r="V40" i="33" s="1"/>
  <c r="H40" i="33" s="1"/>
  <c r="I27" i="64" s="1"/>
  <c r="Q27" i="64" s="1"/>
  <c r="U93" i="33"/>
  <c r="V93" i="33" s="1"/>
  <c r="H93" i="33" s="1"/>
  <c r="U81" i="33"/>
  <c r="V81" i="33" s="1"/>
  <c r="H81" i="33" s="1"/>
  <c r="U70" i="33"/>
  <c r="V70" i="33" s="1"/>
  <c r="H70" i="33" s="1"/>
  <c r="U75" i="33"/>
  <c r="V75" i="33" s="1"/>
  <c r="H75" i="33" s="1"/>
  <c r="U12" i="33"/>
  <c r="V12" i="33" s="1"/>
  <c r="H12" i="33" s="1"/>
  <c r="I2" i="64" s="1"/>
  <c r="Q2" i="64" s="1"/>
  <c r="U113" i="33"/>
  <c r="V113" i="33" s="1"/>
  <c r="H113" i="33" s="1"/>
  <c r="U110" i="33"/>
  <c r="V110" i="33" s="1"/>
  <c r="H110" i="33" s="1"/>
  <c r="U56" i="33"/>
  <c r="V56" i="33" s="1"/>
  <c r="H56" i="33" s="1"/>
  <c r="I41" i="64" s="1"/>
  <c r="Q41" i="64" s="1"/>
  <c r="U120" i="33"/>
  <c r="V120" i="33" s="1"/>
  <c r="H120" i="33" s="1"/>
  <c r="U122" i="33"/>
  <c r="V122" i="33" s="1"/>
  <c r="H122" i="33" s="1"/>
  <c r="U25" i="33"/>
  <c r="V25" i="33" s="1"/>
  <c r="H25" i="33" s="1"/>
  <c r="I13" i="64" s="1"/>
  <c r="Q13" i="64" s="1"/>
  <c r="U23" i="33"/>
  <c r="V23" i="33" s="1"/>
  <c r="H23" i="33" s="1"/>
  <c r="I11" i="64" s="1"/>
  <c r="Q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I34" i="64" s="1"/>
  <c r="Q34" i="64" s="1"/>
  <c r="U31" i="33"/>
  <c r="V31" i="33" s="1"/>
  <c r="H31" i="33" s="1"/>
  <c r="I19" i="64" s="1"/>
  <c r="Q19" i="64" s="1"/>
  <c r="U53" i="33"/>
  <c r="V53" i="33" s="1"/>
  <c r="H53" i="33" s="1"/>
  <c r="I38" i="64" s="1"/>
  <c r="Q38" i="64" s="1"/>
  <c r="U80" i="33"/>
  <c r="V80" i="33" s="1"/>
  <c r="H80" i="33" s="1"/>
  <c r="U115" i="33"/>
  <c r="V115" i="33" s="1"/>
  <c r="H115" i="33" s="1"/>
  <c r="U64" i="33"/>
  <c r="V64" i="33" s="1"/>
  <c r="H64" i="33" s="1"/>
  <c r="U27" i="33"/>
  <c r="V27" i="33" s="1"/>
  <c r="H27" i="33" s="1"/>
  <c r="I15" i="64" s="1"/>
  <c r="Q15" i="64" s="1"/>
  <c r="U57" i="33"/>
  <c r="V57" i="33" s="1"/>
  <c r="H57" i="33" s="1"/>
  <c r="I42" i="64" s="1"/>
  <c r="Q42" i="64" s="1"/>
  <c r="U60" i="33"/>
  <c r="V60" i="33" s="1"/>
  <c r="H60" i="33" s="1"/>
  <c r="I45" i="64" s="1"/>
  <c r="Q45" i="64" s="1"/>
  <c r="U97" i="33"/>
  <c r="V97" i="33" s="1"/>
  <c r="H97" i="33" s="1"/>
  <c r="U87" i="33"/>
  <c r="V87" i="33" s="1"/>
  <c r="H87" i="33" s="1"/>
  <c r="U77" i="33"/>
  <c r="V77" i="33" s="1"/>
  <c r="H77" i="33" s="1"/>
  <c r="U37" i="33"/>
  <c r="V37" i="33" s="1"/>
  <c r="H37" i="33" s="1"/>
  <c r="I24" i="64" s="1"/>
  <c r="Q24" i="64" s="1"/>
  <c r="U35" i="33"/>
  <c r="V35" i="33" s="1"/>
  <c r="H35" i="33" s="1"/>
  <c r="I23" i="64" s="1"/>
  <c r="Q23" i="64" s="1"/>
  <c r="U76" i="33"/>
  <c r="V76" i="33" s="1"/>
  <c r="H76" i="33" s="1"/>
  <c r="U103" i="33"/>
  <c r="V103" i="33" s="1"/>
  <c r="H103" i="33" s="1"/>
  <c r="U105" i="33"/>
  <c r="V105" i="33" s="1"/>
  <c r="H105" i="33" s="1"/>
  <c r="U104" i="33"/>
  <c r="V104" i="33" s="1"/>
  <c r="H104" i="33" s="1"/>
  <c r="U32" i="33"/>
  <c r="V32" i="33" s="1"/>
  <c r="H32" i="33" s="1"/>
  <c r="I20" i="64" s="1"/>
  <c r="Q20" i="64" s="1"/>
  <c r="U84" i="33"/>
  <c r="V84" i="33" s="1"/>
  <c r="H84" i="33" s="1"/>
  <c r="U119" i="33"/>
  <c r="V119" i="33" s="1"/>
  <c r="H119" i="33" s="1"/>
  <c r="U94" i="33"/>
  <c r="V94" i="33" s="1"/>
  <c r="H94" i="33" s="1"/>
  <c r="U20" i="33"/>
  <c r="V20" i="33" s="1"/>
  <c r="H20" i="33" s="1"/>
  <c r="I9" i="64" s="1"/>
  <c r="Q9" i="64" s="1"/>
  <c r="U128" i="33"/>
  <c r="V128" i="33" s="1"/>
  <c r="H128" i="33" s="1"/>
  <c r="U50" i="33"/>
  <c r="V50" i="33" s="1"/>
  <c r="H50" i="33" s="1"/>
  <c r="I36" i="64" s="1"/>
  <c r="Q36" i="64" s="1"/>
  <c r="U125" i="33"/>
  <c r="V125" i="33" s="1"/>
  <c r="H125" i="33" s="1"/>
  <c r="U108" i="33"/>
  <c r="V108" i="33" s="1"/>
  <c r="H108" i="33" s="1"/>
  <c r="U124" i="33"/>
  <c r="V124" i="33" s="1"/>
  <c r="H124" i="33" s="1"/>
  <c r="U34" i="33"/>
  <c r="V34" i="33" s="1"/>
  <c r="H34" i="33" s="1"/>
  <c r="I22" i="64" s="1"/>
  <c r="Q22" i="64" s="1"/>
  <c r="U91" i="33"/>
  <c r="V91" i="33" s="1"/>
  <c r="H91" i="33" s="1"/>
  <c r="U14" i="33"/>
  <c r="V14" i="33" s="1"/>
  <c r="H14" i="33" s="1"/>
  <c r="I3" i="64" s="1"/>
  <c r="Q3" i="64" s="1"/>
  <c r="U134" i="33"/>
  <c r="V134" i="33" s="1"/>
  <c r="H134" i="33" s="1"/>
  <c r="U73" i="33"/>
  <c r="V73" i="33" s="1"/>
  <c r="H73" i="33" s="1"/>
  <c r="U34" i="43"/>
  <c r="V34" i="43" s="1"/>
  <c r="H34" i="43" s="1"/>
  <c r="K22" i="64" s="1"/>
  <c r="S22" i="64" s="1"/>
  <c r="U28" i="43"/>
  <c r="V28" i="43" s="1"/>
  <c r="H28" i="43" s="1"/>
  <c r="K16" i="64" s="1"/>
  <c r="S16" i="64" s="1"/>
  <c r="U70" i="43"/>
  <c r="V70" i="43" s="1"/>
  <c r="H70" i="43" s="1"/>
  <c r="K53" i="64" s="1"/>
  <c r="S53" i="64" s="1"/>
  <c r="U15" i="43"/>
  <c r="V15" i="43" s="1"/>
  <c r="H15" i="43" s="1"/>
  <c r="K4" i="64" s="1"/>
  <c r="S4" i="64" s="1"/>
  <c r="U56" i="43"/>
  <c r="V56" i="43" s="1"/>
  <c r="H56" i="43" s="1"/>
  <c r="K41" i="64" s="1"/>
  <c r="S41" i="64" s="1"/>
  <c r="U116" i="43"/>
  <c r="V116" i="43" s="1"/>
  <c r="H116" i="43" s="1"/>
  <c r="K98" i="64" s="1"/>
  <c r="S98" i="64" s="1"/>
  <c r="U105" i="43"/>
  <c r="V105" i="43" s="1"/>
  <c r="H105" i="43" s="1"/>
  <c r="K87" i="64" s="1"/>
  <c r="S87" i="64" s="1"/>
  <c r="U45" i="43"/>
  <c r="V45" i="43" s="1"/>
  <c r="H45" i="43" s="1"/>
  <c r="K31" i="64" s="1"/>
  <c r="S31" i="64" s="1"/>
  <c r="U123" i="43"/>
  <c r="V123" i="43" s="1"/>
  <c r="H123" i="43" s="1"/>
  <c r="K105" i="64" s="1"/>
  <c r="S105" i="64" s="1"/>
  <c r="U96" i="43"/>
  <c r="V96" i="43" s="1"/>
  <c r="H96" i="43" s="1"/>
  <c r="K78" i="64" s="1"/>
  <c r="S78" i="64" s="1"/>
  <c r="U64" i="43"/>
  <c r="V64" i="43" s="1"/>
  <c r="H64" i="43" s="1"/>
  <c r="K48" i="64" s="1"/>
  <c r="S48" i="64" s="1"/>
  <c r="U78" i="43"/>
  <c r="V78" i="43" s="1"/>
  <c r="H78" i="43" s="1"/>
  <c r="K61" i="64" s="1"/>
  <c r="S61" i="64" s="1"/>
  <c r="U122" i="43"/>
  <c r="V122" i="43" s="1"/>
  <c r="H122" i="43" s="1"/>
  <c r="K104" i="64" s="1"/>
  <c r="S104" i="64" s="1"/>
  <c r="U129" i="43"/>
  <c r="V129" i="43" s="1"/>
  <c r="H129" i="43" s="1"/>
  <c r="K110" i="64" s="1"/>
  <c r="S110" i="64" s="1"/>
  <c r="U118" i="43"/>
  <c r="V118" i="43" s="1"/>
  <c r="H118" i="43" s="1"/>
  <c r="K100" i="64" s="1"/>
  <c r="S100" i="64" s="1"/>
  <c r="U44" i="43"/>
  <c r="V44" i="43" s="1"/>
  <c r="H44" i="43" s="1"/>
  <c r="K30" i="64" s="1"/>
  <c r="S30" i="64" s="1"/>
  <c r="U37" i="43"/>
  <c r="V37" i="43" s="1"/>
  <c r="H37" i="43" s="1"/>
  <c r="K24" i="64" s="1"/>
  <c r="S24" i="64" s="1"/>
  <c r="U22" i="43"/>
  <c r="V22" i="43" s="1"/>
  <c r="H22" i="43" s="1"/>
  <c r="K10" i="64" s="1"/>
  <c r="S10" i="64" s="1"/>
  <c r="U24" i="43"/>
  <c r="V24" i="43" s="1"/>
  <c r="H24" i="43" s="1"/>
  <c r="K12" i="64" s="1"/>
  <c r="S12" i="64" s="1"/>
  <c r="U65" i="43"/>
  <c r="V65" i="43" s="1"/>
  <c r="H65" i="43" s="1"/>
  <c r="K49" i="64" s="1"/>
  <c r="S49" i="64" s="1"/>
  <c r="U49" i="43"/>
  <c r="V49" i="43" s="1"/>
  <c r="H49" i="43" s="1"/>
  <c r="K35" i="64" s="1"/>
  <c r="S35" i="64" s="1"/>
  <c r="U50" i="43"/>
  <c r="V50" i="43" s="1"/>
  <c r="H50" i="43" s="1"/>
  <c r="K36" i="64" s="1"/>
  <c r="S36" i="64" s="1"/>
  <c r="U63" i="43"/>
  <c r="V63" i="43" s="1"/>
  <c r="H63" i="43" s="1"/>
  <c r="K47" i="64" s="1"/>
  <c r="S47" i="64" s="1"/>
  <c r="U132" i="43"/>
  <c r="V132" i="43" s="1"/>
  <c r="H132" i="43" s="1"/>
  <c r="K113" i="64" s="1"/>
  <c r="S113" i="64" s="1"/>
  <c r="U104" i="43"/>
  <c r="V104" i="43" s="1"/>
  <c r="H104" i="43" s="1"/>
  <c r="K86" i="64" s="1"/>
  <c r="S86" i="64" s="1"/>
  <c r="U73" i="43"/>
  <c r="V73" i="43" s="1"/>
  <c r="H73" i="43" s="1"/>
  <c r="K56" i="64" s="1"/>
  <c r="S56" i="64" s="1"/>
  <c r="U86" i="43"/>
  <c r="V86" i="43" s="1"/>
  <c r="H86" i="43" s="1"/>
  <c r="K69" i="64" s="1"/>
  <c r="S69" i="64" s="1"/>
  <c r="U134" i="43"/>
  <c r="V134" i="43" s="1"/>
  <c r="H134" i="43" s="1"/>
  <c r="K115" i="64" s="1"/>
  <c r="S115" i="64" s="1"/>
  <c r="U121" i="43"/>
  <c r="V121" i="43" s="1"/>
  <c r="H121" i="43" s="1"/>
  <c r="K103" i="64" s="1"/>
  <c r="S103" i="64" s="1"/>
  <c r="U130" i="43"/>
  <c r="V130" i="43" s="1"/>
  <c r="H130" i="43" s="1"/>
  <c r="K111" i="64" s="1"/>
  <c r="S111" i="64" s="1"/>
  <c r="U53" i="43"/>
  <c r="V53" i="43" s="1"/>
  <c r="H53" i="43" s="1"/>
  <c r="K38" i="64" s="1"/>
  <c r="S38" i="64" s="1"/>
  <c r="U16" i="43"/>
  <c r="V16" i="43" s="1"/>
  <c r="H16" i="43" s="1"/>
  <c r="K5" i="64" s="1"/>
  <c r="S5" i="64" s="1"/>
  <c r="U30" i="43"/>
  <c r="V30" i="43" s="1"/>
  <c r="H30" i="43" s="1"/>
  <c r="K18" i="64" s="1"/>
  <c r="S18" i="64" s="1"/>
  <c r="U32" i="43"/>
  <c r="V32" i="43" s="1"/>
  <c r="H32" i="43" s="1"/>
  <c r="K20" i="64" s="1"/>
  <c r="S20" i="64" s="1"/>
  <c r="U62" i="43"/>
  <c r="V62" i="43" s="1"/>
  <c r="H62" i="43" s="1"/>
  <c r="K46" i="64" s="1"/>
  <c r="S46" i="64" s="1"/>
  <c r="U54" i="43"/>
  <c r="V54" i="43" s="1"/>
  <c r="H54" i="43" s="1"/>
  <c r="K39" i="64" s="1"/>
  <c r="S39" i="64" s="1"/>
  <c r="U58" i="43"/>
  <c r="V58" i="43" s="1"/>
  <c r="H58" i="43" s="1"/>
  <c r="K43" i="64" s="1"/>
  <c r="S43" i="64" s="1"/>
  <c r="U74" i="43"/>
  <c r="V74" i="43" s="1"/>
  <c r="H74" i="43" s="1"/>
  <c r="K57" i="64" s="1"/>
  <c r="S57" i="64" s="1"/>
  <c r="U46" i="43"/>
  <c r="V46" i="43" s="1"/>
  <c r="H46" i="43" s="1"/>
  <c r="K32" i="64" s="1"/>
  <c r="S32" i="64" s="1"/>
  <c r="U112" i="43"/>
  <c r="V112" i="43" s="1"/>
  <c r="H112" i="43" s="1"/>
  <c r="K94" i="64" s="1"/>
  <c r="S94" i="64" s="1"/>
  <c r="U81" i="43"/>
  <c r="V81" i="43" s="1"/>
  <c r="H81" i="43" s="1"/>
  <c r="K64" i="64" s="1"/>
  <c r="S64" i="64" s="1"/>
  <c r="U95" i="43"/>
  <c r="V95" i="43" s="1"/>
  <c r="H95" i="43" s="1"/>
  <c r="K77" i="64" s="1"/>
  <c r="S77" i="64" s="1"/>
  <c r="U126" i="43"/>
  <c r="V126" i="43" s="1"/>
  <c r="H126" i="43" s="1"/>
  <c r="K108" i="64" s="1"/>
  <c r="S108" i="64" s="1"/>
  <c r="U133" i="43"/>
  <c r="V133" i="43" s="1"/>
  <c r="H133" i="43" s="1"/>
  <c r="K114" i="64" s="1"/>
  <c r="S114" i="64" s="1"/>
  <c r="U12" i="43"/>
  <c r="V12" i="43" s="1"/>
  <c r="H12" i="43" s="1"/>
  <c r="K2" i="64" s="1"/>
  <c r="S2" i="64" s="1"/>
  <c r="U23" i="43"/>
  <c r="V23" i="43" s="1"/>
  <c r="H23" i="43" s="1"/>
  <c r="K11" i="64" s="1"/>
  <c r="S11" i="64" s="1"/>
  <c r="U33" i="43"/>
  <c r="V33" i="43" s="1"/>
  <c r="H33" i="43" s="1"/>
  <c r="K21" i="64" s="1"/>
  <c r="S21" i="64" s="1"/>
  <c r="U48" i="43"/>
  <c r="V48" i="43" s="1"/>
  <c r="H48" i="43" s="1"/>
  <c r="K34" i="64" s="1"/>
  <c r="S34" i="64" s="1"/>
  <c r="U20" i="43"/>
  <c r="V20" i="43" s="1"/>
  <c r="H20" i="43" s="1"/>
  <c r="K9" i="64" s="1"/>
  <c r="S9" i="64" s="1"/>
  <c r="U83" i="43"/>
  <c r="V83" i="43" s="1"/>
  <c r="H83" i="43" s="1"/>
  <c r="K66" i="64" s="1"/>
  <c r="S66" i="64" s="1"/>
  <c r="U72" i="43"/>
  <c r="V72" i="43" s="1"/>
  <c r="H72" i="43" s="1"/>
  <c r="K55" i="64" s="1"/>
  <c r="S55" i="64" s="1"/>
  <c r="U85" i="43"/>
  <c r="V85" i="43" s="1"/>
  <c r="H85" i="43" s="1"/>
  <c r="K68" i="64" s="1"/>
  <c r="S68" i="64" s="1"/>
  <c r="U91" i="43"/>
  <c r="V91" i="43" s="1"/>
  <c r="H91" i="43" s="1"/>
  <c r="K73" i="64" s="1"/>
  <c r="S73" i="64" s="1"/>
  <c r="U68" i="43"/>
  <c r="V68" i="43" s="1"/>
  <c r="H68" i="43" s="1"/>
  <c r="K51" i="64" s="1"/>
  <c r="S51" i="64" s="1"/>
  <c r="U26" i="43"/>
  <c r="V26" i="43" s="1"/>
  <c r="H26" i="43" s="1"/>
  <c r="K14" i="64" s="1"/>
  <c r="S14" i="64" s="1"/>
  <c r="U19" i="43"/>
  <c r="V19" i="43" s="1"/>
  <c r="H19" i="43" s="1"/>
  <c r="K8" i="64" s="1"/>
  <c r="S8" i="64" s="1"/>
  <c r="U60" i="43"/>
  <c r="V60" i="43" s="1"/>
  <c r="H60" i="43" s="1"/>
  <c r="K45" i="64" s="1"/>
  <c r="S45" i="64" s="1"/>
  <c r="U35" i="43"/>
  <c r="V35" i="43" s="1"/>
  <c r="H35" i="43" s="1"/>
  <c r="K23" i="64" s="1"/>
  <c r="S23" i="64" s="1"/>
  <c r="U47" i="43"/>
  <c r="V47" i="43" s="1"/>
  <c r="H47" i="43" s="1"/>
  <c r="K33" i="64" s="1"/>
  <c r="S33" i="64" s="1"/>
  <c r="U108" i="43"/>
  <c r="V108" i="43" s="1"/>
  <c r="H108" i="43" s="1"/>
  <c r="K90" i="64" s="1"/>
  <c r="S90" i="64" s="1"/>
  <c r="U97" i="43"/>
  <c r="V97" i="43" s="1"/>
  <c r="H97" i="43" s="1"/>
  <c r="K79" i="64" s="1"/>
  <c r="S79" i="64" s="1"/>
  <c r="U110" i="43"/>
  <c r="V110" i="43" s="1"/>
  <c r="H110" i="43" s="1"/>
  <c r="K92" i="64" s="1"/>
  <c r="S92" i="64" s="1"/>
  <c r="U115" i="43"/>
  <c r="V115" i="43" s="1"/>
  <c r="H115" i="43" s="1"/>
  <c r="K97" i="64" s="1"/>
  <c r="S97" i="64" s="1"/>
  <c r="U87" i="43"/>
  <c r="V87" i="43" s="1"/>
  <c r="H87" i="43" s="1"/>
  <c r="K70" i="64" s="1"/>
  <c r="S70" i="64" s="1"/>
  <c r="U101" i="43"/>
  <c r="V101" i="43" s="1"/>
  <c r="H101" i="43" s="1"/>
  <c r="K83" i="64" s="1"/>
  <c r="S83" i="64" s="1"/>
  <c r="U69" i="43"/>
  <c r="V69" i="43" s="1"/>
  <c r="H69" i="43" s="1"/>
  <c r="K52" i="64" s="1"/>
  <c r="S52" i="64" s="1"/>
  <c r="U136" i="43"/>
  <c r="V136" i="43" s="1"/>
  <c r="H136" i="43" s="1"/>
  <c r="K117" i="64" s="1"/>
  <c r="S117" i="64" s="1"/>
  <c r="U117" i="43"/>
  <c r="V117" i="43" s="1"/>
  <c r="H117" i="43" s="1"/>
  <c r="K99" i="64" s="1"/>
  <c r="S99" i="64" s="1"/>
  <c r="U114" i="43"/>
  <c r="V114" i="43" s="1"/>
  <c r="H114" i="43" s="1"/>
  <c r="K96" i="64" s="1"/>
  <c r="S96" i="64" s="1"/>
  <c r="U52" i="43"/>
  <c r="V52" i="43" s="1"/>
  <c r="H52" i="43" s="1"/>
  <c r="K37" i="64" s="1"/>
  <c r="S37" i="64" s="1"/>
  <c r="U92" i="43"/>
  <c r="V92" i="43" s="1"/>
  <c r="H92" i="43" s="1"/>
  <c r="K74" i="64" s="1"/>
  <c r="S74" i="64" s="1"/>
  <c r="U82" i="43"/>
  <c r="V82" i="43" s="1"/>
  <c r="H82" i="43" s="1"/>
  <c r="K65" i="64" s="1"/>
  <c r="S65" i="64" s="1"/>
  <c r="U84" i="43"/>
  <c r="V84" i="43" s="1"/>
  <c r="H84" i="43" s="1"/>
  <c r="K67" i="64" s="1"/>
  <c r="S67" i="64" s="1"/>
  <c r="U119" i="43"/>
  <c r="V119" i="43" s="1"/>
  <c r="H119" i="43" s="1"/>
  <c r="K101" i="64" s="1"/>
  <c r="S101" i="64" s="1"/>
  <c r="U137" i="43"/>
  <c r="V137" i="43" s="1"/>
  <c r="H137" i="43" s="1"/>
  <c r="K118" i="64" s="1"/>
  <c r="S118" i="64" s="1"/>
  <c r="U77" i="43"/>
  <c r="V77" i="43" s="1"/>
  <c r="H77" i="43" s="1"/>
  <c r="K60" i="64" s="1"/>
  <c r="S60" i="64" s="1"/>
  <c r="U135" i="43"/>
  <c r="V135" i="43" s="1"/>
  <c r="H135" i="43" s="1"/>
  <c r="K116" i="64" s="1"/>
  <c r="S116" i="64" s="1"/>
  <c r="U39" i="43"/>
  <c r="V39" i="43" s="1"/>
  <c r="H39" i="43" s="1"/>
  <c r="K26" i="64" s="1"/>
  <c r="S26" i="64" s="1"/>
  <c r="U100" i="43"/>
  <c r="V100" i="43" s="1"/>
  <c r="H100" i="43" s="1"/>
  <c r="K82" i="64" s="1"/>
  <c r="S82" i="64" s="1"/>
  <c r="U99" i="43"/>
  <c r="V99" i="43" s="1"/>
  <c r="H99" i="43" s="1"/>
  <c r="K81" i="64" s="1"/>
  <c r="S81" i="64" s="1"/>
  <c r="U93" i="43"/>
  <c r="V93" i="43" s="1"/>
  <c r="H93" i="43" s="1"/>
  <c r="K75" i="64" s="1"/>
  <c r="S75" i="64" s="1"/>
  <c r="U128" i="43"/>
  <c r="V128" i="43" s="1"/>
  <c r="H128" i="43" s="1"/>
  <c r="K109" i="64" s="1"/>
  <c r="S109" i="64" s="1"/>
  <c r="U109" i="43"/>
  <c r="V109" i="43" s="1"/>
  <c r="H109" i="43" s="1"/>
  <c r="K91" i="64" s="1"/>
  <c r="S91" i="64" s="1"/>
  <c r="U31" i="43"/>
  <c r="V31" i="43" s="1"/>
  <c r="H31" i="43" s="1"/>
  <c r="K19" i="64" s="1"/>
  <c r="S19" i="64" s="1"/>
  <c r="U79" i="43"/>
  <c r="V79" i="43" s="1"/>
  <c r="H79" i="43" s="1"/>
  <c r="K62" i="64" s="1"/>
  <c r="S62" i="64" s="1"/>
  <c r="U17" i="43"/>
  <c r="V17" i="43" s="1"/>
  <c r="H17" i="43" s="1"/>
  <c r="K6" i="64" s="1"/>
  <c r="S6" i="64" s="1"/>
  <c r="U18" i="43"/>
  <c r="V18" i="43" s="1"/>
  <c r="H18" i="43" s="1"/>
  <c r="K7" i="64" s="1"/>
  <c r="S7" i="64" s="1"/>
  <c r="U66" i="43"/>
  <c r="V66" i="43" s="1"/>
  <c r="H66" i="43" s="1"/>
  <c r="K50" i="64" s="1"/>
  <c r="S50" i="64" s="1"/>
  <c r="U107" i="43"/>
  <c r="V107" i="43" s="1"/>
  <c r="H107" i="43" s="1"/>
  <c r="K89" i="64" s="1"/>
  <c r="S89" i="64" s="1"/>
  <c r="U90" i="43"/>
  <c r="V90" i="43" s="1"/>
  <c r="H90" i="43" s="1"/>
  <c r="K72" i="64" s="1"/>
  <c r="S72" i="64" s="1"/>
  <c r="U120" i="43"/>
  <c r="V120" i="43" s="1"/>
  <c r="H120" i="43" s="1"/>
  <c r="K102" i="64" s="1"/>
  <c r="S102" i="64" s="1"/>
  <c r="U29" i="43"/>
  <c r="V29" i="43" s="1"/>
  <c r="H29" i="43" s="1"/>
  <c r="K17" i="64" s="1"/>
  <c r="S17" i="64" s="1"/>
  <c r="U25" i="43"/>
  <c r="V25" i="43" s="1"/>
  <c r="H25" i="43" s="1"/>
  <c r="K13" i="64" s="1"/>
  <c r="S13" i="64" s="1"/>
  <c r="U14" i="43"/>
  <c r="V14" i="43" s="1"/>
  <c r="H14" i="43" s="1"/>
  <c r="K3" i="64" s="1"/>
  <c r="S3" i="64" s="1"/>
  <c r="U27" i="43"/>
  <c r="V27" i="43" s="1"/>
  <c r="H27" i="43" s="1"/>
  <c r="K15" i="64" s="1"/>
  <c r="S15" i="64" s="1"/>
  <c r="U80" i="43"/>
  <c r="V80" i="43" s="1"/>
  <c r="H80" i="43" s="1"/>
  <c r="K63" i="64" s="1"/>
  <c r="S63" i="64" s="1"/>
  <c r="U55" i="43"/>
  <c r="V55" i="43" s="1"/>
  <c r="H55" i="43" s="1"/>
  <c r="K40" i="64" s="1"/>
  <c r="S40" i="64" s="1"/>
  <c r="U98" i="43"/>
  <c r="V98" i="43" s="1"/>
  <c r="H98" i="43" s="1"/>
  <c r="K80" i="64" s="1"/>
  <c r="S80" i="64" s="1"/>
  <c r="U131" i="43"/>
  <c r="V131" i="43" s="1"/>
  <c r="H131" i="43" s="1"/>
  <c r="K112" i="64" s="1"/>
  <c r="S112" i="64" s="1"/>
  <c r="U106" i="43"/>
  <c r="V106" i="43" s="1"/>
  <c r="H106" i="43" s="1"/>
  <c r="K88" i="64" s="1"/>
  <c r="S88" i="64" s="1"/>
  <c r="U42" i="43"/>
  <c r="V42" i="43" s="1"/>
  <c r="H42" i="43" s="1"/>
  <c r="K28" i="64" s="1"/>
  <c r="S28" i="64" s="1"/>
  <c r="U89" i="43"/>
  <c r="V89" i="43" s="1"/>
  <c r="H89" i="43" s="1"/>
  <c r="K71" i="64" s="1"/>
  <c r="S71" i="64" s="1"/>
  <c r="U71" i="43"/>
  <c r="V71" i="43" s="1"/>
  <c r="H71" i="43" s="1"/>
  <c r="K54" i="64" s="1"/>
  <c r="S54" i="64" s="1"/>
  <c r="U124" i="43"/>
  <c r="V124" i="43" s="1"/>
  <c r="H124" i="43" s="1"/>
  <c r="K106" i="64" s="1"/>
  <c r="S106" i="64" s="1"/>
  <c r="U40" i="43"/>
  <c r="V40" i="43" s="1"/>
  <c r="H40" i="43" s="1"/>
  <c r="K27" i="64" s="1"/>
  <c r="S27" i="64" s="1"/>
  <c r="U57" i="43"/>
  <c r="V57" i="43" s="1"/>
  <c r="H57" i="43" s="1"/>
  <c r="K42" i="64" s="1"/>
  <c r="S42" i="64" s="1"/>
  <c r="U102" i="43"/>
  <c r="V102" i="43" s="1"/>
  <c r="H102" i="43" s="1"/>
  <c r="K84" i="64" s="1"/>
  <c r="S84" i="64" s="1"/>
  <c r="U59" i="43"/>
  <c r="V59" i="43" s="1"/>
  <c r="H59" i="43" s="1"/>
  <c r="K44" i="64" s="1"/>
  <c r="S44" i="64" s="1"/>
  <c r="U76" i="43"/>
  <c r="V76" i="43" s="1"/>
  <c r="H76" i="43" s="1"/>
  <c r="K59" i="64" s="1"/>
  <c r="S59" i="64" s="1"/>
  <c r="U113" i="43"/>
  <c r="V113" i="43" s="1"/>
  <c r="H113" i="43" s="1"/>
  <c r="K95" i="64" s="1"/>
  <c r="S95" i="64" s="1"/>
  <c r="U43" i="43"/>
  <c r="V43" i="43" s="1"/>
  <c r="H43" i="43" s="1"/>
  <c r="K29" i="64" s="1"/>
  <c r="S29" i="64" s="1"/>
  <c r="U111" i="43"/>
  <c r="V111" i="43" s="1"/>
  <c r="H111" i="43" s="1"/>
  <c r="K93" i="64" s="1"/>
  <c r="S93" i="64" s="1"/>
  <c r="U38" i="43"/>
  <c r="V38" i="43" s="1"/>
  <c r="H38" i="43" s="1"/>
  <c r="K25" i="64" s="1"/>
  <c r="S25" i="64" s="1"/>
  <c r="U125" i="43"/>
  <c r="V125" i="43" s="1"/>
  <c r="H125" i="43" s="1"/>
  <c r="K107" i="64" s="1"/>
  <c r="S107" i="64" s="1"/>
  <c r="U94" i="43"/>
  <c r="V94" i="43" s="1"/>
  <c r="H94" i="43" s="1"/>
  <c r="K76" i="64" s="1"/>
  <c r="S76" i="64" s="1"/>
  <c r="U103" i="43"/>
  <c r="V103" i="43" s="1"/>
  <c r="H103" i="43" s="1"/>
  <c r="K85" i="64" s="1"/>
  <c r="S85" i="64" s="1"/>
  <c r="U75" i="43"/>
  <c r="V75" i="43" s="1"/>
  <c r="H75" i="43" s="1"/>
  <c r="K58" i="64" s="1"/>
  <c r="S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O26" i="64" s="1"/>
  <c r="W26" i="64" s="1"/>
  <c r="U54" i="47"/>
  <c r="V54" i="47" s="1"/>
  <c r="H54" i="47" s="1"/>
  <c r="O39" i="64" s="1"/>
  <c r="W39" i="64" s="1"/>
  <c r="U50" i="47"/>
  <c r="V50" i="47" s="1"/>
  <c r="H50" i="47" s="1"/>
  <c r="O36" i="64" s="1"/>
  <c r="W36" i="64" s="1"/>
  <c r="U56" i="47"/>
  <c r="V56" i="47" s="1"/>
  <c r="H56" i="47" s="1"/>
  <c r="O41" i="64" s="1"/>
  <c r="W41" i="64" s="1"/>
  <c r="U62" i="47"/>
  <c r="V62" i="47" s="1"/>
  <c r="H62" i="47" s="1"/>
  <c r="O46" i="64" s="1"/>
  <c r="W46" i="64" s="1"/>
  <c r="U58" i="47"/>
  <c r="V58" i="47" s="1"/>
  <c r="H58" i="47" s="1"/>
  <c r="O43" i="64" s="1"/>
  <c r="W43" i="64" s="1"/>
  <c r="U64" i="47"/>
  <c r="V64" i="47" s="1"/>
  <c r="H64" i="47" s="1"/>
  <c r="O48" i="64" s="1"/>
  <c r="W48" i="64" s="1"/>
  <c r="U70" i="47"/>
  <c r="V70" i="47" s="1"/>
  <c r="H70" i="47" s="1"/>
  <c r="O53" i="64" s="1"/>
  <c r="W53" i="64" s="1"/>
  <c r="U81" i="47"/>
  <c r="V81" i="47" s="1"/>
  <c r="H81" i="47" s="1"/>
  <c r="O64" i="64" s="1"/>
  <c r="W64" i="64" s="1"/>
  <c r="U95" i="47"/>
  <c r="V95" i="47" s="1"/>
  <c r="H95" i="47" s="1"/>
  <c r="O77" i="64" s="1"/>
  <c r="W77" i="64" s="1"/>
  <c r="U92" i="47"/>
  <c r="V92" i="47" s="1"/>
  <c r="H92" i="47" s="1"/>
  <c r="O74" i="64" s="1"/>
  <c r="W74" i="64" s="1"/>
  <c r="U105" i="47"/>
  <c r="V105" i="47" s="1"/>
  <c r="H105" i="47" s="1"/>
  <c r="O87" i="64" s="1"/>
  <c r="W87" i="64" s="1"/>
  <c r="U118" i="47"/>
  <c r="V118" i="47" s="1"/>
  <c r="H118" i="47" s="1"/>
  <c r="O100" i="64" s="1"/>
  <c r="W100" i="64" s="1"/>
  <c r="U115" i="47"/>
  <c r="V115" i="47" s="1"/>
  <c r="H115" i="47" s="1"/>
  <c r="O97" i="64" s="1"/>
  <c r="W97" i="64" s="1"/>
  <c r="U129" i="47"/>
  <c r="V129" i="47" s="1"/>
  <c r="H129" i="47" s="1"/>
  <c r="O110" i="64" s="1"/>
  <c r="W110" i="64" s="1"/>
  <c r="U14" i="47"/>
  <c r="V14" i="47" s="1"/>
  <c r="H14" i="47" s="1"/>
  <c r="O3" i="64" s="1"/>
  <c r="W3" i="64" s="1"/>
  <c r="U106" i="47"/>
  <c r="V106" i="47" s="1"/>
  <c r="H106" i="47" s="1"/>
  <c r="O88" i="64" s="1"/>
  <c r="W88" i="64" s="1"/>
  <c r="U116" i="47"/>
  <c r="V116" i="47" s="1"/>
  <c r="H116" i="47" s="1"/>
  <c r="O98" i="64" s="1"/>
  <c r="W98" i="64" s="1"/>
  <c r="U87" i="47"/>
  <c r="V87" i="47" s="1"/>
  <c r="H87" i="47" s="1"/>
  <c r="O70" i="64" s="1"/>
  <c r="W70" i="64" s="1"/>
  <c r="U20" i="47"/>
  <c r="V20" i="47" s="1"/>
  <c r="H20" i="47" s="1"/>
  <c r="O9" i="64" s="1"/>
  <c r="W9" i="64" s="1"/>
  <c r="U23" i="47"/>
  <c r="V23" i="47" s="1"/>
  <c r="H23" i="47" s="1"/>
  <c r="O11" i="64" s="1"/>
  <c r="W11" i="64" s="1"/>
  <c r="U33" i="47"/>
  <c r="V33" i="47" s="1"/>
  <c r="H33" i="47" s="1"/>
  <c r="O21" i="64" s="1"/>
  <c r="W21" i="64" s="1"/>
  <c r="U85" i="47"/>
  <c r="V85" i="47" s="1"/>
  <c r="H85" i="47" s="1"/>
  <c r="O68" i="64" s="1"/>
  <c r="W68" i="64" s="1"/>
  <c r="U27" i="47"/>
  <c r="V27" i="47" s="1"/>
  <c r="H27" i="47" s="1"/>
  <c r="O15" i="64" s="1"/>
  <c r="W15" i="64" s="1"/>
  <c r="U31" i="47"/>
  <c r="V31" i="47" s="1"/>
  <c r="H31" i="47" s="1"/>
  <c r="O19" i="64" s="1"/>
  <c r="W19" i="64" s="1"/>
  <c r="U117" i="47"/>
  <c r="V117" i="47" s="1"/>
  <c r="H117" i="47" s="1"/>
  <c r="O99" i="64" s="1"/>
  <c r="W99" i="64" s="1"/>
  <c r="U104" i="47"/>
  <c r="V104" i="47" s="1"/>
  <c r="H104" i="47" s="1"/>
  <c r="O86" i="64" s="1"/>
  <c r="W86" i="64" s="1"/>
  <c r="U48" i="47"/>
  <c r="V48" i="47" s="1"/>
  <c r="H48" i="47" s="1"/>
  <c r="O34" i="64" s="1"/>
  <c r="W34" i="64" s="1"/>
  <c r="U63" i="47"/>
  <c r="V63" i="47" s="1"/>
  <c r="H63" i="47" s="1"/>
  <c r="O47" i="64" s="1"/>
  <c r="W47" i="64" s="1"/>
  <c r="U59" i="47"/>
  <c r="V59" i="47" s="1"/>
  <c r="H59" i="47" s="1"/>
  <c r="O44" i="64" s="1"/>
  <c r="W44" i="64" s="1"/>
  <c r="U65" i="47"/>
  <c r="V65" i="47" s="1"/>
  <c r="H65" i="47" s="1"/>
  <c r="O49" i="64" s="1"/>
  <c r="W49" i="64" s="1"/>
  <c r="U71" i="47"/>
  <c r="V71" i="47" s="1"/>
  <c r="H71" i="47" s="1"/>
  <c r="O54" i="64" s="1"/>
  <c r="W54" i="64" s="1"/>
  <c r="U68" i="47"/>
  <c r="V68" i="47" s="1"/>
  <c r="H68" i="47" s="1"/>
  <c r="O51" i="64" s="1"/>
  <c r="W51" i="64" s="1"/>
  <c r="U73" i="47"/>
  <c r="V73" i="47" s="1"/>
  <c r="H73" i="47" s="1"/>
  <c r="O56" i="64" s="1"/>
  <c r="W56" i="64" s="1"/>
  <c r="U84" i="47"/>
  <c r="V84" i="47" s="1"/>
  <c r="H84" i="47" s="1"/>
  <c r="O67" i="64" s="1"/>
  <c r="W67" i="64" s="1"/>
  <c r="U90" i="47"/>
  <c r="V90" i="47" s="1"/>
  <c r="H90" i="47" s="1"/>
  <c r="O72" i="64" s="1"/>
  <c r="W72" i="64" s="1"/>
  <c r="U103" i="47"/>
  <c r="V103" i="47" s="1"/>
  <c r="H103" i="47" s="1"/>
  <c r="O85" i="64" s="1"/>
  <c r="W85" i="64" s="1"/>
  <c r="U100" i="47"/>
  <c r="V100" i="47" s="1"/>
  <c r="H100" i="47" s="1"/>
  <c r="O82" i="64" s="1"/>
  <c r="W82" i="64" s="1"/>
  <c r="U113" i="47"/>
  <c r="V113" i="47" s="1"/>
  <c r="H113" i="47" s="1"/>
  <c r="O95" i="64" s="1"/>
  <c r="W95" i="64" s="1"/>
  <c r="U126" i="47"/>
  <c r="V126" i="47" s="1"/>
  <c r="H126" i="47" s="1"/>
  <c r="O108" i="64" s="1"/>
  <c r="W108" i="64" s="1"/>
  <c r="U123" i="47"/>
  <c r="V123" i="47" s="1"/>
  <c r="H123" i="47" s="1"/>
  <c r="O105" i="64" s="1"/>
  <c r="W105" i="64" s="1"/>
  <c r="U137" i="47"/>
  <c r="V137" i="47" s="1"/>
  <c r="H137" i="47" s="1"/>
  <c r="O118" i="64" s="1"/>
  <c r="W118" i="64" s="1"/>
  <c r="U57" i="47"/>
  <c r="V57" i="47" s="1"/>
  <c r="H57" i="47" s="1"/>
  <c r="O42" i="64" s="1"/>
  <c r="W42" i="64" s="1"/>
  <c r="U69" i="47"/>
  <c r="V69" i="47" s="1"/>
  <c r="H69" i="47" s="1"/>
  <c r="O52" i="64" s="1"/>
  <c r="W52" i="64" s="1"/>
  <c r="U74" i="47"/>
  <c r="V74" i="47" s="1"/>
  <c r="H74" i="47" s="1"/>
  <c r="O57" i="64" s="1"/>
  <c r="W57" i="64" s="1"/>
  <c r="U79" i="47"/>
  <c r="V79" i="47" s="1"/>
  <c r="H79" i="47" s="1"/>
  <c r="O62" i="64" s="1"/>
  <c r="W62" i="64" s="1"/>
  <c r="U16" i="47"/>
  <c r="V16" i="47" s="1"/>
  <c r="H16" i="47" s="1"/>
  <c r="O5" i="64" s="1"/>
  <c r="W5" i="64" s="1"/>
  <c r="U93" i="47"/>
  <c r="V93" i="47" s="1"/>
  <c r="H93" i="47" s="1"/>
  <c r="O75" i="64" s="1"/>
  <c r="W75" i="64" s="1"/>
  <c r="U98" i="47"/>
  <c r="V98" i="47" s="1"/>
  <c r="H98" i="47" s="1"/>
  <c r="O80" i="64" s="1"/>
  <c r="W80" i="64" s="1"/>
  <c r="U108" i="47"/>
  <c r="V108" i="47" s="1"/>
  <c r="H108" i="47" s="1"/>
  <c r="O90" i="64" s="1"/>
  <c r="W90" i="64" s="1"/>
  <c r="U121" i="47"/>
  <c r="V121" i="47" s="1"/>
  <c r="H121" i="47" s="1"/>
  <c r="O103" i="64" s="1"/>
  <c r="W103" i="64" s="1"/>
  <c r="U135" i="47"/>
  <c r="V135" i="47" s="1"/>
  <c r="H135" i="47" s="1"/>
  <c r="O116" i="64" s="1"/>
  <c r="W116" i="64" s="1"/>
  <c r="U132" i="47"/>
  <c r="V132" i="47" s="1"/>
  <c r="H132" i="47" s="1"/>
  <c r="O113" i="64" s="1"/>
  <c r="W113" i="64" s="1"/>
  <c r="U80" i="47"/>
  <c r="V80" i="47" s="1"/>
  <c r="H80" i="47" s="1"/>
  <c r="O63" i="64" s="1"/>
  <c r="W63" i="64" s="1"/>
  <c r="U19" i="47"/>
  <c r="V19" i="47" s="1"/>
  <c r="H19" i="47" s="1"/>
  <c r="O8" i="64" s="1"/>
  <c r="W8" i="64" s="1"/>
  <c r="U130" i="47"/>
  <c r="V130" i="47" s="1"/>
  <c r="H130" i="47" s="1"/>
  <c r="O111" i="64" s="1"/>
  <c r="W111" i="64" s="1"/>
  <c r="U26" i="47"/>
  <c r="V26" i="47" s="1"/>
  <c r="H26" i="47" s="1"/>
  <c r="O14" i="64" s="1"/>
  <c r="W14" i="64" s="1"/>
  <c r="U109" i="47"/>
  <c r="V109" i="47" s="1"/>
  <c r="H109" i="47" s="1"/>
  <c r="O91" i="64" s="1"/>
  <c r="W91" i="64" s="1"/>
  <c r="U96" i="47"/>
  <c r="V96" i="47" s="1"/>
  <c r="H96" i="47" s="1"/>
  <c r="O78" i="64" s="1"/>
  <c r="W78" i="64" s="1"/>
  <c r="U24" i="47"/>
  <c r="V24" i="47" s="1"/>
  <c r="H24" i="47" s="1"/>
  <c r="O12" i="64" s="1"/>
  <c r="W12" i="64" s="1"/>
  <c r="U133" i="47"/>
  <c r="V133" i="47" s="1"/>
  <c r="H133" i="47" s="1"/>
  <c r="O114" i="64" s="1"/>
  <c r="W114" i="64" s="1"/>
  <c r="U72" i="47"/>
  <c r="V72" i="47" s="1"/>
  <c r="H72" i="47" s="1"/>
  <c r="O55" i="64" s="1"/>
  <c r="W55" i="64" s="1"/>
  <c r="U76" i="47"/>
  <c r="V76" i="47" s="1"/>
  <c r="H76" i="47" s="1"/>
  <c r="O59" i="64" s="1"/>
  <c r="W59" i="64" s="1"/>
  <c r="U111" i="47"/>
  <c r="V111" i="47" s="1"/>
  <c r="H111" i="47" s="1"/>
  <c r="O93" i="64" s="1"/>
  <c r="W93" i="64" s="1"/>
  <c r="U12" i="47"/>
  <c r="V12" i="47" s="1"/>
  <c r="H12" i="47" s="1"/>
  <c r="O2" i="64" s="1"/>
  <c r="W2" i="64" s="1"/>
  <c r="U17" i="47"/>
  <c r="V17" i="47" s="1"/>
  <c r="H17" i="47" s="1"/>
  <c r="O6" i="64" s="1"/>
  <c r="W6" i="64" s="1"/>
  <c r="U25" i="47"/>
  <c r="V25" i="47" s="1"/>
  <c r="H25" i="47" s="1"/>
  <c r="O13" i="64" s="1"/>
  <c r="W13" i="64" s="1"/>
  <c r="U119" i="47"/>
  <c r="V119" i="47" s="1"/>
  <c r="H119" i="47" s="1"/>
  <c r="O101" i="64" s="1"/>
  <c r="W101" i="64" s="1"/>
  <c r="U75" i="47"/>
  <c r="V75" i="47" s="1"/>
  <c r="H75" i="47" s="1"/>
  <c r="O58" i="64" s="1"/>
  <c r="W58" i="64" s="1"/>
  <c r="U15" i="47"/>
  <c r="V15" i="47" s="1"/>
  <c r="H15" i="47" s="1"/>
  <c r="O4" i="64" s="1"/>
  <c r="W4" i="64" s="1"/>
  <c r="U28" i="47"/>
  <c r="V28" i="47" s="1"/>
  <c r="H28" i="47" s="1"/>
  <c r="O16" i="64" s="1"/>
  <c r="W16" i="64" s="1"/>
  <c r="U114" i="47"/>
  <c r="V114" i="47" s="1"/>
  <c r="H114" i="47" s="1"/>
  <c r="O96" i="64" s="1"/>
  <c r="W96" i="64" s="1"/>
  <c r="U82" i="47"/>
  <c r="V82" i="47" s="1"/>
  <c r="H82" i="47" s="1"/>
  <c r="O65" i="64" s="1"/>
  <c r="W65" i="64" s="1"/>
  <c r="U34" i="47"/>
  <c r="V34" i="47" s="1"/>
  <c r="H34" i="47" s="1"/>
  <c r="O22" i="64" s="1"/>
  <c r="W22" i="64" s="1"/>
  <c r="U43" i="47"/>
  <c r="V43" i="47" s="1"/>
  <c r="H43" i="47" s="1"/>
  <c r="O29" i="64" s="1"/>
  <c r="W29" i="64" s="1"/>
  <c r="U94" i="47"/>
  <c r="V94" i="47" s="1"/>
  <c r="H94" i="47" s="1"/>
  <c r="O76" i="64" s="1"/>
  <c r="W76" i="64" s="1"/>
  <c r="U66" i="47"/>
  <c r="V66" i="47" s="1"/>
  <c r="H66" i="47" s="1"/>
  <c r="O50" i="64" s="1"/>
  <c r="W50" i="64" s="1"/>
  <c r="U77" i="47"/>
  <c r="V77" i="47" s="1"/>
  <c r="H77" i="47" s="1"/>
  <c r="O60" i="64" s="1"/>
  <c r="W60" i="64" s="1"/>
  <c r="U101" i="47"/>
  <c r="V101" i="47" s="1"/>
  <c r="H101" i="47" s="1"/>
  <c r="O83" i="64" s="1"/>
  <c r="W83" i="64" s="1"/>
  <c r="U18" i="47"/>
  <c r="V18" i="47" s="1"/>
  <c r="H18" i="47" s="1"/>
  <c r="O7" i="64" s="1"/>
  <c r="W7" i="64" s="1"/>
  <c r="U128" i="47"/>
  <c r="V128" i="47" s="1"/>
  <c r="H128" i="47" s="1"/>
  <c r="O109" i="64" s="1"/>
  <c r="W109" i="64" s="1"/>
  <c r="U136" i="47"/>
  <c r="V136" i="47" s="1"/>
  <c r="H136" i="47" s="1"/>
  <c r="O117" i="64" s="1"/>
  <c r="W117" i="64" s="1"/>
  <c r="U124" i="47"/>
  <c r="V124" i="47" s="1"/>
  <c r="H124" i="47" s="1"/>
  <c r="O106" i="64" s="1"/>
  <c r="W106" i="64" s="1"/>
  <c r="U37" i="47"/>
  <c r="V37" i="47" s="1"/>
  <c r="H37" i="47" s="1"/>
  <c r="O24" i="64" s="1"/>
  <c r="W24" i="64" s="1"/>
  <c r="U91" i="47"/>
  <c r="V91" i="47" s="1"/>
  <c r="H91" i="47" s="1"/>
  <c r="O73" i="64" s="1"/>
  <c r="W73" i="64" s="1"/>
  <c r="U29" i="47"/>
  <c r="V29" i="47" s="1"/>
  <c r="H29" i="47" s="1"/>
  <c r="O17" i="64" s="1"/>
  <c r="W17" i="64" s="1"/>
  <c r="U122" i="47"/>
  <c r="V122" i="47" s="1"/>
  <c r="H122" i="47" s="1"/>
  <c r="O104" i="64" s="1"/>
  <c r="W104" i="64" s="1"/>
  <c r="U35" i="47"/>
  <c r="V35" i="47" s="1"/>
  <c r="H35" i="47" s="1"/>
  <c r="O23" i="64" s="1"/>
  <c r="W23" i="64" s="1"/>
  <c r="U40" i="47"/>
  <c r="V40" i="47" s="1"/>
  <c r="H40" i="47" s="1"/>
  <c r="O27" i="64" s="1"/>
  <c r="W27" i="64" s="1"/>
  <c r="U131" i="47"/>
  <c r="V131" i="47" s="1"/>
  <c r="H131" i="47" s="1"/>
  <c r="O112" i="64" s="1"/>
  <c r="W112" i="64" s="1"/>
  <c r="U99" i="47"/>
  <c r="V99" i="47" s="1"/>
  <c r="H99" i="47" s="1"/>
  <c r="O81" i="64" s="1"/>
  <c r="W81" i="64" s="1"/>
  <c r="U83" i="47"/>
  <c r="V83" i="47" s="1"/>
  <c r="H83" i="47" s="1"/>
  <c r="O66" i="64" s="1"/>
  <c r="W66" i="64" s="1"/>
  <c r="U44" i="47"/>
  <c r="V44" i="47" s="1"/>
  <c r="H44" i="47" s="1"/>
  <c r="O30" i="64" s="1"/>
  <c r="W30" i="64" s="1"/>
  <c r="U45" i="47"/>
  <c r="V45" i="47" s="1"/>
  <c r="H45" i="47" s="1"/>
  <c r="O31" i="64" s="1"/>
  <c r="W31" i="64" s="1"/>
  <c r="U49" i="47"/>
  <c r="V49" i="47" s="1"/>
  <c r="H49" i="47" s="1"/>
  <c r="O35" i="64" s="1"/>
  <c r="W35" i="64" s="1"/>
  <c r="U86" i="47"/>
  <c r="V86" i="47" s="1"/>
  <c r="H86" i="47" s="1"/>
  <c r="O69" i="64" s="1"/>
  <c r="W69" i="64" s="1"/>
  <c r="U107" i="47"/>
  <c r="V107" i="47" s="1"/>
  <c r="H107" i="47" s="1"/>
  <c r="O89" i="64" s="1"/>
  <c r="W89" i="64" s="1"/>
  <c r="U55" i="47"/>
  <c r="V55" i="47" s="1"/>
  <c r="H55" i="47" s="1"/>
  <c r="O40" i="64" s="1"/>
  <c r="W40" i="64" s="1"/>
  <c r="U120" i="47"/>
  <c r="V120" i="47" s="1"/>
  <c r="H120" i="47" s="1"/>
  <c r="O102" i="64" s="1"/>
  <c r="W102" i="64" s="1"/>
  <c r="U60" i="47"/>
  <c r="V60" i="47" s="1"/>
  <c r="H60" i="47" s="1"/>
  <c r="O45" i="64" s="1"/>
  <c r="W45" i="64" s="1"/>
  <c r="U32" i="47"/>
  <c r="V32" i="47" s="1"/>
  <c r="H32" i="47" s="1"/>
  <c r="O20" i="64" s="1"/>
  <c r="W20" i="64" s="1"/>
  <c r="U46" i="47"/>
  <c r="V46" i="47" s="1"/>
  <c r="H46" i="47" s="1"/>
  <c r="O32" i="64" s="1"/>
  <c r="W32" i="64" s="1"/>
  <c r="U78" i="47"/>
  <c r="V78" i="47" s="1"/>
  <c r="H78" i="47" s="1"/>
  <c r="O61" i="64" s="1"/>
  <c r="W61" i="64" s="1"/>
  <c r="U112" i="47"/>
  <c r="V112" i="47" s="1"/>
  <c r="H112" i="47" s="1"/>
  <c r="O94" i="64" s="1"/>
  <c r="W94" i="64" s="1"/>
  <c r="U47" i="47"/>
  <c r="V47" i="47" s="1"/>
  <c r="H47" i="47" s="1"/>
  <c r="O33" i="64" s="1"/>
  <c r="W33" i="64" s="1"/>
  <c r="U102" i="47"/>
  <c r="V102" i="47" s="1"/>
  <c r="H102" i="47" s="1"/>
  <c r="O84" i="64" s="1"/>
  <c r="W84" i="64" s="1"/>
  <c r="U38" i="47"/>
  <c r="V38" i="47" s="1"/>
  <c r="H38" i="47" s="1"/>
  <c r="O25" i="64" s="1"/>
  <c r="W25" i="64" s="1"/>
  <c r="U52" i="47"/>
  <c r="V52" i="47" s="1"/>
  <c r="H52" i="47" s="1"/>
  <c r="O37" i="64" s="1"/>
  <c r="W37" i="64" s="1"/>
  <c r="U89" i="47"/>
  <c r="V89" i="47" s="1"/>
  <c r="H89" i="47" s="1"/>
  <c r="O71" i="64" s="1"/>
  <c r="W71" i="64" s="1"/>
  <c r="U97" i="47"/>
  <c r="V97" i="47" s="1"/>
  <c r="H97" i="47" s="1"/>
  <c r="O79" i="64" s="1"/>
  <c r="W79" i="64" s="1"/>
  <c r="U22" i="47"/>
  <c r="V22" i="47" s="1"/>
  <c r="H22" i="47" s="1"/>
  <c r="O10" i="64" s="1"/>
  <c r="W10" i="64" s="1"/>
  <c r="U30" i="47"/>
  <c r="V30" i="47" s="1"/>
  <c r="H30" i="47" s="1"/>
  <c r="O18" i="64" s="1"/>
  <c r="W18" i="64" s="1"/>
  <c r="U53" i="47"/>
  <c r="V53" i="47" s="1"/>
  <c r="H53" i="47" s="1"/>
  <c r="O38" i="64" s="1"/>
  <c r="W38" i="64" s="1"/>
  <c r="U134" i="47"/>
  <c r="V134" i="47" s="1"/>
  <c r="H134" i="47" s="1"/>
  <c r="O115" i="64" s="1"/>
  <c r="W115" i="64" s="1"/>
  <c r="U110" i="47"/>
  <c r="V110" i="47" s="1"/>
  <c r="H110" i="47" s="1"/>
  <c r="O92" i="64" s="1"/>
  <c r="W92" i="64" s="1"/>
  <c r="U42" i="47"/>
  <c r="V42" i="47" s="1"/>
  <c r="H42" i="47" s="1"/>
  <c r="O28" i="64" s="1"/>
  <c r="W28" i="64" s="1"/>
  <c r="U125" i="47"/>
  <c r="V125" i="47" s="1"/>
  <c r="H125" i="47" s="1"/>
  <c r="O107" i="64" s="1"/>
  <c r="W107"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I56" i="64" l="1"/>
  <c r="Q56" i="64" s="1"/>
  <c r="H56" i="64"/>
  <c r="P56" i="64" s="1"/>
  <c r="I101" i="64"/>
  <c r="Q101" i="64" s="1"/>
  <c r="H101" i="64"/>
  <c r="P101" i="64" s="1"/>
  <c r="I94" i="64"/>
  <c r="Q94" i="64" s="1"/>
  <c r="H94" i="64"/>
  <c r="P94" i="64" s="1"/>
  <c r="H81" i="64"/>
  <c r="P81" i="64" s="1"/>
  <c r="I81" i="64"/>
  <c r="Q81" i="64" s="1"/>
  <c r="I112" i="64"/>
  <c r="Q112" i="64" s="1"/>
  <c r="H112" i="64"/>
  <c r="P112" i="64" s="1"/>
  <c r="I91" i="64"/>
  <c r="Q91" i="64" s="1"/>
  <c r="H91" i="64"/>
  <c r="P91" i="64" s="1"/>
  <c r="I66" i="64"/>
  <c r="Q66" i="64" s="1"/>
  <c r="H66" i="64"/>
  <c r="P66" i="64" s="1"/>
  <c r="I115" i="64"/>
  <c r="Q115" i="64" s="1"/>
  <c r="H115" i="64"/>
  <c r="P115" i="64" s="1"/>
  <c r="I67" i="64"/>
  <c r="Q67" i="64" s="1"/>
  <c r="H67" i="64"/>
  <c r="P67" i="64" s="1"/>
  <c r="I116" i="64"/>
  <c r="Q116" i="64" s="1"/>
  <c r="H116" i="64"/>
  <c r="P116" i="64" s="1"/>
  <c r="H58" i="64"/>
  <c r="P58" i="64" s="1"/>
  <c r="I58" i="64"/>
  <c r="Q58" i="64" s="1"/>
  <c r="H68" i="64"/>
  <c r="P68" i="64" s="1"/>
  <c r="I68" i="64"/>
  <c r="Q68" i="64" s="1"/>
  <c r="I117" i="64"/>
  <c r="Q117" i="64" s="1"/>
  <c r="H117" i="64"/>
  <c r="P117" i="64" s="1"/>
  <c r="H61" i="64"/>
  <c r="P61" i="64" s="1"/>
  <c r="I61" i="64"/>
  <c r="Q61" i="64" s="1"/>
  <c r="I89" i="64"/>
  <c r="Q89" i="64" s="1"/>
  <c r="H89" i="64"/>
  <c r="P89" i="64" s="1"/>
  <c r="I53" i="64"/>
  <c r="Q53" i="64" s="1"/>
  <c r="H53" i="64"/>
  <c r="P53" i="64" s="1"/>
  <c r="I71" i="64"/>
  <c r="Q71" i="64" s="1"/>
  <c r="H71" i="64"/>
  <c r="P71" i="64" s="1"/>
  <c r="I62" i="64"/>
  <c r="Q62" i="64" s="1"/>
  <c r="H62" i="64"/>
  <c r="P62" i="64" s="1"/>
  <c r="I72" i="64"/>
  <c r="Q72" i="64" s="1"/>
  <c r="H72" i="64"/>
  <c r="P72" i="64" s="1"/>
  <c r="H73" i="64"/>
  <c r="P73" i="64" s="1"/>
  <c r="I73" i="64"/>
  <c r="Q73" i="64" s="1"/>
  <c r="H86" i="64"/>
  <c r="P86" i="64" s="1"/>
  <c r="I86" i="64"/>
  <c r="Q86" i="64" s="1"/>
  <c r="I48" i="64"/>
  <c r="Q48" i="64" s="1"/>
  <c r="H48" i="64"/>
  <c r="P48" i="64" s="1"/>
  <c r="I114" i="64"/>
  <c r="Q114" i="64" s="1"/>
  <c r="H114" i="64"/>
  <c r="P114" i="64" s="1"/>
  <c r="I64" i="64"/>
  <c r="Q64" i="64" s="1"/>
  <c r="H64" i="64"/>
  <c r="P64" i="64" s="1"/>
  <c r="H98" i="64"/>
  <c r="P98" i="64" s="1"/>
  <c r="I98" i="64"/>
  <c r="Q98" i="64" s="1"/>
  <c r="I65" i="64"/>
  <c r="Q65" i="64" s="1"/>
  <c r="H65" i="64"/>
  <c r="P65" i="64" s="1"/>
  <c r="H105" i="64"/>
  <c r="P105" i="64" s="1"/>
  <c r="I105" i="64"/>
  <c r="Q105" i="64" s="1"/>
  <c r="I83" i="64"/>
  <c r="Q83" i="64" s="1"/>
  <c r="H83" i="64"/>
  <c r="P83" i="64" s="1"/>
  <c r="I87" i="64"/>
  <c r="Q87" i="64" s="1"/>
  <c r="H87" i="64"/>
  <c r="P87" i="64" s="1"/>
  <c r="I97" i="64"/>
  <c r="Q97" i="64" s="1"/>
  <c r="H97" i="64"/>
  <c r="P97" i="64" s="1"/>
  <c r="I96" i="64"/>
  <c r="Q96" i="64" s="1"/>
  <c r="H96" i="64"/>
  <c r="P96" i="64" s="1"/>
  <c r="I75" i="64"/>
  <c r="Q75" i="64" s="1"/>
  <c r="H75" i="64"/>
  <c r="P75" i="64" s="1"/>
  <c r="H93" i="64"/>
  <c r="P93" i="64" s="1"/>
  <c r="I93" i="64"/>
  <c r="Q93" i="64" s="1"/>
  <c r="H52" i="64"/>
  <c r="P52" i="64" s="1"/>
  <c r="I52" i="64"/>
  <c r="Q52" i="64" s="1"/>
  <c r="H118" i="64"/>
  <c r="P118" i="64" s="1"/>
  <c r="I118" i="64"/>
  <c r="Q118" i="64" s="1"/>
  <c r="I106" i="64"/>
  <c r="Q106" i="64" s="1"/>
  <c r="H106" i="64"/>
  <c r="P106" i="64" s="1"/>
  <c r="I85" i="64"/>
  <c r="Q85" i="64" s="1"/>
  <c r="H85" i="64"/>
  <c r="P85" i="64" s="1"/>
  <c r="I63" i="64"/>
  <c r="Q63" i="64" s="1"/>
  <c r="H63" i="64"/>
  <c r="P63" i="64" s="1"/>
  <c r="H55" i="64"/>
  <c r="P55" i="64" s="1"/>
  <c r="I55" i="64"/>
  <c r="Q55" i="64" s="1"/>
  <c r="I54" i="64"/>
  <c r="Q54" i="64" s="1"/>
  <c r="H54" i="64"/>
  <c r="P54" i="64" s="1"/>
  <c r="I90" i="64"/>
  <c r="Q90" i="64" s="1"/>
  <c r="H90" i="64"/>
  <c r="P90" i="64" s="1"/>
  <c r="I59" i="64"/>
  <c r="Q59" i="64" s="1"/>
  <c r="H59" i="64"/>
  <c r="P59" i="64" s="1"/>
  <c r="I82" i="64"/>
  <c r="Q82" i="64" s="1"/>
  <c r="H82" i="64"/>
  <c r="P82" i="64" s="1"/>
  <c r="I57" i="64"/>
  <c r="Q57" i="64" s="1"/>
  <c r="H57" i="64"/>
  <c r="P57" i="64" s="1"/>
  <c r="I100" i="64"/>
  <c r="Q100" i="64" s="1"/>
  <c r="H100" i="64"/>
  <c r="P100" i="64" s="1"/>
  <c r="I107" i="64"/>
  <c r="Q107" i="64" s="1"/>
  <c r="H107" i="64"/>
  <c r="P107" i="64" s="1"/>
  <c r="I104" i="64"/>
  <c r="Q104" i="64" s="1"/>
  <c r="H104" i="64"/>
  <c r="P104" i="64" s="1"/>
  <c r="I51" i="64"/>
  <c r="Q51" i="64" s="1"/>
  <c r="H51" i="64"/>
  <c r="P51" i="64" s="1"/>
  <c r="I77" i="64"/>
  <c r="Q77" i="64" s="1"/>
  <c r="H77" i="64"/>
  <c r="P77" i="64" s="1"/>
  <c r="I110" i="64"/>
  <c r="Q110" i="64" s="1"/>
  <c r="H110" i="64"/>
  <c r="P110" i="64" s="1"/>
  <c r="I102" i="64"/>
  <c r="Q102" i="64" s="1"/>
  <c r="H102" i="64"/>
  <c r="P102" i="64" s="1"/>
  <c r="I88" i="64"/>
  <c r="Q88" i="64" s="1"/>
  <c r="H88" i="64"/>
  <c r="P88" i="64" s="1"/>
  <c r="H47" i="64"/>
  <c r="P47" i="64" s="1"/>
  <c r="I47" i="64"/>
  <c r="Q47" i="64" s="1"/>
  <c r="I46" i="64"/>
  <c r="Q46" i="64" s="1"/>
  <c r="H46" i="64"/>
  <c r="P46" i="64" s="1"/>
  <c r="I109" i="64"/>
  <c r="Q109" i="64" s="1"/>
  <c r="H109" i="64"/>
  <c r="P109" i="64" s="1"/>
  <c r="I60" i="64"/>
  <c r="Q60" i="64" s="1"/>
  <c r="H60" i="64"/>
  <c r="P60" i="64" s="1"/>
  <c r="I84" i="64"/>
  <c r="Q84" i="64" s="1"/>
  <c r="H84" i="64"/>
  <c r="P84" i="64" s="1"/>
  <c r="I113" i="64"/>
  <c r="Q113" i="64" s="1"/>
  <c r="H113" i="64"/>
  <c r="P113" i="64" s="1"/>
  <c r="I99" i="64"/>
  <c r="Q99" i="64" s="1"/>
  <c r="H99" i="64"/>
  <c r="P99" i="64" s="1"/>
  <c r="I74" i="64"/>
  <c r="Q74" i="64" s="1"/>
  <c r="H74" i="64"/>
  <c r="P74" i="64" s="1"/>
  <c r="I49" i="64"/>
  <c r="Q49" i="64" s="1"/>
  <c r="H49" i="64"/>
  <c r="P49" i="64" s="1"/>
  <c r="I70" i="64"/>
  <c r="Q70" i="64" s="1"/>
  <c r="H70" i="64"/>
  <c r="P70" i="64" s="1"/>
  <c r="I108" i="64"/>
  <c r="Q108" i="64" s="1"/>
  <c r="H108" i="64"/>
  <c r="P108" i="64" s="1"/>
  <c r="I92" i="64"/>
  <c r="Q92" i="64" s="1"/>
  <c r="H92" i="64"/>
  <c r="P92" i="64" s="1"/>
  <c r="H111" i="64"/>
  <c r="P111" i="64" s="1"/>
  <c r="I111" i="64"/>
  <c r="Q111" i="64" s="1"/>
  <c r="I69" i="64"/>
  <c r="Q69" i="64" s="1"/>
  <c r="H69" i="64"/>
  <c r="P69" i="64" s="1"/>
  <c r="I103" i="64"/>
  <c r="Q103" i="64" s="1"/>
  <c r="H103" i="64"/>
  <c r="P103" i="64" s="1"/>
  <c r="I76" i="64"/>
  <c r="Q76" i="64" s="1"/>
  <c r="H76" i="64"/>
  <c r="P76" i="64" s="1"/>
  <c r="H79" i="64"/>
  <c r="P79" i="64" s="1"/>
  <c r="I79" i="64"/>
  <c r="Q79" i="64" s="1"/>
  <c r="I50" i="64"/>
  <c r="Q50" i="64" s="1"/>
  <c r="H50" i="64"/>
  <c r="P50" i="64" s="1"/>
  <c r="I95" i="64"/>
  <c r="Q95" i="64" s="1"/>
  <c r="H95" i="64"/>
  <c r="P95" i="64" s="1"/>
  <c r="I78" i="64"/>
  <c r="Q78" i="64" s="1"/>
  <c r="H78" i="64"/>
  <c r="P78" i="64" s="1"/>
  <c r="I80" i="64"/>
  <c r="Q80" i="64" s="1"/>
  <c r="H80" i="64"/>
  <c r="P80" i="64" s="1"/>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J39" i="64" s="1"/>
  <c r="R39" i="64" s="1"/>
  <c r="Q6" i="62"/>
  <c r="R69" i="42"/>
  <c r="S69" i="42" s="1"/>
  <c r="H69" i="42" s="1"/>
  <c r="R31" i="42"/>
  <c r="S31" i="42" s="1"/>
  <c r="H31" i="42" s="1"/>
  <c r="H19" i="64" s="1"/>
  <c r="P19" i="64" s="1"/>
  <c r="R22" i="42"/>
  <c r="S22" i="42" s="1"/>
  <c r="H22" i="42" s="1"/>
  <c r="H10" i="64" s="1"/>
  <c r="P10" i="64" s="1"/>
  <c r="R30" i="42"/>
  <c r="S30" i="42" s="1"/>
  <c r="H30" i="42" s="1"/>
  <c r="H18" i="64" s="1"/>
  <c r="P18" i="64" s="1"/>
  <c r="R95" i="42"/>
  <c r="S95" i="42" s="1"/>
  <c r="H95" i="42" s="1"/>
  <c r="R24" i="42"/>
  <c r="S24" i="42" s="1"/>
  <c r="H24" i="42" s="1"/>
  <c r="H12" i="64" s="1"/>
  <c r="P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H25" i="64" s="1"/>
  <c r="P25" i="64" s="1"/>
  <c r="R130" i="42"/>
  <c r="S130" i="42" s="1"/>
  <c r="H130" i="42" s="1"/>
  <c r="R25" i="42"/>
  <c r="S25" i="42" s="1"/>
  <c r="H25" i="42" s="1"/>
  <c r="H13" i="64" s="1"/>
  <c r="P13" i="64" s="1"/>
  <c r="R16" i="42"/>
  <c r="S16" i="42" s="1"/>
  <c r="H16" i="42" s="1"/>
  <c r="H5" i="64" s="1"/>
  <c r="P5" i="64" s="1"/>
  <c r="R134" i="42"/>
  <c r="S134" i="42" s="1"/>
  <c r="H134" i="42" s="1"/>
  <c r="R56" i="42"/>
  <c r="S56" i="42" s="1"/>
  <c r="H56" i="42" s="1"/>
  <c r="H41" i="64" s="1"/>
  <c r="P41" i="64" s="1"/>
  <c r="R93" i="42"/>
  <c r="S93" i="42" s="1"/>
  <c r="H93" i="42" s="1"/>
  <c r="R46" i="42"/>
  <c r="S46" i="42" s="1"/>
  <c r="H46" i="42" s="1"/>
  <c r="H32" i="64" s="1"/>
  <c r="P32" i="64" s="1"/>
  <c r="R64" i="42"/>
  <c r="S64" i="42" s="1"/>
  <c r="H64" i="42" s="1"/>
  <c r="R96" i="42"/>
  <c r="S96" i="42" s="1"/>
  <c r="H96" i="42" s="1"/>
  <c r="R112" i="42"/>
  <c r="S112" i="42" s="1"/>
  <c r="H112" i="42" s="1"/>
  <c r="R29" i="42"/>
  <c r="S29" i="42" s="1"/>
  <c r="H29" i="42" s="1"/>
  <c r="H17" i="64" s="1"/>
  <c r="P17" i="64" s="1"/>
  <c r="R63" i="42"/>
  <c r="S63" i="42" s="1"/>
  <c r="H63" i="42" s="1"/>
  <c r="R102" i="42"/>
  <c r="S102" i="42" s="1"/>
  <c r="H102" i="42" s="1"/>
  <c r="R28" i="42"/>
  <c r="S28" i="42" s="1"/>
  <c r="H28" i="42" s="1"/>
  <c r="H16" i="64" s="1"/>
  <c r="P16" i="64" s="1"/>
  <c r="R27" i="42"/>
  <c r="S27" i="42" s="1"/>
  <c r="H27" i="42" s="1"/>
  <c r="H15" i="64" s="1"/>
  <c r="P15" i="64" s="1"/>
  <c r="R50" i="42"/>
  <c r="S50" i="42" s="1"/>
  <c r="H50" i="42" s="1"/>
  <c r="H36" i="64" s="1"/>
  <c r="P36" i="64" s="1"/>
  <c r="R70" i="42"/>
  <c r="S70" i="42" s="1"/>
  <c r="H70" i="42" s="1"/>
  <c r="R118" i="42"/>
  <c r="S118" i="42" s="1"/>
  <c r="H118" i="42" s="1"/>
  <c r="R17" i="42"/>
  <c r="S17" i="42" s="1"/>
  <c r="H17" i="42" s="1"/>
  <c r="H6" i="64" s="1"/>
  <c r="P6" i="64" s="1"/>
  <c r="R48" i="42"/>
  <c r="S48" i="42" s="1"/>
  <c r="H48" i="42" s="1"/>
  <c r="H34" i="64" s="1"/>
  <c r="P34" i="64" s="1"/>
  <c r="R85" i="42"/>
  <c r="S85" i="42" s="1"/>
  <c r="H85" i="42" s="1"/>
  <c r="R76" i="42"/>
  <c r="S76" i="42" s="1"/>
  <c r="H76" i="42" s="1"/>
  <c r="R106" i="42"/>
  <c r="S106" i="42" s="1"/>
  <c r="H106" i="42" s="1"/>
  <c r="R20" i="42"/>
  <c r="S20" i="42" s="1"/>
  <c r="H20" i="42" s="1"/>
  <c r="H9" i="64" s="1"/>
  <c r="P9" i="64" s="1"/>
  <c r="R105" i="42"/>
  <c r="S105" i="42" s="1"/>
  <c r="H105" i="42" s="1"/>
  <c r="R80" i="42"/>
  <c r="S80" i="42" s="1"/>
  <c r="H80" i="42" s="1"/>
  <c r="R57" i="42"/>
  <c r="S57" i="42" s="1"/>
  <c r="H57" i="42" s="1"/>
  <c r="H42" i="64" s="1"/>
  <c r="P42" i="64" s="1"/>
  <c r="R98" i="42"/>
  <c r="S98" i="42" s="1"/>
  <c r="H98" i="42" s="1"/>
  <c r="R82" i="42"/>
  <c r="S82" i="42" s="1"/>
  <c r="H82" i="42" s="1"/>
  <c r="R129" i="42"/>
  <c r="S129" i="42" s="1"/>
  <c r="H129" i="42" s="1"/>
  <c r="R91" i="42"/>
  <c r="S91" i="42" s="1"/>
  <c r="H91" i="42" s="1"/>
  <c r="R26" i="42"/>
  <c r="S26" i="42" s="1"/>
  <c r="H26" i="42" s="1"/>
  <c r="H14" i="64" s="1"/>
  <c r="P14" i="64" s="1"/>
  <c r="R87" i="42"/>
  <c r="S87" i="42" s="1"/>
  <c r="H87" i="42" s="1"/>
  <c r="R73" i="42"/>
  <c r="S73" i="42" s="1"/>
  <c r="H73" i="42" s="1"/>
  <c r="R119" i="42"/>
  <c r="S119" i="42" s="1"/>
  <c r="H119" i="42" s="1"/>
  <c r="R100" i="42"/>
  <c r="S100" i="42" s="1"/>
  <c r="H100" i="42" s="1"/>
  <c r="R81" i="42"/>
  <c r="S81" i="42" s="1"/>
  <c r="H81" i="42" s="1"/>
  <c r="R53" i="42"/>
  <c r="S53" i="42" s="1"/>
  <c r="H53" i="42" s="1"/>
  <c r="H38" i="64" s="1"/>
  <c r="P38" i="64" s="1"/>
  <c r="R116" i="42"/>
  <c r="S116" i="42" s="1"/>
  <c r="H116" i="42" s="1"/>
  <c r="R104" i="42"/>
  <c r="S104" i="42" s="1"/>
  <c r="H104" i="42" s="1"/>
  <c r="R40" i="42"/>
  <c r="S40" i="42" s="1"/>
  <c r="H40" i="42" s="1"/>
  <c r="H27" i="64" s="1"/>
  <c r="P27" i="64" s="1"/>
  <c r="R68" i="42"/>
  <c r="S68" i="42" s="1"/>
  <c r="H68" i="42" s="1"/>
  <c r="R12" i="42"/>
  <c r="S12" i="42" s="1"/>
  <c r="H12" i="42" s="1"/>
  <c r="H2" i="64" s="1"/>
  <c r="R37" i="42"/>
  <c r="S37" i="42" s="1"/>
  <c r="H37" i="42" s="1"/>
  <c r="H24" i="64" s="1"/>
  <c r="P24" i="64" s="1"/>
  <c r="R14" i="42"/>
  <c r="S14" i="42" s="1"/>
  <c r="H14" i="42" s="1"/>
  <c r="H3" i="64" s="1"/>
  <c r="P3" i="64" s="1"/>
  <c r="R120" i="42"/>
  <c r="S120" i="42" s="1"/>
  <c r="H120" i="42" s="1"/>
  <c r="R47" i="42"/>
  <c r="S47" i="42" s="1"/>
  <c r="H47" i="42" s="1"/>
  <c r="H33" i="64" s="1"/>
  <c r="P33" i="64" s="1"/>
  <c r="R133" i="42"/>
  <c r="S133" i="42" s="1"/>
  <c r="H133" i="42" s="1"/>
  <c r="R49" i="42"/>
  <c r="S49" i="42" s="1"/>
  <c r="H49" i="42" s="1"/>
  <c r="H35" i="64" s="1"/>
  <c r="P35" i="64" s="1"/>
  <c r="R54" i="42"/>
  <c r="S54" i="42" s="1"/>
  <c r="H54" i="42" s="1"/>
  <c r="H39" i="64" s="1"/>
  <c r="P39" i="64" s="1"/>
  <c r="R117" i="42"/>
  <c r="S117" i="42" s="1"/>
  <c r="H117" i="42" s="1"/>
  <c r="R110" i="42"/>
  <c r="S110" i="42" s="1"/>
  <c r="H110" i="42" s="1"/>
  <c r="R83" i="42"/>
  <c r="S83" i="42" s="1"/>
  <c r="H83" i="42" s="1"/>
  <c r="R58" i="42"/>
  <c r="S58" i="42" s="1"/>
  <c r="H58" i="42" s="1"/>
  <c r="H43" i="64" s="1"/>
  <c r="P43" i="64" s="1"/>
  <c r="R33" i="42"/>
  <c r="S33" i="42" s="1"/>
  <c r="H33" i="42" s="1"/>
  <c r="H21" i="64" s="1"/>
  <c r="P21" i="64" s="1"/>
  <c r="R42" i="42"/>
  <c r="S42" i="42" s="1"/>
  <c r="H42" i="42" s="1"/>
  <c r="H28" i="64" s="1"/>
  <c r="P28" i="64" s="1"/>
  <c r="R32" i="42"/>
  <c r="S32" i="42" s="1"/>
  <c r="H32" i="42" s="1"/>
  <c r="H20" i="64" s="1"/>
  <c r="P20" i="64" s="1"/>
  <c r="R136" i="42"/>
  <c r="S136" i="42" s="1"/>
  <c r="H136" i="42" s="1"/>
  <c r="R89" i="42"/>
  <c r="S89" i="42" s="1"/>
  <c r="H89" i="42" s="1"/>
  <c r="R19" i="42"/>
  <c r="S19" i="42" s="1"/>
  <c r="H19" i="42" s="1"/>
  <c r="H8" i="64" s="1"/>
  <c r="P8" i="64" s="1"/>
  <c r="R108" i="42"/>
  <c r="S108" i="42" s="1"/>
  <c r="H108" i="42" s="1"/>
  <c r="R60" i="42"/>
  <c r="S60" i="42" s="1"/>
  <c r="H60" i="42" s="1"/>
  <c r="H45" i="64" s="1"/>
  <c r="P45" i="64" s="1"/>
  <c r="R97" i="42"/>
  <c r="S97" i="42" s="1"/>
  <c r="H97" i="42" s="1"/>
  <c r="R34" i="42"/>
  <c r="S34" i="42" s="1"/>
  <c r="H34" i="42" s="1"/>
  <c r="H22" i="64" s="1"/>
  <c r="P22" i="64" s="1"/>
  <c r="R15" i="42"/>
  <c r="S15" i="42" s="1"/>
  <c r="H15" i="42" s="1"/>
  <c r="H4" i="64" s="1"/>
  <c r="P4" i="64" s="1"/>
  <c r="R55" i="42"/>
  <c r="S55" i="42" s="1"/>
  <c r="H55" i="42" s="1"/>
  <c r="H40" i="64" s="1"/>
  <c r="P40" i="64" s="1"/>
  <c r="R35" i="42"/>
  <c r="S35" i="42" s="1"/>
  <c r="H35" i="42" s="1"/>
  <c r="H23" i="64" s="1"/>
  <c r="P23" i="64" s="1"/>
  <c r="R72" i="42"/>
  <c r="S72" i="42" s="1"/>
  <c r="H72" i="42" s="1"/>
  <c r="R107" i="42"/>
  <c r="S107" i="42" s="1"/>
  <c r="H107" i="42" s="1"/>
  <c r="R90" i="42"/>
  <c r="S90" i="42" s="1"/>
  <c r="H90" i="42" s="1"/>
  <c r="R115" i="42"/>
  <c r="S115" i="42" s="1"/>
  <c r="H115" i="42" s="1"/>
  <c r="R52" i="42"/>
  <c r="S52" i="42" s="1"/>
  <c r="H52" i="42" s="1"/>
  <c r="H37" i="64" s="1"/>
  <c r="P37" i="64" s="1"/>
  <c r="R59" i="42"/>
  <c r="S59" i="42" s="1"/>
  <c r="H59" i="42" s="1"/>
  <c r="H44" i="64" s="1"/>
  <c r="P44" i="64" s="1"/>
  <c r="R124" i="42"/>
  <c r="S124" i="42" s="1"/>
  <c r="H124" i="42" s="1"/>
  <c r="R18" i="42"/>
  <c r="S18" i="42" s="1"/>
  <c r="H18" i="42" s="1"/>
  <c r="H7" i="64" s="1"/>
  <c r="P7" i="64" s="1"/>
  <c r="R122" i="42"/>
  <c r="S122" i="42" s="1"/>
  <c r="H122" i="42" s="1"/>
  <c r="R65" i="42"/>
  <c r="S65" i="42" s="1"/>
  <c r="H65" i="42" s="1"/>
  <c r="R77" i="42"/>
  <c r="S77" i="42" s="1"/>
  <c r="H77" i="42" s="1"/>
  <c r="R86" i="42"/>
  <c r="S86" i="42" s="1"/>
  <c r="H86" i="42" s="1"/>
  <c r="R44" i="42"/>
  <c r="S44" i="42" s="1"/>
  <c r="H44" i="42" s="1"/>
  <c r="H30" i="64" s="1"/>
  <c r="P30" i="64" s="1"/>
  <c r="R103" i="42"/>
  <c r="S103" i="42" s="1"/>
  <c r="H103" i="42" s="1"/>
  <c r="R121" i="42"/>
  <c r="S121" i="42" s="1"/>
  <c r="H121" i="42" s="1"/>
  <c r="R43" i="42"/>
  <c r="S43" i="42" s="1"/>
  <c r="H43" i="42" s="1"/>
  <c r="H29" i="64" s="1"/>
  <c r="P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H26" i="64" s="1"/>
  <c r="P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H31" i="64" s="1"/>
  <c r="P31" i="64" s="1"/>
  <c r="R66" i="42"/>
  <c r="S66" i="42" s="1"/>
  <c r="H66" i="42" s="1"/>
  <c r="R132" i="42"/>
  <c r="S132" i="42" s="1"/>
  <c r="H132" i="42" s="1"/>
  <c r="R23" i="42"/>
  <c r="S23" i="42" s="1"/>
  <c r="H23" i="42" s="1"/>
  <c r="H11" i="64" s="1"/>
  <c r="P11" i="64" s="1"/>
  <c r="Q4" i="46"/>
  <c r="Q4" i="48"/>
  <c r="R92" i="44" l="1"/>
  <c r="S92" i="44" s="1"/>
  <c r="H92" i="44" s="1"/>
  <c r="J74" i="64" s="1"/>
  <c r="R74" i="64" s="1"/>
  <c r="R100" i="44"/>
  <c r="S100" i="44" s="1"/>
  <c r="H100" i="44" s="1"/>
  <c r="J82" i="64" s="1"/>
  <c r="R82" i="64" s="1"/>
  <c r="R110" i="44"/>
  <c r="S110" i="44" s="1"/>
  <c r="R38" i="44"/>
  <c r="S38" i="44" s="1"/>
  <c r="R52" i="44"/>
  <c r="S52" i="44" s="1"/>
  <c r="H52" i="44" s="1"/>
  <c r="J37" i="64" s="1"/>
  <c r="R37" i="64" s="1"/>
  <c r="R55" i="44"/>
  <c r="S55" i="44" s="1"/>
  <c r="R87" i="44"/>
  <c r="S87" i="44" s="1"/>
  <c r="R79" i="44"/>
  <c r="S79" i="44" s="1"/>
  <c r="H79" i="44" s="1"/>
  <c r="J62" i="64" s="1"/>
  <c r="R62" i="64" s="1"/>
  <c r="R15" i="44"/>
  <c r="S15" i="44" s="1"/>
  <c r="R101" i="44"/>
  <c r="S101" i="44" s="1"/>
  <c r="H101" i="44" s="1"/>
  <c r="J83" i="64" s="1"/>
  <c r="R83" i="64" s="1"/>
  <c r="R126" i="44"/>
  <c r="S126" i="44" s="1"/>
  <c r="R109" i="44"/>
  <c r="S109" i="44" s="1"/>
  <c r="R105" i="44"/>
  <c r="S105" i="44" s="1"/>
  <c r="H105" i="44" s="1"/>
  <c r="J87" i="64" s="1"/>
  <c r="R87" i="64" s="1"/>
  <c r="R112" i="44"/>
  <c r="S112" i="44" s="1"/>
  <c r="R121" i="44"/>
  <c r="S121" i="44" s="1"/>
  <c r="H121" i="44" s="1"/>
  <c r="J103" i="64" s="1"/>
  <c r="R103" i="64" s="1"/>
  <c r="R39" i="44"/>
  <c r="S39" i="44" s="1"/>
  <c r="H39" i="44" s="1"/>
  <c r="J26" i="64" s="1"/>
  <c r="R26" i="64" s="1"/>
  <c r="R70" i="44"/>
  <c r="S70" i="44" s="1"/>
  <c r="R130" i="44"/>
  <c r="S130" i="44" s="1"/>
  <c r="R28" i="44"/>
  <c r="S28" i="44" s="1"/>
  <c r="H28" i="44" s="1"/>
  <c r="J16" i="64" s="1"/>
  <c r="R16" i="64" s="1"/>
  <c r="R98" i="44"/>
  <c r="S98" i="44" s="1"/>
  <c r="H98" i="44" s="1"/>
  <c r="J80" i="64" s="1"/>
  <c r="R80" i="64" s="1"/>
  <c r="R14" i="44"/>
  <c r="S14" i="44" s="1"/>
  <c r="H14" i="44" s="1"/>
  <c r="J3" i="64" s="1"/>
  <c r="R3" i="64" s="1"/>
  <c r="R82" i="44"/>
  <c r="S82" i="44" s="1"/>
  <c r="H82" i="44" s="1"/>
  <c r="J65" i="64" s="1"/>
  <c r="R65" i="64" s="1"/>
  <c r="R26" i="44"/>
  <c r="S26" i="44" s="1"/>
  <c r="R57" i="44"/>
  <c r="S57" i="44" s="1"/>
  <c r="R32" i="44"/>
  <c r="S32" i="44" s="1"/>
  <c r="R72" i="44"/>
  <c r="S72" i="44" s="1"/>
  <c r="H72" i="44" s="1"/>
  <c r="J55" i="64" s="1"/>
  <c r="R55" i="64" s="1"/>
  <c r="R59" i="44"/>
  <c r="S59" i="44" s="1"/>
  <c r="H59" i="44" s="1"/>
  <c r="J44" i="64" s="1"/>
  <c r="R44" i="64" s="1"/>
  <c r="R113" i="44"/>
  <c r="S113" i="44" s="1"/>
  <c r="R12" i="44"/>
  <c r="S12" i="44" s="1"/>
  <c r="H12" i="44" s="1"/>
  <c r="J2" i="64" s="1"/>
  <c r="R2" i="64" s="1"/>
  <c r="R102" i="44"/>
  <c r="S102" i="44" s="1"/>
  <c r="R18" i="44"/>
  <c r="S18" i="44" s="1"/>
  <c r="H18" i="44" s="1"/>
  <c r="J7" i="64" s="1"/>
  <c r="R7" i="64" s="1"/>
  <c r="R115" i="44"/>
  <c r="S115" i="44" s="1"/>
  <c r="H115" i="44" s="1"/>
  <c r="J97" i="64" s="1"/>
  <c r="R97" i="64" s="1"/>
  <c r="R133" i="44"/>
  <c r="S133" i="44" s="1"/>
  <c r="H133" i="44" s="1"/>
  <c r="J114" i="64" s="1"/>
  <c r="R114" i="64" s="1"/>
  <c r="R83" i="44"/>
  <c r="S83" i="44" s="1"/>
  <c r="R64" i="44"/>
  <c r="S64" i="44" s="1"/>
  <c r="H64" i="44" s="1"/>
  <c r="J48" i="64" s="1"/>
  <c r="R48" i="64" s="1"/>
  <c r="R137" i="44"/>
  <c r="S137" i="44" s="1"/>
  <c r="H137" i="44" s="1"/>
  <c r="J118" i="64" s="1"/>
  <c r="R118" i="64" s="1"/>
  <c r="R134" i="44"/>
  <c r="S134" i="44" s="1"/>
  <c r="H134" i="44" s="1"/>
  <c r="J115" i="64" s="1"/>
  <c r="R115" i="64" s="1"/>
  <c r="R42" i="44"/>
  <c r="S42" i="44" s="1"/>
  <c r="H42" i="44" s="1"/>
  <c r="J28" i="64" s="1"/>
  <c r="R28" i="64" s="1"/>
  <c r="R95" i="44"/>
  <c r="S95" i="44" s="1"/>
  <c r="H95" i="44" s="1"/>
  <c r="J77" i="64" s="1"/>
  <c r="R77" i="64" s="1"/>
  <c r="R40" i="44"/>
  <c r="S40" i="44" s="1"/>
  <c r="H40" i="44" s="1"/>
  <c r="J27" i="64" s="1"/>
  <c r="R27" i="64" s="1"/>
  <c r="R78" i="44"/>
  <c r="S78" i="44" s="1"/>
  <c r="H78" i="44" s="1"/>
  <c r="J61" i="64" s="1"/>
  <c r="R61" i="64" s="1"/>
  <c r="R60" i="44"/>
  <c r="S60" i="44" s="1"/>
  <c r="H60" i="44" s="1"/>
  <c r="J45" i="64" s="1"/>
  <c r="R45" i="64" s="1"/>
  <c r="R103" i="44"/>
  <c r="S103" i="44" s="1"/>
  <c r="R44" i="44"/>
  <c r="S44" i="44" s="1"/>
  <c r="H44" i="44" s="1"/>
  <c r="J30" i="64" s="1"/>
  <c r="R30" i="64" s="1"/>
  <c r="R31" i="44"/>
  <c r="S31" i="44" s="1"/>
  <c r="H31" i="44" s="1"/>
  <c r="J19" i="64" s="1"/>
  <c r="R19" i="64" s="1"/>
  <c r="R66" i="44"/>
  <c r="S66" i="44" s="1"/>
  <c r="R30" i="44"/>
  <c r="S30" i="44" s="1"/>
  <c r="H30" i="44" s="1"/>
  <c r="J18" i="64" s="1"/>
  <c r="R18" i="64" s="1"/>
  <c r="R68" i="44"/>
  <c r="S68" i="44" s="1"/>
  <c r="H68" i="44" s="1"/>
  <c r="J51" i="64" s="1"/>
  <c r="R51" i="64" s="1"/>
  <c r="R132" i="44"/>
  <c r="S132" i="44" s="1"/>
  <c r="H132" i="44" s="1"/>
  <c r="J113" i="64" s="1"/>
  <c r="R113" i="64" s="1"/>
  <c r="R19" i="44"/>
  <c r="S19" i="44" s="1"/>
  <c r="H19" i="44" s="1"/>
  <c r="J8" i="64" s="1"/>
  <c r="R8" i="64" s="1"/>
  <c r="R116" i="44"/>
  <c r="S116" i="44" s="1"/>
  <c r="R96" i="44"/>
  <c r="S96" i="44" s="1"/>
  <c r="H96" i="44" s="1"/>
  <c r="J78" i="64" s="1"/>
  <c r="R78" i="64" s="1"/>
  <c r="R22" i="44"/>
  <c r="S22" i="44" s="1"/>
  <c r="H22" i="44" s="1"/>
  <c r="J10" i="64" s="1"/>
  <c r="R10" i="64" s="1"/>
  <c r="R46" i="44"/>
  <c r="S46" i="44" s="1"/>
  <c r="H46" i="44" s="1"/>
  <c r="J32" i="64" s="1"/>
  <c r="R32" i="64" s="1"/>
  <c r="R123" i="44"/>
  <c r="S123" i="44" s="1"/>
  <c r="H123" i="44" s="1"/>
  <c r="J105" i="64" s="1"/>
  <c r="R105" i="64" s="1"/>
  <c r="R129" i="44"/>
  <c r="S129" i="44" s="1"/>
  <c r="H129" i="44" s="1"/>
  <c r="J110" i="64" s="1"/>
  <c r="R110" i="64" s="1"/>
  <c r="R90" i="44"/>
  <c r="S90" i="44" s="1"/>
  <c r="H90" i="44" s="1"/>
  <c r="J72" i="64" s="1"/>
  <c r="R72" i="64" s="1"/>
  <c r="R29" i="44"/>
  <c r="S29" i="44" s="1"/>
  <c r="H29" i="44" s="1"/>
  <c r="J17" i="64" s="1"/>
  <c r="R17" i="64" s="1"/>
  <c r="R53" i="44"/>
  <c r="S53" i="44" s="1"/>
  <c r="R65" i="44"/>
  <c r="S65" i="44" s="1"/>
  <c r="H65" i="44" s="1"/>
  <c r="J49" i="64" s="1"/>
  <c r="R49" i="64" s="1"/>
  <c r="R89" i="44"/>
  <c r="S89" i="44" s="1"/>
  <c r="R94" i="44"/>
  <c r="S94" i="44" s="1"/>
  <c r="H94" i="44" s="1"/>
  <c r="J76" i="64" s="1"/>
  <c r="R76" i="64" s="1"/>
  <c r="R47" i="44"/>
  <c r="S47" i="44" s="1"/>
  <c r="R122" i="44"/>
  <c r="S122" i="44" s="1"/>
  <c r="H122" i="44" s="1"/>
  <c r="J104" i="64" s="1"/>
  <c r="R104" i="64" s="1"/>
  <c r="R48" i="44"/>
  <c r="S48" i="44" s="1"/>
  <c r="H48" i="44" s="1"/>
  <c r="J34" i="64" s="1"/>
  <c r="R34" i="64" s="1"/>
  <c r="R75" i="44"/>
  <c r="S75" i="44" s="1"/>
  <c r="H75" i="44" s="1"/>
  <c r="J58" i="64" s="1"/>
  <c r="R58" i="64" s="1"/>
  <c r="R93" i="44"/>
  <c r="S93" i="44" s="1"/>
  <c r="H93" i="44" s="1"/>
  <c r="J75" i="64" s="1"/>
  <c r="R75" i="64" s="1"/>
  <c r="R104" i="44"/>
  <c r="S104" i="44" s="1"/>
  <c r="H104" i="44" s="1"/>
  <c r="J86" i="64" s="1"/>
  <c r="R86" i="64" s="1"/>
  <c r="R97" i="44"/>
  <c r="S97" i="44" s="1"/>
  <c r="H97" i="44" s="1"/>
  <c r="J79" i="64" s="1"/>
  <c r="R79" i="64" s="1"/>
  <c r="R86" i="44"/>
  <c r="S86" i="44" s="1"/>
  <c r="R119" i="44"/>
  <c r="S119" i="44" s="1"/>
  <c r="R117" i="44"/>
  <c r="S117" i="44" s="1"/>
  <c r="H117" i="44" s="1"/>
  <c r="J99" i="64" s="1"/>
  <c r="R99" i="64" s="1"/>
  <c r="R23" i="44"/>
  <c r="S23" i="44" s="1"/>
  <c r="H23" i="44" s="1"/>
  <c r="J11" i="64" s="1"/>
  <c r="R11" i="64" s="1"/>
  <c r="R108" i="44"/>
  <c r="S108" i="44" s="1"/>
  <c r="R56" i="44"/>
  <c r="S56" i="44" s="1"/>
  <c r="H56" i="44" s="1"/>
  <c r="J41" i="64" s="1"/>
  <c r="R41" i="64" s="1"/>
  <c r="R111" i="44"/>
  <c r="S111" i="44" s="1"/>
  <c r="H111" i="44" s="1"/>
  <c r="J93" i="64" s="1"/>
  <c r="R93" i="64" s="1"/>
  <c r="R71" i="44"/>
  <c r="S71" i="44" s="1"/>
  <c r="H71" i="44" s="1"/>
  <c r="J54" i="64" s="1"/>
  <c r="R54" i="64" s="1"/>
  <c r="R37" i="44"/>
  <c r="S37" i="44" s="1"/>
  <c r="H37" i="44" s="1"/>
  <c r="J24" i="64" s="1"/>
  <c r="R24" i="64" s="1"/>
  <c r="R25" i="44"/>
  <c r="S25" i="44" s="1"/>
  <c r="H25" i="44" s="1"/>
  <c r="J13" i="64" s="1"/>
  <c r="R13" i="64" s="1"/>
  <c r="R77" i="44"/>
  <c r="S77" i="44" s="1"/>
  <c r="R16" i="44"/>
  <c r="S16" i="44" s="1"/>
  <c r="R120" i="44"/>
  <c r="S120" i="44" s="1"/>
  <c r="R62" i="44"/>
  <c r="S62" i="44" s="1"/>
  <c r="H62" i="44" s="1"/>
  <c r="J46" i="64" s="1"/>
  <c r="R46" i="64" s="1"/>
  <c r="R128" i="44"/>
  <c r="S128" i="44" s="1"/>
  <c r="R49" i="44"/>
  <c r="S49" i="44" s="1"/>
  <c r="H49" i="44" s="1"/>
  <c r="J35" i="64" s="1"/>
  <c r="R35" i="64" s="1"/>
  <c r="R84" i="44"/>
  <c r="S84" i="44" s="1"/>
  <c r="R27" i="44"/>
  <c r="S27" i="44" s="1"/>
  <c r="R135" i="44"/>
  <c r="S135" i="44" s="1"/>
  <c r="H135" i="44" s="1"/>
  <c r="J116" i="64" s="1"/>
  <c r="R116" i="64" s="1"/>
  <c r="R136" i="44"/>
  <c r="S136" i="44" s="1"/>
  <c r="H136" i="44" s="1"/>
  <c r="J117" i="64" s="1"/>
  <c r="R117" i="64" s="1"/>
  <c r="R85" i="44"/>
  <c r="S85" i="44" s="1"/>
  <c r="H85" i="44" s="1"/>
  <c r="J68" i="64" s="1"/>
  <c r="R68" i="64" s="1"/>
  <c r="R35" i="44"/>
  <c r="S35" i="44" s="1"/>
  <c r="R76" i="44"/>
  <c r="S76" i="44" s="1"/>
  <c r="R125" i="44"/>
  <c r="S125" i="44" s="1"/>
  <c r="H125" i="44" s="1"/>
  <c r="J107" i="64" s="1"/>
  <c r="R107" i="64" s="1"/>
  <c r="R34" i="44"/>
  <c r="S34" i="44" s="1"/>
  <c r="R107" i="44"/>
  <c r="S107" i="44" s="1"/>
  <c r="R20" i="44"/>
  <c r="S20" i="44" s="1"/>
  <c r="R43" i="44"/>
  <c r="S43" i="44" s="1"/>
  <c r="H43" i="44" s="1"/>
  <c r="J29" i="64" s="1"/>
  <c r="R29" i="64" s="1"/>
  <c r="R33" i="44"/>
  <c r="S33" i="44" s="1"/>
  <c r="R74" i="44"/>
  <c r="S74" i="44" s="1"/>
  <c r="H74" i="44" s="1"/>
  <c r="J57" i="64" s="1"/>
  <c r="R57" i="64" s="1"/>
  <c r="R118" i="44"/>
  <c r="S118" i="44" s="1"/>
  <c r="H118" i="44" s="1"/>
  <c r="J100" i="64" s="1"/>
  <c r="R100" i="64" s="1"/>
  <c r="R63" i="44"/>
  <c r="S63" i="44" s="1"/>
  <c r="H63" i="44" s="1"/>
  <c r="J47" i="64" s="1"/>
  <c r="R47" i="64" s="1"/>
  <c r="R69" i="44"/>
  <c r="S69" i="44" s="1"/>
  <c r="H69" i="44" s="1"/>
  <c r="J52" i="64" s="1"/>
  <c r="R52" i="64" s="1"/>
  <c r="R45" i="44"/>
  <c r="S45" i="44" s="1"/>
  <c r="H45" i="44" s="1"/>
  <c r="J31" i="64" s="1"/>
  <c r="R31" i="64" s="1"/>
  <c r="R131" i="44"/>
  <c r="S131" i="44" s="1"/>
  <c r="H131" i="44" s="1"/>
  <c r="J112" i="64" s="1"/>
  <c r="R112" i="64" s="1"/>
  <c r="R106" i="44"/>
  <c r="S106" i="44" s="1"/>
  <c r="R99" i="44"/>
  <c r="S99" i="44" s="1"/>
  <c r="R124" i="44"/>
  <c r="S124" i="44" s="1"/>
  <c r="H124" i="44" s="1"/>
  <c r="J106" i="64" s="1"/>
  <c r="R106" i="64" s="1"/>
  <c r="R81" i="44"/>
  <c r="S81" i="44" s="1"/>
  <c r="H81" i="44" s="1"/>
  <c r="J64" i="64" s="1"/>
  <c r="R64" i="64" s="1"/>
  <c r="R73" i="44"/>
  <c r="S73" i="44" s="1"/>
  <c r="H73" i="44" s="1"/>
  <c r="J56" i="64" s="1"/>
  <c r="R56" i="64" s="1"/>
  <c r="R50" i="44"/>
  <c r="S50" i="44" s="1"/>
  <c r="R114" i="44"/>
  <c r="S114" i="44" s="1"/>
  <c r="R58" i="44"/>
  <c r="S58" i="44" s="1"/>
  <c r="H58" i="44" s="1"/>
  <c r="J43" i="64" s="1"/>
  <c r="R43" i="64" s="1"/>
  <c r="R80" i="44"/>
  <c r="S80" i="44" s="1"/>
  <c r="H80" i="44" s="1"/>
  <c r="J63" i="64" s="1"/>
  <c r="R63" i="64" s="1"/>
  <c r="R24" i="44"/>
  <c r="S24" i="44" s="1"/>
  <c r="H24" i="44" s="1"/>
  <c r="J12" i="64" s="1"/>
  <c r="R12" i="64" s="1"/>
  <c r="R17" i="44"/>
  <c r="S17" i="44" s="1"/>
  <c r="H17" i="44" s="1"/>
  <c r="J6" i="64" s="1"/>
  <c r="R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L52" i="64" s="1"/>
  <c r="T52" i="64" s="1"/>
  <c r="R23" i="46"/>
  <c r="S23" i="46" s="1"/>
  <c r="H23" i="46" s="1"/>
  <c r="L11" i="64" s="1"/>
  <c r="T11" i="64" s="1"/>
  <c r="R136" i="46"/>
  <c r="S136" i="46" s="1"/>
  <c r="H136" i="46" s="1"/>
  <c r="L117" i="64" s="1"/>
  <c r="T117" i="64" s="1"/>
  <c r="R95" i="46"/>
  <c r="S95" i="46" s="1"/>
  <c r="H95" i="46" s="1"/>
  <c r="L77" i="64" s="1"/>
  <c r="T77" i="64" s="1"/>
  <c r="R22" i="46"/>
  <c r="S22" i="46" s="1"/>
  <c r="H22" i="46" s="1"/>
  <c r="L10" i="64" s="1"/>
  <c r="T10" i="64" s="1"/>
  <c r="R33" i="46"/>
  <c r="S33" i="46" s="1"/>
  <c r="H33" i="46" s="1"/>
  <c r="L21" i="64" s="1"/>
  <c r="T21" i="64" s="1"/>
  <c r="R118" i="46"/>
  <c r="S118" i="46" s="1"/>
  <c r="H118" i="46" s="1"/>
  <c r="L100" i="64" s="1"/>
  <c r="T100" i="64" s="1"/>
  <c r="R18" i="46"/>
  <c r="S18" i="46" s="1"/>
  <c r="H18" i="46" s="1"/>
  <c r="L7" i="64" s="1"/>
  <c r="T7" i="64" s="1"/>
  <c r="R96" i="46"/>
  <c r="S96" i="46" s="1"/>
  <c r="H96" i="46" s="1"/>
  <c r="L78" i="64" s="1"/>
  <c r="T78" i="64" s="1"/>
  <c r="R59" i="46"/>
  <c r="S59" i="46" s="1"/>
  <c r="H59" i="46" s="1"/>
  <c r="L44" i="64" s="1"/>
  <c r="T44" i="64" s="1"/>
  <c r="R99" i="46"/>
  <c r="S99" i="46" s="1"/>
  <c r="H99" i="46" s="1"/>
  <c r="L81" i="64" s="1"/>
  <c r="T81" i="64" s="1"/>
  <c r="R114" i="46"/>
  <c r="S114" i="46" s="1"/>
  <c r="H114" i="46" s="1"/>
  <c r="L96" i="64" s="1"/>
  <c r="T96" i="64" s="1"/>
  <c r="R46" i="46"/>
  <c r="S46" i="46" s="1"/>
  <c r="H46" i="46" s="1"/>
  <c r="L32" i="64" s="1"/>
  <c r="T32" i="64" s="1"/>
  <c r="R65" i="46"/>
  <c r="S65" i="46" s="1"/>
  <c r="H65" i="46" s="1"/>
  <c r="L49" i="64" s="1"/>
  <c r="T49" i="64" s="1"/>
  <c r="R53" i="46"/>
  <c r="S53" i="46" s="1"/>
  <c r="H53" i="46" s="1"/>
  <c r="L38" i="64" s="1"/>
  <c r="T38" i="64" s="1"/>
  <c r="R63" i="46"/>
  <c r="S63" i="46" s="1"/>
  <c r="H63" i="46" s="1"/>
  <c r="L47" i="64" s="1"/>
  <c r="T47" i="64" s="1"/>
  <c r="R137" i="46"/>
  <c r="S137" i="46" s="1"/>
  <c r="H137" i="46" s="1"/>
  <c r="L118" i="64" s="1"/>
  <c r="T118" i="64" s="1"/>
  <c r="R133" i="46"/>
  <c r="S133" i="46" s="1"/>
  <c r="H133" i="46" s="1"/>
  <c r="L114" i="64" s="1"/>
  <c r="T114" i="64" s="1"/>
  <c r="R66" i="46"/>
  <c r="S66" i="46" s="1"/>
  <c r="H66" i="46" s="1"/>
  <c r="L50" i="64" s="1"/>
  <c r="T50" i="64" s="1"/>
  <c r="R135" i="46"/>
  <c r="S135" i="46" s="1"/>
  <c r="H135" i="46" s="1"/>
  <c r="L116" i="64" s="1"/>
  <c r="T116" i="64" s="1"/>
  <c r="R132" i="46"/>
  <c r="S132" i="46" s="1"/>
  <c r="H132" i="46" s="1"/>
  <c r="L113" i="64" s="1"/>
  <c r="T113" i="64" s="1"/>
  <c r="R27" i="46"/>
  <c r="S27" i="46" s="1"/>
  <c r="H27" i="46" s="1"/>
  <c r="L15" i="64" s="1"/>
  <c r="T15" i="64" s="1"/>
  <c r="R55" i="46"/>
  <c r="S55" i="46" s="1"/>
  <c r="H55" i="46" s="1"/>
  <c r="L40" i="64" s="1"/>
  <c r="T40" i="64" s="1"/>
  <c r="R91" i="46"/>
  <c r="S91" i="46" s="1"/>
  <c r="H91" i="46" s="1"/>
  <c r="L73" i="64" s="1"/>
  <c r="T73" i="64" s="1"/>
  <c r="R24" i="46"/>
  <c r="S24" i="46" s="1"/>
  <c r="H24" i="46" s="1"/>
  <c r="L12" i="64" s="1"/>
  <c r="T12" i="64" s="1"/>
  <c r="R129" i="46"/>
  <c r="S129" i="46" s="1"/>
  <c r="H129" i="46" s="1"/>
  <c r="L110" i="64" s="1"/>
  <c r="T110" i="64" s="1"/>
  <c r="R45" i="46"/>
  <c r="S45" i="46" s="1"/>
  <c r="H45" i="46" s="1"/>
  <c r="L31" i="64" s="1"/>
  <c r="T31" i="64" s="1"/>
  <c r="R73" i="46"/>
  <c r="S73" i="46" s="1"/>
  <c r="H73" i="46" s="1"/>
  <c r="L56" i="64" s="1"/>
  <c r="T56" i="64" s="1"/>
  <c r="R106" i="46"/>
  <c r="S106" i="46" s="1"/>
  <c r="H106" i="46" s="1"/>
  <c r="L88" i="64" s="1"/>
  <c r="T88" i="64" s="1"/>
  <c r="R94" i="46"/>
  <c r="S94" i="46" s="1"/>
  <c r="H94" i="46" s="1"/>
  <c r="L76" i="64" s="1"/>
  <c r="T76" i="64" s="1"/>
  <c r="R108" i="46"/>
  <c r="S108" i="46" s="1"/>
  <c r="H108" i="46" s="1"/>
  <c r="L90" i="64" s="1"/>
  <c r="T90" i="64" s="1"/>
  <c r="R113" i="46"/>
  <c r="S113" i="46" s="1"/>
  <c r="H113" i="46" s="1"/>
  <c r="L95" i="64" s="1"/>
  <c r="T95" i="64" s="1"/>
  <c r="R85" i="46"/>
  <c r="S85" i="46" s="1"/>
  <c r="H85" i="46" s="1"/>
  <c r="L68" i="64" s="1"/>
  <c r="T68" i="64" s="1"/>
  <c r="R38" i="46"/>
  <c r="S38" i="46" s="1"/>
  <c r="H38" i="46" s="1"/>
  <c r="L25" i="64" s="1"/>
  <c r="T25" i="64" s="1"/>
  <c r="R37" i="46"/>
  <c r="S37" i="46" s="1"/>
  <c r="H37" i="46" s="1"/>
  <c r="L24" i="64" s="1"/>
  <c r="T24" i="64" s="1"/>
  <c r="R117" i="46"/>
  <c r="S117" i="46" s="1"/>
  <c r="H117" i="46" s="1"/>
  <c r="L99" i="64" s="1"/>
  <c r="T99" i="64" s="1"/>
  <c r="R64" i="46"/>
  <c r="S64" i="46" s="1"/>
  <c r="H64" i="46" s="1"/>
  <c r="L48" i="64" s="1"/>
  <c r="T48" i="64" s="1"/>
  <c r="R101" i="46"/>
  <c r="S101" i="46" s="1"/>
  <c r="H101" i="46" s="1"/>
  <c r="L83" i="64" s="1"/>
  <c r="T83" i="64" s="1"/>
  <c r="R70" i="46"/>
  <c r="S70" i="46" s="1"/>
  <c r="H70" i="46" s="1"/>
  <c r="L53" i="64" s="1"/>
  <c r="T53" i="64" s="1"/>
  <c r="R128" i="46"/>
  <c r="S128" i="46" s="1"/>
  <c r="H128" i="46" s="1"/>
  <c r="L109" i="64" s="1"/>
  <c r="T109" i="64" s="1"/>
  <c r="R121" i="46"/>
  <c r="S121" i="46" s="1"/>
  <c r="H121" i="46" s="1"/>
  <c r="L103" i="64" s="1"/>
  <c r="T103" i="64" s="1"/>
  <c r="R50" i="46"/>
  <c r="S50" i="46" s="1"/>
  <c r="H50" i="46" s="1"/>
  <c r="L36" i="64" s="1"/>
  <c r="T36" i="64" s="1"/>
  <c r="R68" i="46"/>
  <c r="S68" i="46" s="1"/>
  <c r="H68" i="46" s="1"/>
  <c r="L51" i="64" s="1"/>
  <c r="T51" i="64" s="1"/>
  <c r="R104" i="46"/>
  <c r="S104" i="46" s="1"/>
  <c r="H104" i="46" s="1"/>
  <c r="L86" i="64" s="1"/>
  <c r="T86" i="64" s="1"/>
  <c r="R34" i="46"/>
  <c r="S34" i="46" s="1"/>
  <c r="H34" i="46" s="1"/>
  <c r="L22" i="64" s="1"/>
  <c r="T22" i="64" s="1"/>
  <c r="R115" i="46"/>
  <c r="S115" i="46" s="1"/>
  <c r="H115" i="46" s="1"/>
  <c r="L97" i="64" s="1"/>
  <c r="T97" i="64" s="1"/>
  <c r="R14" i="46"/>
  <c r="S14" i="46" s="1"/>
  <c r="H14" i="46" s="1"/>
  <c r="L3" i="64" s="1"/>
  <c r="T3" i="64" s="1"/>
  <c r="R26" i="46"/>
  <c r="S26" i="46" s="1"/>
  <c r="H26" i="46" s="1"/>
  <c r="L14" i="64" s="1"/>
  <c r="T14" i="64" s="1"/>
  <c r="R98" i="46"/>
  <c r="S98" i="46" s="1"/>
  <c r="H98" i="46" s="1"/>
  <c r="L80" i="64" s="1"/>
  <c r="T80" i="64" s="1"/>
  <c r="R52" i="46"/>
  <c r="S52" i="46" s="1"/>
  <c r="H52" i="46" s="1"/>
  <c r="L37" i="64" s="1"/>
  <c r="T37" i="64" s="1"/>
  <c r="R78" i="46"/>
  <c r="S78" i="46" s="1"/>
  <c r="H78" i="46" s="1"/>
  <c r="L61" i="64" s="1"/>
  <c r="T61" i="64" s="1"/>
  <c r="R87" i="46"/>
  <c r="S87" i="46" s="1"/>
  <c r="H87" i="46" s="1"/>
  <c r="L70" i="64" s="1"/>
  <c r="T70" i="64" s="1"/>
  <c r="R103" i="46"/>
  <c r="S103" i="46" s="1"/>
  <c r="H103" i="46" s="1"/>
  <c r="L85" i="64" s="1"/>
  <c r="T85" i="64" s="1"/>
  <c r="R75" i="46"/>
  <c r="S75" i="46" s="1"/>
  <c r="H75" i="46" s="1"/>
  <c r="L58" i="64" s="1"/>
  <c r="T58" i="64" s="1"/>
  <c r="R17" i="46"/>
  <c r="S17" i="46" s="1"/>
  <c r="H17" i="46" s="1"/>
  <c r="L6" i="64" s="1"/>
  <c r="T6" i="64" s="1"/>
  <c r="R97" i="46"/>
  <c r="S97" i="46" s="1"/>
  <c r="H97" i="46" s="1"/>
  <c r="L79" i="64" s="1"/>
  <c r="T79" i="64" s="1"/>
  <c r="R76" i="46"/>
  <c r="S76" i="46" s="1"/>
  <c r="H76" i="46" s="1"/>
  <c r="L59" i="64" s="1"/>
  <c r="T59" i="64" s="1"/>
  <c r="R81" i="46"/>
  <c r="S81" i="46" s="1"/>
  <c r="H81" i="46" s="1"/>
  <c r="L64" i="64" s="1"/>
  <c r="T64" i="64" s="1"/>
  <c r="R58" i="46"/>
  <c r="S58" i="46" s="1"/>
  <c r="H58" i="46" s="1"/>
  <c r="L43" i="64" s="1"/>
  <c r="T43" i="64" s="1"/>
  <c r="R125" i="46"/>
  <c r="S125" i="46" s="1"/>
  <c r="H125" i="46" s="1"/>
  <c r="L107" i="64" s="1"/>
  <c r="T107" i="64" s="1"/>
  <c r="R92" i="46"/>
  <c r="S92" i="46" s="1"/>
  <c r="H92" i="46" s="1"/>
  <c r="L74" i="64" s="1"/>
  <c r="T74" i="64" s="1"/>
  <c r="R54" i="46"/>
  <c r="S54" i="46" s="1"/>
  <c r="H54" i="46" s="1"/>
  <c r="L39" i="64" s="1"/>
  <c r="T39" i="64" s="1"/>
  <c r="R134" i="46"/>
  <c r="S134" i="46" s="1"/>
  <c r="H134" i="46" s="1"/>
  <c r="L115" i="64" s="1"/>
  <c r="T115" i="64" s="1"/>
  <c r="R47" i="46"/>
  <c r="S47" i="46" s="1"/>
  <c r="H47" i="46" s="1"/>
  <c r="L33" i="64" s="1"/>
  <c r="T33" i="64" s="1"/>
  <c r="R48" i="46"/>
  <c r="S48" i="46" s="1"/>
  <c r="H48" i="46" s="1"/>
  <c r="L34" i="64" s="1"/>
  <c r="T34" i="64" s="1"/>
  <c r="R82" i="46"/>
  <c r="S82" i="46" s="1"/>
  <c r="H82" i="46" s="1"/>
  <c r="L65" i="64" s="1"/>
  <c r="T65" i="64" s="1"/>
  <c r="R111" i="46"/>
  <c r="S111" i="46" s="1"/>
  <c r="H111" i="46" s="1"/>
  <c r="L93" i="64" s="1"/>
  <c r="T93" i="64" s="1"/>
  <c r="R112" i="46"/>
  <c r="S112" i="46" s="1"/>
  <c r="H112" i="46" s="1"/>
  <c r="L94" i="64" s="1"/>
  <c r="T94" i="64" s="1"/>
  <c r="R19" i="46"/>
  <c r="S19" i="46" s="1"/>
  <c r="H19" i="46" s="1"/>
  <c r="L8" i="64" s="1"/>
  <c r="T8" i="64" s="1"/>
  <c r="R35" i="46"/>
  <c r="S35" i="46" s="1"/>
  <c r="H35" i="46" s="1"/>
  <c r="L23" i="64" s="1"/>
  <c r="T23" i="64" s="1"/>
  <c r="R116" i="46"/>
  <c r="S116" i="46" s="1"/>
  <c r="H116" i="46" s="1"/>
  <c r="L98" i="64" s="1"/>
  <c r="T98" i="64" s="1"/>
  <c r="R71" i="46"/>
  <c r="S71" i="46" s="1"/>
  <c r="H71" i="46" s="1"/>
  <c r="L54" i="64" s="1"/>
  <c r="T54" i="64" s="1"/>
  <c r="R20" i="46"/>
  <c r="S20" i="46" s="1"/>
  <c r="H20" i="46" s="1"/>
  <c r="L9" i="64" s="1"/>
  <c r="T9" i="64" s="1"/>
  <c r="R100" i="46"/>
  <c r="S100" i="46" s="1"/>
  <c r="H100" i="46" s="1"/>
  <c r="L82" i="64" s="1"/>
  <c r="T82" i="64" s="1"/>
  <c r="R109" i="46"/>
  <c r="S109" i="46" s="1"/>
  <c r="H109" i="46" s="1"/>
  <c r="L91" i="64" s="1"/>
  <c r="T91" i="64" s="1"/>
  <c r="R56" i="46"/>
  <c r="S56" i="46" s="1"/>
  <c r="H56" i="46" s="1"/>
  <c r="L41" i="64" s="1"/>
  <c r="T41" i="64" s="1"/>
  <c r="R28" i="46"/>
  <c r="S28" i="46" s="1"/>
  <c r="H28" i="46" s="1"/>
  <c r="L16" i="64" s="1"/>
  <c r="T16" i="64" s="1"/>
  <c r="R29" i="46"/>
  <c r="S29" i="46" s="1"/>
  <c r="H29" i="46" s="1"/>
  <c r="L17" i="64" s="1"/>
  <c r="T17" i="64" s="1"/>
  <c r="R62" i="46"/>
  <c r="S62" i="46" s="1"/>
  <c r="H62" i="46" s="1"/>
  <c r="L46" i="64" s="1"/>
  <c r="T46" i="64" s="1"/>
  <c r="R120" i="46"/>
  <c r="S120" i="46" s="1"/>
  <c r="H120" i="46" s="1"/>
  <c r="L102" i="64" s="1"/>
  <c r="T102" i="64" s="1"/>
  <c r="R72" i="46"/>
  <c r="S72" i="46" s="1"/>
  <c r="H72" i="46" s="1"/>
  <c r="L55" i="64" s="1"/>
  <c r="T55" i="64" s="1"/>
  <c r="R42" i="46"/>
  <c r="S42" i="46" s="1"/>
  <c r="H42" i="46" s="1"/>
  <c r="L28" i="64" s="1"/>
  <c r="T28" i="64" s="1"/>
  <c r="R122" i="46"/>
  <c r="S122" i="46" s="1"/>
  <c r="H122" i="46" s="1"/>
  <c r="L104" i="64" s="1"/>
  <c r="T104" i="64" s="1"/>
  <c r="R79" i="46"/>
  <c r="S79" i="46" s="1"/>
  <c r="H79" i="46" s="1"/>
  <c r="L62" i="64" s="1"/>
  <c r="T62" i="64" s="1"/>
  <c r="R105" i="46"/>
  <c r="S105" i="46" s="1"/>
  <c r="H105" i="46" s="1"/>
  <c r="L87" i="64" s="1"/>
  <c r="T87" i="64" s="1"/>
  <c r="R43" i="46"/>
  <c r="S43" i="46" s="1"/>
  <c r="H43" i="46" s="1"/>
  <c r="L29" i="64" s="1"/>
  <c r="T29" i="64" s="1"/>
  <c r="R123" i="46"/>
  <c r="S123" i="46" s="1"/>
  <c r="H123" i="46" s="1"/>
  <c r="L105" i="64" s="1"/>
  <c r="T105" i="64" s="1"/>
  <c r="R86" i="46"/>
  <c r="S86" i="46" s="1"/>
  <c r="H86" i="46" s="1"/>
  <c r="L69" i="64" s="1"/>
  <c r="T69" i="64" s="1"/>
  <c r="R107" i="46"/>
  <c r="S107" i="46" s="1"/>
  <c r="H107" i="46" s="1"/>
  <c r="L89" i="64" s="1"/>
  <c r="T89" i="64" s="1"/>
  <c r="R60" i="46"/>
  <c r="S60" i="46" s="1"/>
  <c r="H60" i="46" s="1"/>
  <c r="L45" i="64" s="1"/>
  <c r="T45" i="64" s="1"/>
  <c r="R15" i="46"/>
  <c r="S15" i="46" s="1"/>
  <c r="H15" i="46" s="1"/>
  <c r="L4" i="64" s="1"/>
  <c r="T4" i="64" s="1"/>
  <c r="R31" i="46"/>
  <c r="S31" i="46" s="1"/>
  <c r="H31" i="46" s="1"/>
  <c r="L19" i="64" s="1"/>
  <c r="T19" i="64" s="1"/>
  <c r="R32" i="46"/>
  <c r="S32" i="46" s="1"/>
  <c r="H32" i="46" s="1"/>
  <c r="L20" i="64" s="1"/>
  <c r="T20" i="64" s="1"/>
  <c r="R16" i="46"/>
  <c r="S16" i="46" s="1"/>
  <c r="H16" i="46" s="1"/>
  <c r="L5" i="64" s="1"/>
  <c r="T5" i="64" s="1"/>
  <c r="R25" i="46"/>
  <c r="S25" i="46" s="1"/>
  <c r="H25" i="46" s="1"/>
  <c r="L13" i="64" s="1"/>
  <c r="T13" i="64" s="1"/>
  <c r="R130" i="46"/>
  <c r="S130" i="46" s="1"/>
  <c r="H130" i="46" s="1"/>
  <c r="L111" i="64" s="1"/>
  <c r="T111" i="64" s="1"/>
  <c r="R84" i="46"/>
  <c r="S84" i="46" s="1"/>
  <c r="H84" i="46" s="1"/>
  <c r="L67" i="64" s="1"/>
  <c r="T67" i="64" s="1"/>
  <c r="R80" i="46"/>
  <c r="S80" i="46" s="1"/>
  <c r="H80" i="46" s="1"/>
  <c r="L63" i="64" s="1"/>
  <c r="T63" i="64" s="1"/>
  <c r="R89" i="46"/>
  <c r="S89" i="46" s="1"/>
  <c r="H89" i="46" s="1"/>
  <c r="L71" i="64" s="1"/>
  <c r="T71" i="64" s="1"/>
  <c r="R131" i="46"/>
  <c r="S131" i="46" s="1"/>
  <c r="H131" i="46" s="1"/>
  <c r="L112" i="64" s="1"/>
  <c r="T112" i="64" s="1"/>
  <c r="R77" i="46"/>
  <c r="S77" i="46" s="1"/>
  <c r="H77" i="46" s="1"/>
  <c r="L60" i="64" s="1"/>
  <c r="T60" i="64" s="1"/>
  <c r="R110" i="46"/>
  <c r="S110" i="46" s="1"/>
  <c r="H110" i="46" s="1"/>
  <c r="L92" i="64" s="1"/>
  <c r="T92" i="64" s="1"/>
  <c r="R119" i="46"/>
  <c r="S119" i="46" s="1"/>
  <c r="H119" i="46" s="1"/>
  <c r="L101" i="64" s="1"/>
  <c r="T101" i="64" s="1"/>
  <c r="R74" i="46"/>
  <c r="S74" i="46" s="1"/>
  <c r="H74" i="46" s="1"/>
  <c r="L57" i="64" s="1"/>
  <c r="T57" i="64" s="1"/>
  <c r="R102" i="46"/>
  <c r="S102" i="46" s="1"/>
  <c r="H102" i="46" s="1"/>
  <c r="L84" i="64" s="1"/>
  <c r="T84" i="64" s="1"/>
  <c r="R39" i="46"/>
  <c r="S39" i="46" s="1"/>
  <c r="H39" i="46" s="1"/>
  <c r="L26" i="64" s="1"/>
  <c r="T26" i="64" s="1"/>
  <c r="R40" i="46"/>
  <c r="S40" i="46" s="1"/>
  <c r="H40" i="46" s="1"/>
  <c r="L27" i="64" s="1"/>
  <c r="T27" i="64" s="1"/>
  <c r="R12" i="46"/>
  <c r="S12" i="46" s="1"/>
  <c r="H12" i="46" s="1"/>
  <c r="L2" i="64" s="1"/>
  <c r="T2" i="64" s="1"/>
  <c r="R90" i="46"/>
  <c r="S90" i="46" s="1"/>
  <c r="H90" i="46" s="1"/>
  <c r="L72" i="64" s="1"/>
  <c r="T72" i="64" s="1"/>
  <c r="R44" i="46"/>
  <c r="S44" i="46" s="1"/>
  <c r="H44" i="46" s="1"/>
  <c r="L30" i="64" s="1"/>
  <c r="T30" i="64" s="1"/>
  <c r="R124" i="46"/>
  <c r="S124" i="46" s="1"/>
  <c r="H124" i="46" s="1"/>
  <c r="L106" i="64" s="1"/>
  <c r="T106" i="64" s="1"/>
  <c r="R93" i="46"/>
  <c r="S93" i="46" s="1"/>
  <c r="H93" i="46" s="1"/>
  <c r="L75" i="64" s="1"/>
  <c r="T75" i="64" s="1"/>
  <c r="R57" i="46"/>
  <c r="S57" i="46" s="1"/>
  <c r="H57" i="46" s="1"/>
  <c r="L42" i="64" s="1"/>
  <c r="T42" i="64" s="1"/>
  <c r="R83" i="46"/>
  <c r="S83" i="46" s="1"/>
  <c r="H83" i="46" s="1"/>
  <c r="L66" i="64" s="1"/>
  <c r="T66" i="64" s="1"/>
  <c r="R126" i="46"/>
  <c r="S126" i="46" s="1"/>
  <c r="H126" i="46" s="1"/>
  <c r="L108" i="64" s="1"/>
  <c r="T108" i="64" s="1"/>
  <c r="R30" i="46"/>
  <c r="S30" i="46" s="1"/>
  <c r="H30" i="46" s="1"/>
  <c r="L18" i="64" s="1"/>
  <c r="T18" i="64" s="1"/>
  <c r="R49" i="46"/>
  <c r="S49" i="46" s="1"/>
  <c r="H49" i="46" s="1"/>
  <c r="L35" i="64" s="1"/>
  <c r="T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N52" i="64" s="1"/>
  <c r="V52" i="64" s="1"/>
  <c r="R22" i="48"/>
  <c r="S22" i="48" s="1"/>
  <c r="H22" i="48" s="1"/>
  <c r="N10" i="64" s="1"/>
  <c r="V10" i="64" s="1"/>
  <c r="R23" i="48"/>
  <c r="S23" i="48" s="1"/>
  <c r="H23" i="48" s="1"/>
  <c r="N11" i="64" s="1"/>
  <c r="V11" i="64" s="1"/>
  <c r="R95" i="48"/>
  <c r="S95" i="48" s="1"/>
  <c r="H95" i="48" s="1"/>
  <c r="N77" i="64" s="1"/>
  <c r="V77" i="64" s="1"/>
  <c r="R27" i="48"/>
  <c r="S27" i="48" s="1"/>
  <c r="H27" i="48" s="1"/>
  <c r="N15" i="64" s="1"/>
  <c r="V15" i="64" s="1"/>
  <c r="R116" i="48"/>
  <c r="S116" i="48" s="1"/>
  <c r="H116" i="48" s="1"/>
  <c r="N98" i="64" s="1"/>
  <c r="V98" i="64" s="1"/>
  <c r="R57" i="48"/>
  <c r="S57" i="48" s="1"/>
  <c r="H57" i="48" s="1"/>
  <c r="N42" i="64" s="1"/>
  <c r="V42" i="64" s="1"/>
  <c r="R35" i="48"/>
  <c r="S35" i="48" s="1"/>
  <c r="H35" i="48" s="1"/>
  <c r="N23" i="64" s="1"/>
  <c r="V23" i="64" s="1"/>
  <c r="R31" i="48"/>
  <c r="S31" i="48" s="1"/>
  <c r="H31" i="48" s="1"/>
  <c r="N19" i="64" s="1"/>
  <c r="V19" i="64" s="1"/>
  <c r="R62" i="48"/>
  <c r="S62" i="48" s="1"/>
  <c r="H62" i="48" s="1"/>
  <c r="N46" i="64" s="1"/>
  <c r="V46" i="64" s="1"/>
  <c r="R107" i="48"/>
  <c r="S107" i="48" s="1"/>
  <c r="H107" i="48" s="1"/>
  <c r="N89" i="64" s="1"/>
  <c r="V89" i="64" s="1"/>
  <c r="R123" i="48"/>
  <c r="S123" i="48" s="1"/>
  <c r="H123" i="48" s="1"/>
  <c r="N105" i="64" s="1"/>
  <c r="V105" i="64" s="1"/>
  <c r="R124" i="48"/>
  <c r="S124" i="48" s="1"/>
  <c r="H124" i="48" s="1"/>
  <c r="N106" i="64" s="1"/>
  <c r="V106" i="64" s="1"/>
  <c r="R93" i="48"/>
  <c r="S93" i="48" s="1"/>
  <c r="H93" i="48" s="1"/>
  <c r="N75" i="64" s="1"/>
  <c r="V75" i="64" s="1"/>
  <c r="R136" i="48"/>
  <c r="S136" i="48" s="1"/>
  <c r="H136" i="48" s="1"/>
  <c r="N117" i="64" s="1"/>
  <c r="V117" i="64" s="1"/>
  <c r="R34" i="48"/>
  <c r="S34" i="48" s="1"/>
  <c r="H34" i="48" s="1"/>
  <c r="N22" i="64" s="1"/>
  <c r="V22" i="64" s="1"/>
  <c r="R90" i="48"/>
  <c r="S90" i="48" s="1"/>
  <c r="H90" i="48" s="1"/>
  <c r="N72" i="64" s="1"/>
  <c r="V72" i="64" s="1"/>
  <c r="R53" i="48"/>
  <c r="S53" i="48" s="1"/>
  <c r="H53" i="48" s="1"/>
  <c r="N38" i="64" s="1"/>
  <c r="V38" i="64" s="1"/>
  <c r="R39" i="48"/>
  <c r="S39" i="48" s="1"/>
  <c r="H39" i="48" s="1"/>
  <c r="N26" i="64" s="1"/>
  <c r="V26" i="64" s="1"/>
  <c r="R86" i="48"/>
  <c r="S86" i="48" s="1"/>
  <c r="H86" i="48" s="1"/>
  <c r="N69" i="64" s="1"/>
  <c r="V69" i="64" s="1"/>
  <c r="R43" i="48"/>
  <c r="S43" i="48" s="1"/>
  <c r="H43" i="48" s="1"/>
  <c r="N29" i="64" s="1"/>
  <c r="V29" i="64" s="1"/>
  <c r="R134" i="48"/>
  <c r="S134" i="48" s="1"/>
  <c r="H134" i="48" s="1"/>
  <c r="N115" i="64" s="1"/>
  <c r="V115" i="64" s="1"/>
  <c r="R15" i="48"/>
  <c r="S15" i="48" s="1"/>
  <c r="H15" i="48" s="1"/>
  <c r="N4" i="64" s="1"/>
  <c r="V4" i="64" s="1"/>
  <c r="R50" i="48"/>
  <c r="S50" i="48" s="1"/>
  <c r="H50" i="48" s="1"/>
  <c r="N36" i="64" s="1"/>
  <c r="V36" i="64" s="1"/>
  <c r="R14" i="48"/>
  <c r="S14" i="48" s="1"/>
  <c r="H14" i="48" s="1"/>
  <c r="N3" i="64" s="1"/>
  <c r="V3" i="64" s="1"/>
  <c r="R49" i="48"/>
  <c r="S49" i="48" s="1"/>
  <c r="H49" i="48" s="1"/>
  <c r="N35" i="64" s="1"/>
  <c r="V35" i="64" s="1"/>
  <c r="R75" i="48"/>
  <c r="S75" i="48" s="1"/>
  <c r="H75" i="48" s="1"/>
  <c r="N58" i="64" s="1"/>
  <c r="V58" i="64" s="1"/>
  <c r="R119" i="48"/>
  <c r="S119" i="48" s="1"/>
  <c r="H119" i="48" s="1"/>
  <c r="N101" i="64" s="1"/>
  <c r="V101" i="64" s="1"/>
  <c r="R45" i="48"/>
  <c r="S45" i="48" s="1"/>
  <c r="H45" i="48" s="1"/>
  <c r="N31" i="64" s="1"/>
  <c r="V31" i="64" s="1"/>
  <c r="R117" i="48"/>
  <c r="S117" i="48" s="1"/>
  <c r="H117" i="48" s="1"/>
  <c r="N99" i="64" s="1"/>
  <c r="V99" i="64" s="1"/>
  <c r="R28" i="48"/>
  <c r="S28" i="48" s="1"/>
  <c r="H28" i="48" s="1"/>
  <c r="N16" i="64" s="1"/>
  <c r="V16" i="64" s="1"/>
  <c r="R102" i="48"/>
  <c r="S102" i="48" s="1"/>
  <c r="H102" i="48" s="1"/>
  <c r="N84" i="64" s="1"/>
  <c r="V84" i="64" s="1"/>
  <c r="R122" i="48"/>
  <c r="S122" i="48" s="1"/>
  <c r="H122" i="48" s="1"/>
  <c r="N104" i="64" s="1"/>
  <c r="V104" i="64" s="1"/>
  <c r="R58" i="48"/>
  <c r="S58" i="48" s="1"/>
  <c r="H58" i="48" s="1"/>
  <c r="N43" i="64" s="1"/>
  <c r="V43" i="64" s="1"/>
  <c r="R85" i="48"/>
  <c r="S85" i="48" s="1"/>
  <c r="H85" i="48" s="1"/>
  <c r="N68" i="64" s="1"/>
  <c r="V68" i="64" s="1"/>
  <c r="R26" i="48"/>
  <c r="S26" i="48" s="1"/>
  <c r="H26" i="48" s="1"/>
  <c r="N14" i="64" s="1"/>
  <c r="V14" i="64" s="1"/>
  <c r="R25" i="48"/>
  <c r="S25" i="48" s="1"/>
  <c r="H25" i="48" s="1"/>
  <c r="N13" i="64" s="1"/>
  <c r="V13" i="64" s="1"/>
  <c r="R72" i="48"/>
  <c r="S72" i="48" s="1"/>
  <c r="H72" i="48" s="1"/>
  <c r="N55" i="64" s="1"/>
  <c r="V55" i="64" s="1"/>
  <c r="R118" i="48"/>
  <c r="S118" i="48" s="1"/>
  <c r="H118" i="48" s="1"/>
  <c r="N100" i="64" s="1"/>
  <c r="V100" i="64" s="1"/>
  <c r="R37" i="48"/>
  <c r="S37" i="48" s="1"/>
  <c r="H37" i="48" s="1"/>
  <c r="N24" i="64" s="1"/>
  <c r="V24" i="64" s="1"/>
  <c r="R42" i="48"/>
  <c r="S42" i="48" s="1"/>
  <c r="H42" i="48" s="1"/>
  <c r="N28" i="64" s="1"/>
  <c r="V28" i="64" s="1"/>
  <c r="R104" i="48"/>
  <c r="S104" i="48" s="1"/>
  <c r="H104" i="48" s="1"/>
  <c r="N86" i="64" s="1"/>
  <c r="V86" i="64" s="1"/>
  <c r="R68" i="48"/>
  <c r="S68" i="48" s="1"/>
  <c r="H68" i="48" s="1"/>
  <c r="N51" i="64" s="1"/>
  <c r="V51" i="64" s="1"/>
  <c r="R59" i="48"/>
  <c r="S59" i="48" s="1"/>
  <c r="H59" i="48" s="1"/>
  <c r="N44" i="64" s="1"/>
  <c r="V44" i="64" s="1"/>
  <c r="R55" i="48"/>
  <c r="S55" i="48" s="1"/>
  <c r="H55" i="48" s="1"/>
  <c r="N40" i="64" s="1"/>
  <c r="V40" i="64" s="1"/>
  <c r="R121" i="48"/>
  <c r="S121" i="48" s="1"/>
  <c r="H121" i="48" s="1"/>
  <c r="N103" i="64" s="1"/>
  <c r="V103" i="64" s="1"/>
  <c r="R108" i="48"/>
  <c r="S108" i="48" s="1"/>
  <c r="H108" i="48" s="1"/>
  <c r="N90" i="64" s="1"/>
  <c r="V90" i="64" s="1"/>
  <c r="R29" i="48"/>
  <c r="S29" i="48" s="1"/>
  <c r="H29" i="48" s="1"/>
  <c r="N17" i="64" s="1"/>
  <c r="V17" i="64" s="1"/>
  <c r="R89" i="48"/>
  <c r="S89" i="48" s="1"/>
  <c r="H89" i="48" s="1"/>
  <c r="N71" i="64" s="1"/>
  <c r="V71" i="64" s="1"/>
  <c r="R103" i="48"/>
  <c r="S103" i="48" s="1"/>
  <c r="H103" i="48" s="1"/>
  <c r="N85" i="64" s="1"/>
  <c r="V85" i="64" s="1"/>
  <c r="R87" i="48"/>
  <c r="S87" i="48" s="1"/>
  <c r="H87" i="48" s="1"/>
  <c r="N70" i="64" s="1"/>
  <c r="V70" i="64" s="1"/>
  <c r="R83" i="48"/>
  <c r="S83" i="48" s="1"/>
  <c r="H83" i="48" s="1"/>
  <c r="N66" i="64" s="1"/>
  <c r="V66" i="64" s="1"/>
  <c r="R24" i="48"/>
  <c r="S24" i="48" s="1"/>
  <c r="H24" i="48" s="1"/>
  <c r="N12" i="64" s="1"/>
  <c r="V12" i="64" s="1"/>
  <c r="R106" i="48"/>
  <c r="S106" i="48" s="1"/>
  <c r="H106" i="48" s="1"/>
  <c r="N88" i="64" s="1"/>
  <c r="V88" i="64" s="1"/>
  <c r="R52" i="48"/>
  <c r="S52" i="48" s="1"/>
  <c r="H52" i="48" s="1"/>
  <c r="N37" i="64" s="1"/>
  <c r="V37" i="64" s="1"/>
  <c r="R100" i="48"/>
  <c r="S100" i="48" s="1"/>
  <c r="H100" i="48" s="1"/>
  <c r="N82" i="64" s="1"/>
  <c r="V82" i="64" s="1"/>
  <c r="R110" i="48"/>
  <c r="S110" i="48" s="1"/>
  <c r="H110" i="48" s="1"/>
  <c r="N92" i="64" s="1"/>
  <c r="V92" i="64" s="1"/>
  <c r="R17" i="48"/>
  <c r="S17" i="48" s="1"/>
  <c r="H17" i="48" s="1"/>
  <c r="N6" i="64" s="1"/>
  <c r="V6" i="64" s="1"/>
  <c r="R47" i="48"/>
  <c r="S47" i="48" s="1"/>
  <c r="H47" i="48" s="1"/>
  <c r="N33" i="64" s="1"/>
  <c r="V33" i="64" s="1"/>
  <c r="R131" i="48"/>
  <c r="S131" i="48" s="1"/>
  <c r="H131" i="48" s="1"/>
  <c r="N112" i="64" s="1"/>
  <c r="V112" i="64" s="1"/>
  <c r="R38" i="48"/>
  <c r="S38" i="48" s="1"/>
  <c r="H38" i="48" s="1"/>
  <c r="N25" i="64" s="1"/>
  <c r="V25" i="64" s="1"/>
  <c r="R71" i="48"/>
  <c r="S71" i="48" s="1"/>
  <c r="H71" i="48" s="1"/>
  <c r="N54" i="64" s="1"/>
  <c r="V54" i="64" s="1"/>
  <c r="R44" i="48"/>
  <c r="S44" i="48" s="1"/>
  <c r="H44" i="48" s="1"/>
  <c r="N30" i="64" s="1"/>
  <c r="V30" i="64" s="1"/>
  <c r="R77" i="48"/>
  <c r="S77" i="48" s="1"/>
  <c r="H77" i="48" s="1"/>
  <c r="N60" i="64" s="1"/>
  <c r="V60" i="64" s="1"/>
  <c r="R32" i="48"/>
  <c r="S32" i="48" s="1"/>
  <c r="H32" i="48" s="1"/>
  <c r="N20" i="64" s="1"/>
  <c r="V20" i="64" s="1"/>
  <c r="R33" i="48"/>
  <c r="S33" i="48" s="1"/>
  <c r="H33" i="48" s="1"/>
  <c r="N21" i="64" s="1"/>
  <c r="V21" i="64" s="1"/>
  <c r="R70" i="48"/>
  <c r="S70" i="48" s="1"/>
  <c r="H70" i="48" s="1"/>
  <c r="N53" i="64" s="1"/>
  <c r="V53" i="64" s="1"/>
  <c r="R12" i="48"/>
  <c r="S12" i="48" s="1"/>
  <c r="H12" i="48" s="1"/>
  <c r="N2" i="64" s="1"/>
  <c r="V2" i="64" s="1"/>
  <c r="R76" i="48"/>
  <c r="S76" i="48" s="1"/>
  <c r="H76" i="48" s="1"/>
  <c r="N59" i="64" s="1"/>
  <c r="V59" i="64" s="1"/>
  <c r="R92" i="48"/>
  <c r="S92" i="48" s="1"/>
  <c r="H92" i="48" s="1"/>
  <c r="N74" i="64" s="1"/>
  <c r="V74" i="64" s="1"/>
  <c r="R112" i="48"/>
  <c r="S112" i="48" s="1"/>
  <c r="H112" i="48" s="1"/>
  <c r="N94" i="64" s="1"/>
  <c r="V94" i="64" s="1"/>
  <c r="R97" i="48"/>
  <c r="S97" i="48" s="1"/>
  <c r="H97" i="48" s="1"/>
  <c r="N79" i="64" s="1"/>
  <c r="V79" i="64" s="1"/>
  <c r="R81" i="48"/>
  <c r="S81" i="48" s="1"/>
  <c r="H81" i="48" s="1"/>
  <c r="N64" i="64" s="1"/>
  <c r="V64" i="64" s="1"/>
  <c r="R105" i="48"/>
  <c r="S105" i="48" s="1"/>
  <c r="H105" i="48" s="1"/>
  <c r="N87" i="64" s="1"/>
  <c r="V87" i="64" s="1"/>
  <c r="R73" i="48"/>
  <c r="S73" i="48" s="1"/>
  <c r="H73" i="48" s="1"/>
  <c r="N56" i="64" s="1"/>
  <c r="V56" i="64" s="1"/>
  <c r="R16" i="48"/>
  <c r="S16" i="48" s="1"/>
  <c r="H16" i="48" s="1"/>
  <c r="N5" i="64" s="1"/>
  <c r="V5" i="64" s="1"/>
  <c r="R94" i="48"/>
  <c r="S94" i="48" s="1"/>
  <c r="H94" i="48" s="1"/>
  <c r="N76" i="64" s="1"/>
  <c r="V76" i="64" s="1"/>
  <c r="R135" i="48"/>
  <c r="S135" i="48" s="1"/>
  <c r="H135" i="48" s="1"/>
  <c r="N116" i="64" s="1"/>
  <c r="V116" i="64" s="1"/>
  <c r="R18" i="48"/>
  <c r="S18" i="48" s="1"/>
  <c r="H18" i="48" s="1"/>
  <c r="N7" i="64" s="1"/>
  <c r="V7" i="64" s="1"/>
  <c r="R19" i="48"/>
  <c r="S19" i="48" s="1"/>
  <c r="H19" i="48" s="1"/>
  <c r="N8" i="64" s="1"/>
  <c r="V8" i="64" s="1"/>
  <c r="R65" i="48"/>
  <c r="S65" i="48" s="1"/>
  <c r="H65" i="48" s="1"/>
  <c r="N49" i="64" s="1"/>
  <c r="V49" i="64" s="1"/>
  <c r="R125" i="48"/>
  <c r="S125" i="48" s="1"/>
  <c r="H125" i="48" s="1"/>
  <c r="N107" i="64" s="1"/>
  <c r="V107" i="64" s="1"/>
  <c r="R64" i="48"/>
  <c r="S64" i="48" s="1"/>
  <c r="H64" i="48" s="1"/>
  <c r="N48" i="64" s="1"/>
  <c r="V48" i="64" s="1"/>
  <c r="R120" i="48"/>
  <c r="S120" i="48" s="1"/>
  <c r="H120" i="48" s="1"/>
  <c r="N102" i="64" s="1"/>
  <c r="V102" i="64" s="1"/>
  <c r="R132" i="48"/>
  <c r="S132" i="48" s="1"/>
  <c r="H132" i="48" s="1"/>
  <c r="N113" i="64" s="1"/>
  <c r="V113" i="64" s="1"/>
  <c r="R79" i="48"/>
  <c r="S79" i="48" s="1"/>
  <c r="H79" i="48" s="1"/>
  <c r="N62" i="64" s="1"/>
  <c r="V62" i="64" s="1"/>
  <c r="R96" i="48"/>
  <c r="S96" i="48" s="1"/>
  <c r="H96" i="48" s="1"/>
  <c r="N78" i="64" s="1"/>
  <c r="V78" i="64" s="1"/>
  <c r="R133" i="48"/>
  <c r="S133" i="48" s="1"/>
  <c r="H133" i="48" s="1"/>
  <c r="N114" i="64" s="1"/>
  <c r="V114" i="64" s="1"/>
  <c r="R113" i="48"/>
  <c r="S113" i="48" s="1"/>
  <c r="H113" i="48" s="1"/>
  <c r="N95" i="64" s="1"/>
  <c r="V95" i="64" s="1"/>
  <c r="R60" i="48"/>
  <c r="S60" i="48" s="1"/>
  <c r="H60" i="48" s="1"/>
  <c r="N45" i="64" s="1"/>
  <c r="V45" i="64" s="1"/>
  <c r="R111" i="48"/>
  <c r="S111" i="48" s="1"/>
  <c r="H111" i="48" s="1"/>
  <c r="N93" i="64" s="1"/>
  <c r="V93" i="64" s="1"/>
  <c r="R66" i="48"/>
  <c r="S66" i="48" s="1"/>
  <c r="H66" i="48" s="1"/>
  <c r="N50" i="64" s="1"/>
  <c r="V50" i="64" s="1"/>
  <c r="R99" i="48"/>
  <c r="S99" i="48" s="1"/>
  <c r="H99" i="48" s="1"/>
  <c r="N81" i="64" s="1"/>
  <c r="V81" i="64" s="1"/>
  <c r="R109" i="48"/>
  <c r="S109" i="48" s="1"/>
  <c r="H109" i="48" s="1"/>
  <c r="N91" i="64" s="1"/>
  <c r="V91" i="64" s="1"/>
  <c r="R74" i="48"/>
  <c r="S74" i="48" s="1"/>
  <c r="H74" i="48" s="1"/>
  <c r="N57" i="64" s="1"/>
  <c r="V57" i="64" s="1"/>
  <c r="R40" i="48"/>
  <c r="S40" i="48" s="1"/>
  <c r="H40" i="48" s="1"/>
  <c r="N27" i="64" s="1"/>
  <c r="V27" i="64" s="1"/>
  <c r="R126" i="48"/>
  <c r="S126" i="48" s="1"/>
  <c r="H126" i="48" s="1"/>
  <c r="N108" i="64" s="1"/>
  <c r="V108" i="64" s="1"/>
  <c r="R101" i="48"/>
  <c r="S101" i="48" s="1"/>
  <c r="H101" i="48" s="1"/>
  <c r="N83" i="64" s="1"/>
  <c r="V83" i="64" s="1"/>
  <c r="R46" i="48"/>
  <c r="S46" i="48" s="1"/>
  <c r="H46" i="48" s="1"/>
  <c r="N32" i="64" s="1"/>
  <c r="V32" i="64" s="1"/>
  <c r="R78" i="48"/>
  <c r="S78" i="48" s="1"/>
  <c r="H78" i="48" s="1"/>
  <c r="N61" i="64" s="1"/>
  <c r="V61" i="64" s="1"/>
  <c r="R48" i="48"/>
  <c r="S48" i="48" s="1"/>
  <c r="H48" i="48" s="1"/>
  <c r="N34" i="64" s="1"/>
  <c r="V34" i="64" s="1"/>
  <c r="R130" i="48"/>
  <c r="S130" i="48" s="1"/>
  <c r="H130" i="48" s="1"/>
  <c r="N111" i="64" s="1"/>
  <c r="V111" i="64" s="1"/>
  <c r="R82" i="48"/>
  <c r="S82" i="48" s="1"/>
  <c r="H82" i="48" s="1"/>
  <c r="N65" i="64" s="1"/>
  <c r="V65" i="64" s="1"/>
  <c r="R56" i="48"/>
  <c r="S56" i="48" s="1"/>
  <c r="H56" i="48" s="1"/>
  <c r="N41" i="64" s="1"/>
  <c r="V41" i="64" s="1"/>
  <c r="R129" i="48"/>
  <c r="S129" i="48" s="1"/>
  <c r="H129" i="48" s="1"/>
  <c r="N110" i="64" s="1"/>
  <c r="V110" i="64" s="1"/>
  <c r="R54" i="48"/>
  <c r="S54" i="48" s="1"/>
  <c r="H54" i="48" s="1"/>
  <c r="N39" i="64" s="1"/>
  <c r="V39" i="64" s="1"/>
  <c r="R80" i="48"/>
  <c r="S80" i="48" s="1"/>
  <c r="H80" i="48" s="1"/>
  <c r="N63" i="64" s="1"/>
  <c r="V63" i="64" s="1"/>
  <c r="R128" i="48"/>
  <c r="S128" i="48" s="1"/>
  <c r="H128" i="48" s="1"/>
  <c r="N109" i="64" s="1"/>
  <c r="V109" i="64" s="1"/>
  <c r="R30" i="48"/>
  <c r="S30" i="48" s="1"/>
  <c r="H30" i="48" s="1"/>
  <c r="N18" i="64" s="1"/>
  <c r="V18" i="64" s="1"/>
  <c r="R91" i="48"/>
  <c r="S91" i="48" s="1"/>
  <c r="H91" i="48" s="1"/>
  <c r="N73" i="64" s="1"/>
  <c r="V73" i="64" s="1"/>
  <c r="R98" i="48"/>
  <c r="S98" i="48" s="1"/>
  <c r="H98" i="48" s="1"/>
  <c r="N80" i="64" s="1"/>
  <c r="V80" i="64" s="1"/>
  <c r="R84" i="48"/>
  <c r="S84" i="48" s="1"/>
  <c r="H84" i="48" s="1"/>
  <c r="N67" i="64" s="1"/>
  <c r="V67" i="64" s="1"/>
  <c r="R20" i="48"/>
  <c r="S20" i="48" s="1"/>
  <c r="H20" i="48" s="1"/>
  <c r="N9" i="64" s="1"/>
  <c r="V9" i="64" s="1"/>
  <c r="R115" i="48"/>
  <c r="S115" i="48" s="1"/>
  <c r="H115" i="48" s="1"/>
  <c r="N97" i="64" s="1"/>
  <c r="V97" i="64" s="1"/>
  <c r="R114" i="48"/>
  <c r="S114" i="48" s="1"/>
  <c r="H114" i="48" s="1"/>
  <c r="N96" i="64" s="1"/>
  <c r="V96" i="64" s="1"/>
  <c r="R63" i="48"/>
  <c r="S63" i="48" s="1"/>
  <c r="H63" i="48" s="1"/>
  <c r="N47" i="64" s="1"/>
  <c r="V47" i="64" s="1"/>
  <c r="R137" i="48"/>
  <c r="S137" i="48" s="1"/>
  <c r="H137" i="48" s="1"/>
  <c r="N118" i="64" s="1"/>
  <c r="V118"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J91" i="64" s="1"/>
  <c r="R91"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J21" i="64"/>
  <c r="R21" i="64" s="1"/>
  <c r="L55" i="50"/>
  <c r="J38" i="64"/>
  <c r="R38" i="64" s="1"/>
  <c r="J78" i="49"/>
  <c r="S78" i="49" s="1"/>
  <c r="J59" i="64"/>
  <c r="R59" i="64" s="1"/>
  <c r="J59" i="49"/>
  <c r="S59" i="49" s="1"/>
  <c r="J42" i="64"/>
  <c r="R42" i="64" s="1"/>
  <c r="J52" i="49"/>
  <c r="S52" i="49" s="1"/>
  <c r="J36" i="64"/>
  <c r="R36" i="64" s="1"/>
  <c r="L104" i="50"/>
  <c r="J84" i="64"/>
  <c r="R84" i="64" s="1"/>
  <c r="J116" i="49"/>
  <c r="S116" i="49" s="1"/>
  <c r="J96" i="64"/>
  <c r="R96" i="64" s="1"/>
  <c r="L101" i="50"/>
  <c r="J81" i="64"/>
  <c r="R81" i="64" s="1"/>
  <c r="J37" i="49"/>
  <c r="S37" i="49" s="1"/>
  <c r="J23" i="64"/>
  <c r="R23" i="64" s="1"/>
  <c r="J93" i="49"/>
  <c r="S93" i="49" s="1"/>
  <c r="J73" i="64"/>
  <c r="R73" i="64" s="1"/>
  <c r="L79" i="50"/>
  <c r="J60" i="64"/>
  <c r="R60" i="64" s="1"/>
  <c r="J121" i="49"/>
  <c r="S121" i="49" s="1"/>
  <c r="J101" i="64"/>
  <c r="R101" i="64" s="1"/>
  <c r="J88" i="49"/>
  <c r="S88" i="49" s="1"/>
  <c r="J69" i="64"/>
  <c r="R69" i="64" s="1"/>
  <c r="J22" i="49"/>
  <c r="S22" i="49" s="1"/>
  <c r="J9" i="64"/>
  <c r="R9" i="64" s="1"/>
  <c r="J132" i="49"/>
  <c r="S132" i="49" s="1"/>
  <c r="J111" i="64"/>
  <c r="R111" i="64" s="1"/>
  <c r="J112" i="49"/>
  <c r="S112" i="49" s="1"/>
  <c r="J92" i="64"/>
  <c r="R92" i="64" s="1"/>
  <c r="J40" i="49"/>
  <c r="S40" i="49" s="1"/>
  <c r="J25" i="64"/>
  <c r="R25" i="64" s="1"/>
  <c r="J114" i="49"/>
  <c r="S114" i="49" s="1"/>
  <c r="J94" i="64"/>
  <c r="R94" i="64" s="1"/>
  <c r="J72" i="49"/>
  <c r="S72" i="49" s="1"/>
  <c r="J53" i="64"/>
  <c r="R53" i="64" s="1"/>
  <c r="J29" i="49"/>
  <c r="S29" i="49" s="1"/>
  <c r="J15" i="64"/>
  <c r="R15" i="64" s="1"/>
  <c r="L36" i="50"/>
  <c r="J22" i="64"/>
  <c r="R22" i="64" s="1"/>
  <c r="J85" i="49"/>
  <c r="S85" i="49" s="1"/>
  <c r="J66" i="64"/>
  <c r="R66" i="64" s="1"/>
  <c r="J128" i="49"/>
  <c r="S128" i="49" s="1"/>
  <c r="J108" i="64"/>
  <c r="R108" i="64" s="1"/>
  <c r="L86" i="50"/>
  <c r="J67" i="64"/>
  <c r="R67" i="64" s="1"/>
  <c r="J18" i="49"/>
  <c r="S18" i="49" s="1"/>
  <c r="J5" i="64"/>
  <c r="R5" i="64" s="1"/>
  <c r="L17" i="50"/>
  <c r="J4" i="64"/>
  <c r="R4" i="64" s="1"/>
  <c r="J89" i="49"/>
  <c r="S89" i="49" s="1"/>
  <c r="J70" i="64"/>
  <c r="R70" i="64" s="1"/>
  <c r="L110" i="50"/>
  <c r="J90" i="64"/>
  <c r="R90" i="64" s="1"/>
  <c r="L105" i="50"/>
  <c r="J85" i="64"/>
  <c r="R85" i="64" s="1"/>
  <c r="L115" i="50"/>
  <c r="J95" i="64"/>
  <c r="R95" i="64" s="1"/>
  <c r="J34" i="49"/>
  <c r="S34" i="49" s="1"/>
  <c r="J20" i="64"/>
  <c r="R20" i="64" s="1"/>
  <c r="J57" i="49"/>
  <c r="S57" i="49" s="1"/>
  <c r="J40" i="64"/>
  <c r="R40" i="64" s="1"/>
  <c r="L108" i="50"/>
  <c r="J88" i="64"/>
  <c r="R88" i="64" s="1"/>
  <c r="J49" i="49"/>
  <c r="S49" i="49" s="1"/>
  <c r="J33" i="64"/>
  <c r="R33" i="64" s="1"/>
  <c r="J111" i="49"/>
  <c r="S111" i="49" s="1"/>
  <c r="L122" i="50"/>
  <c r="J102" i="64"/>
  <c r="R102" i="64" s="1"/>
  <c r="L118" i="50"/>
  <c r="J98" i="64"/>
  <c r="R98" i="64" s="1"/>
  <c r="J130" i="49"/>
  <c r="S130" i="49" s="1"/>
  <c r="J109" i="64"/>
  <c r="R109" i="64" s="1"/>
  <c r="L28" i="50"/>
  <c r="J14" i="64"/>
  <c r="R14" i="64" s="1"/>
  <c r="L68" i="50"/>
  <c r="J50" i="64"/>
  <c r="R50" i="64" s="1"/>
  <c r="L91" i="50"/>
  <c r="J71" i="64"/>
  <c r="R71" i="64" s="1"/>
  <c r="J109" i="49"/>
  <c r="S109" i="49" s="1"/>
  <c r="J89" i="64"/>
  <c r="R89" i="64" s="1"/>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<sst xmlns="http://schemas.openxmlformats.org/spreadsheetml/2006/main" count="3899" uniqueCount="840">
  <si>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</si>
  <si>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</si>
  <si>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</si>
  <si>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</si>
  <si>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</si>
  <si>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</si>
  <si>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</si>
  <si>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</si>
  <si>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</si>
  <si>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</si>
  <si>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</si>
  <si>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</si>
  <si>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</si>
  <si>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</si>
  <si>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</si>
  <si>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</si>
  <si>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</si>
  <si>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</si>
  <si>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</si>
  <si>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</si>
  <si>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</si>
  <si>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</si>
  <si>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</si>
  <si>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</si>
  <si>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</si>
  <si>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</si>
  <si>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</si>
  <si>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</si>
  <si>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</si>
  <si>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</si>
  <si>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</si>
  <si>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</si>
  <si>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</si>
  <si>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</si>
  <si>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</si>
  <si>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</si>
  <si>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</si>
  <si>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</si>
  <si>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</si>
  <si>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</si>
  <si>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</si>
  <si>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</si>
  <si>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</si>
  <si>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</si>
  <si>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</si>
  <si>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</si>
  <si>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</si>
  <si>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</si>
  <si>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</si>
  <si>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</si>
  <si>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</si>
  <si>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</si>
  <si>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</si>
  <si>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</si>
  <si>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</si>
  <si>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</si>
  <si>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</si>
  <si>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</si>
  <si>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</si>
  <si>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</si>
  <si>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</si>
  <si>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</si>
  <si>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</si>
  <si>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</si>
  <si>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</si>
  <si>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</si>
  <si>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</si>
  <si>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</si>
  <si>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</si>
  <si>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</si>
  <si>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</si>
  <si>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</si>
  <si>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</si>
  <si>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</si>
  <si>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</si>
  <si>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</si>
  <si>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</si>
  <si>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</si>
  <si>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</si>
  <si>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</si>
  <si>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</si>
  <si>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</si>
  <si>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</si>
  <si>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</si>
  <si>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</si>
  <si>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</si>
  <si>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</si>
  <si>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</si>
  <si>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</si>
  <si>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</si>
  <si>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</si>
  <si>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</si>
  <si>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</si>
  <si>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</si>
  <si>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</si>
  <si>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</si>
  <si>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</si>
  <si>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</si>
  <si>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</si>
  <si>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</si>
  <si>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</si>
  <si>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</si>
  <si>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</si>
  <si>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</si>
  <si>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</si>
  <si>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</si>
  <si>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</si>
  <si>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</si>
  <si>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</si>
  <si>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</si>
  <si>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</si>
  <si>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</si>
  <si>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</si>
  <si>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</si>
  <si>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</si>
  <si>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</si>
  <si>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</si>
  <si>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</si>
  <si>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</si>
  <si>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</si>
  <si>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</si>
  <si>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</si>
  <si>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</si>
  <si>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</si>
  <si>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</si>
  <si>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</si>
  <si>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</si>
  <si>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</si>
  <si>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</si>
  <si>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</si>
  <si>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</si>
  <si>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</si>
  <si>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</si>
  <si>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</si>
  <si>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</si>
  <si>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</si>
  <si>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</si>
  <si>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</si>
  <si>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</si>
  <si>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</si>
  <si>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</si>
  <si>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</si>
  <si>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</si>
  <si>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</si>
  <si>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</si>
  <si>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</si>
  <si>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</si>
  <si>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</si>
  <si>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</si>
  <si>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</si>
  <si>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</si>
  <si>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</si>
  <si>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</si>
  <si>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</si>
  <si>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</si>
  <si>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</si>
  <si>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</si>
  <si>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</si>
  <si>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</si>
  <si>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</si>
  <si>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</si>
  <si>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</si>
  <si>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</si>
  <si>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</si>
  <si>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</si>
  <si>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</si>
  <si>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</si>
  <si>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</si>
  <si>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</si>
  <si>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</si>
  <si>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</si>
  <si>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</si>
  <si>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</si>
  <si>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</si>
  <si>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</si>
  <si>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</si>
  <si>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</si>
  <si>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</si>
  <si>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</si>
  <si>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</si>
  <si>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</si>
  <si>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</si>
  <si>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</si>
  <si>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</si>
  <si>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</si>
  <si>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</si>
  <si>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</si>
  <si>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</si>
  <si>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</si>
  <si>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</si>
  <si>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</si>
  <si>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</si>
  <si>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</si>
  <si>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</si>
  <si>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</si>
  <si>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</si>
  <si>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</si>
  <si>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</si>
  <si>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</si>
  <si>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</si>
  <si>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</si>
  <si>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</si>
  <si>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</si>
  <si>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</si>
  <si>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</si>
  <si>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</si>
  <si>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</si>
  <si>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</si>
  <si>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</si>
  <si>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</si>
  <si>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</si>
  <si>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</si>
  <si>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</si>
  <si>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</si>
  <si>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</si>
  <si>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</si>
  <si>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</si>
  <si>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</si>
  <si>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</si>
  <si>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</si>
  <si>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</si>
  <si>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</si>
  <si>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</si>
  <si>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</si>
  <si>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</si>
  <si>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</si>
  <si>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</si>
  <si>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</si>
  <si>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</si>
  <si>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</si>
  <si>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</si>
  <si>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</si>
  <si>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</si>
  <si>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</si>
  <si>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</si>
  <si>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</si>
  <si>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</si>
  <si>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</si>
  <si>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</si>
  <si>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</si>
  <si>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</si>
  <si>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</si>
  <si>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</si>
  <si>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</si>
  <si>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</si>
  <si>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</si>
  <si>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</si>
  <si>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</si>
  <si>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</si>
  <si>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</si>
  <si>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</si>
  <si>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</si>
  <si>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</si>
  <si>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</si>
  <si>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</si>
  <si>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</si>
  <si>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</si>
  <si>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</si>
  <si>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</si>
  <si>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</si>
  <si>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</si>
  <si>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</si>
  <si>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</si>
  <si>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</si>
  <si>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</si>
  <si>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</si>
  <si>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</si>
  <si>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</si>
  <si>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</si>
  <si>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</si>
  <si>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</si>
  <si>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</si>
  <si>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</si>
  <si>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</si>
  <si>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</si>
  <si>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</si>
  <si>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</si>
  <si>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</si>
  <si>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</si>
  <si>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</si>
  <si>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</si>
  <si>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</si>
  <si>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</si>
  <si>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</si>
  <si>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</si>
  <si>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</si>
  <si>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</si>
  <si>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</si>
  <si>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</si>
  <si>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</si>
  <si>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</si>
  <si>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</si>
  <si>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</si>
  <si>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</si>
  <si>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</si>
  <si>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</si>
  <si>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</si>
  <si>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</si>
  <si>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</si>
  <si>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</si>
  <si>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</si>
  <si>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</si>
  <si>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</si>
  <si>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</si>
  <si>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</si>
  <si>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</si>
  <si>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</si>
  <si>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</si>
  <si>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</si>
  <si>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</si>
  <si>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</si>
  <si>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</si>
  <si>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</si>
  <si>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</si>
  <si>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</si>
  <si>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</si>
  <si>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</si>
  <si>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</si>
  <si>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</si>
  <si>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</si>
  <si>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</si>
  <si>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</si>
  <si>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</si>
  <si>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</si>
  <si>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</si>
  <si>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</si>
  <si>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</si>
  <si>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</si>
  <si>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</si>
  <si>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</si>
  <si>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</si>
  <si>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</si>
  <si>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</si>
  <si>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</si>
  <si>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</si>
  <si>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</si>
  <si>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</si>
  <si>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</si>
  <si>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</si>
  <si>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</si>
  <si>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</si>
  <si>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</si>
  <si>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</si>
  <si>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</si>
  <si>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</si>
  <si>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</si>
  <si>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</si>
  <si>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</si>
  <si>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</si>
  <si>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</si>
  <si>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</si>
  <si>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</si>
  <si>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</si>
  <si>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</si>
  <si>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</si>
  <si>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</si>
  <si>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</si>
  <si>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</si>
  <si>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</si>
  <si>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</si>
  <si>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</si>
  <si>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</si>
  <si>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</si>
  <si>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</si>
  <si>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</si>
  <si>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</si>
  <si>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</si>
  <si>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</si>
  <si>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</si>
  <si>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</si>
  <si>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</si>
  <si>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</si>
  <si>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</si>
  <si>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</si>
  <si>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</si>
  <si>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</si>
  <si>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</si>
  <si>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</si>
  <si>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</si>
  <si>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</si>
  <si>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</si>
  <si>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</si>
  <si>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</si>
  <si>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</si>
  <si>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</si>
  <si>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</si>
  <si>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</si>
  <si>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</si>
  <si>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</si>
  <si>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</si>
  <si>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</si>
  <si>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</si>
  <si>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</si>
  <si>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</si>
  <si>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</si>
  <si>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</si>
  <si>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</si>
  <si>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</si>
  <si>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</si>
  <si>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</si>
  <si>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</si>
  <si>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</si>
  <si>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</si>
  <si>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</si>
  <si>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</si>
  <si>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</si>
  <si>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</si>
  <si>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</si>
  <si>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</si>
  <si>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</si>
  <si>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</si>
  <si>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</si>
  <si>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</si>
  <si>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</si>
  <si>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</si>
  <si>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</si>
  <si>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</si>
  <si>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</si>
  <si>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</si>
  <si>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</si>
  <si>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</si>
  <si>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</si>
  <si>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</si>
  <si>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</si>
  <si>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</si>
  <si>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</si>
  <si>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</si>
  <si>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</si>
  <si>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</si>
  <si>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</si>
  <si>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</si>
  <si>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</si>
  <si>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</si>
  <si>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</si>
  <si>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</si>
  <si>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</si>
  <si>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</si>
  <si>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</si>
  <si>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</si>
  <si>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</si>
  <si>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</si>
  <si>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</si>
  <si>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</si>
  <si>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</si>
  <si>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</si>
  <si>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</si>
  <si>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</si>
  <si>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</si>
  <si>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</si>
  <si>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</si>
  <si>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</si>
  <si>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</si>
  <si>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</si>
  <si>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</si>
  <si>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</si>
  <si>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</si>
  <si>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</si>
  <si>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</si>
  <si>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</si>
  <si>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</si>
  <si>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</si>
  <si>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</si>
  <si>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</si>
  <si>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</si>
  <si>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</si>
  <si>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</si>
  <si>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</si>
  <si>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</si>
  <si>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</si>
  <si>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</si>
  <si>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</si>
  <si>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</si>
  <si>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</si>
  <si>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</si>
  <si>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</si>
  <si>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</si>
  <si>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</si>
  <si>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</si>
  <si>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</si>
  <si>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</si>
  <si>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</si>
  <si>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</si>
  <si>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</si>
  <si>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</si>
  <si>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</si>
  <si>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</si>
  <si>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</si>
  <si>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</si>
  <si>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</si>
  <si>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</si>
  <si>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</si>
  <si>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</si>
  <si>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</si>
  <si>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</si>
  <si>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</si>
  <si>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</si>
  <si>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</si>
  <si>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</si>
  <si>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</si>
  <si>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</si>
  <si>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</si>
  <si>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</si>
  <si>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</si>
  <si>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</si>
  <si>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</si>
  <si>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</si>
  <si>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</si>
  <si>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</si>
  <si>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</si>
  <si>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</si>
  <si>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</si>
  <si>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</si>
  <si>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</si>
  <si>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</si>
  <si>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</si>
  <si>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</si>
  <si>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</si>
  <si>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</si>
  <si>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</si>
  <si>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</si>
  <si>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</si>
  <si>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</si>
  <si>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</si>
  <si>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</si>
  <si>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</si>
  <si>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</si>
  <si>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</si>
  <si>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</si>
  <si>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</si>
  <si>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</si>
  <si>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</si>
  <si>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</si>
  <si>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</si>
  <si>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</si>
  <si>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</si>
  <si>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</si>
  <si>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</si>
  <si>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</si>
  <si>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</si>
  <si>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</si>
  <si>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</si>
  <si>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</si>
  <si>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</si>
  <si>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</si>
  <si>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</si>
  <si>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</si>
  <si>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</si>
  <si>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</si>
  <si>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</si>
  <si>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</si>
  <si>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</si>
  <si>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</si>
  <si>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</si>
  <si>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</si>
  <si>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</si>
  <si>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</si>
  <si>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</si>
  <si>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</si>
  <si>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</si>
  <si>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</si>
  <si>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</si>
  <si>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</si>
  <si>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</si>
  <si>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</si>
  <si>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</si>
  <si>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</si>
  <si>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</si>
  <si>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</si>
  <si>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</si>
  <si>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</si>
  <si>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</si>
  <si>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</si>
  <si>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</si>
  <si>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</si>
  <si>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</si>
  <si>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</si>
  <si>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</si>
  <si>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</si>
  <si>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</si>
  <si>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</si>
  <si>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</si>
  <si>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</si>
  <si>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</si>
  <si>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</si>
  <si>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</si>
  <si>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</si>
  <si>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</si>
  <si>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</si>
  <si>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</si>
  <si>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</si>
  <si>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</si>
  <si>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</si>
  <si>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</si>
  <si>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</si>
  <si>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</si>
  <si>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</si>
  <si>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</si>
  <si>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</si>
  <si>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</si>
  <si>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</si>
  <si>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</si>
  <si>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</si>
  <si>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</si>
  <si>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</si>
  <si>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</si>
  <si>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</si>
  <si>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</si>
  <si>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</si>
  <si>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</si>
  <si>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</si>
  <si>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</si>
  <si>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</si>
  <si>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</si>
  <si>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</si>
  <si>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</si>
  <si>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</si>
  <si>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</si>
  <si>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</si>
  <si>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</si>
  <si>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</si>
  <si>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</si>
  <si>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</si>
  <si>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</si>
  <si>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</si>
  <si>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</si>
  <si>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</si>
  <si>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</si>
  <si>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</si>
  <si>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</si>
  <si>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</si>
  <si>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</si>
  <si>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</si>
  <si>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</si>
  <si>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</si>
  <si>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</si>
  <si>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</si>
  <si>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</si>
  <si>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</si>
  <si>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</si>
  <si>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</si>
  <si>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</si>
  <si>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</si>
  <si>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</si>
  <si>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</si>
  <si>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</si>
  <si>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</si>
  <si>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</si>
  <si>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</si>
  <si>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</si>
  <si>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</si>
  <si>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</si>
  <si>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</si>
  <si>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</si>
  <si>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</si>
  <si>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</si>
  <si>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</si>
  <si>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</si>
  <si>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</si>
  <si>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</si>
  <si>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</si>
  <si>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</si>
  <si>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</si>
  <si>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</si>
  <si>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</si>
  <si>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</si>
  <si>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</si>
  <si>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</si>
  <si>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</si>
  <si>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</si>
  <si>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</si>
  <si>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</si>
  <si>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</si>
  <si>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</si>
  <si>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</si>
  <si>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</si>
  <si>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</si>
  <si>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</si>
  <si>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</si>
  <si>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</si>
  <si>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</si>
  <si>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</si>
  <si>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</si>
  <si>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</si>
  <si>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</si>
  <si>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</si>
  <si>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</si>
  <si>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</si>
  <si>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</si>
  <si>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</si>
  <si>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</si>
  <si>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</si>
  <si>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</si>
  <si>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</si>
  <si>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</si>
  <si>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</si>
  <si>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</si>
  <si>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</si>
  <si>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</si>
  <si>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</si>
  <si>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</si>
  <si>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</si>
  <si>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</si>
  <si>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</si>
  <si>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</si>
  <si>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</si>
  <si>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</si>
  <si>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</si>
  <si>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</si>
  <si>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</si>
  <si>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</si>
  <si>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</si>
  <si>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</si>
  <si>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</si>
  <si>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</si>
  <si>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</si>
  <si>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</si>
  <si>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</si>
  <si>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</si>
  <si>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</si>
  <si>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</si>
  <si>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</si>
  <si>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</si>
  <si>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</si>
  <si>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</si>
  <si>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</si>
  <si>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</si>
  <si>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</si>
  <si>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</si>
  <si>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</si>
  <si>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</si>
  <si>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</si>
  <si>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</si>
  <si>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</si>
  <si>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</si>
  <si>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</si>
  <si>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</si>
  <si>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</si>
  <si>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</si>
  <si>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</si>
  <si>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</si>
  <si>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</si>
  <si>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</si>
  <si>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</si>
  <si>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</si>
  <si>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</si>
  <si>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</si>
  <si>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</si>
  <si>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</si>
  <si>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</si>
  <si>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</si>
  <si>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</si>
  <si>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</si>
  <si>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</si>
  <si>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</si>
  <si>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</si>
  <si>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</si>
  <si>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</si>
  <si>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</si>
  <si>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</si>
  <si>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</si>
  <si>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</si>
  <si>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</si>
  <si>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</si>
  <si>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</si>
  <si>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</si>
  <si>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</si>
  <si>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</si>
  <si>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</si>
  <si>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</si>
  <si>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</si>
  <si>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</si>
  <si>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</si>
  <si>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</si>
  <si>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</si>
  <si>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</si>
  <si>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</si>
  <si>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</si>
  <si>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</si>
  <si>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</si>
  <si>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</si>
  <si>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</si>
  <si>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</si>
  <si>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</si>
  <si>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</si>
  <si>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</si>
  <si>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</si>
  <si>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</si>
  <si>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</si>
  <si>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</si>
  <si>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</si>
  <si>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</si>
  <si>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</si>
  <si>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</si>
  <si>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</si>
  <si>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</si>
  <si>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</si>
  <si>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</si>
  <si>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</si>
  <si>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</si>
  <si>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</si>
  <si>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</si>
  <si>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</si>
  <si>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</si>
  <si>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</si>
  <si>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</si>
  <si>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</si>
  <si>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</si>
  <si>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</si>
  <si>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</si>
  <si>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</si>
  <si>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</si>
  <si>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</si>
  <si>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</si>
  <si>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</si>
  <si>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</si>
  <si>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</si>
  <si>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</si>
  <si>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</si>
  <si>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</si>
  <si>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</si>
  <si>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</si>
  <si>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</si>
  <si>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</si>
  <si>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</si>
  <si>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SMART Corridor_FEE</t>
  </si>
  <si>
    <t>R1_Outside SMART Corridor_FEE</t>
  </si>
  <si>
    <t>R2_Within Smart Corridor_FEE</t>
  </si>
  <si>
    <t>R2_Outside Smart Corridor_FEE</t>
  </si>
  <si>
    <t>R3_Within Smart Corridor_FEE</t>
  </si>
  <si>
    <t>R3_Outside Smart Corridor_FEE</t>
  </si>
  <si>
    <t>R4_Within Smart Corridor_FEE</t>
  </si>
  <si>
    <t>R4_Outside Smart Corridor_FEE</t>
  </si>
  <si>
    <t>R1_Within SMART Corridor_RATIO</t>
  </si>
  <si>
    <t>R1_Outside SMART Corridor_RATIO</t>
  </si>
  <si>
    <t>R2_Within Smart Corridor_RATIO</t>
  </si>
  <si>
    <t>R2_Outside Smart Corridor_RATIO</t>
  </si>
  <si>
    <t>R3_Within Smart Corridor_RATIO</t>
  </si>
  <si>
    <t>R3_Outside Smart Corridor_RATIO</t>
  </si>
  <si>
    <t>R4_Within Smart Corridor_RATIO</t>
  </si>
  <si>
    <t>R4_Outside Smart Corridor_RATIO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</si>
</sst>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s>
  <fonts count="59"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s>
  <fills count="25">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s>
  <borders count="101">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s>
  <cellStyleXfs count="7">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cellStyleXfs>
  <cellXfs count="887">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43" fontId="6" fillId="2" borderId="6" xfId="4" applyFont="1" applyFill="1" applyBorder="1" applyAlignment="1">
      <alignment horizontal="center" vertical="center" wrapText="1"/>
    </xf>
    <xf numFmtId="43" fontId="7" fillId="0" borderId="0" xfId="4" applyFont="1" applyFill="1" applyAlignment="1">
      <alignment vertical="center"/>
    </xf>
    <xf numFmtId="43" fontId="7" fillId="0" borderId="0" xfId="4" applyFont="1" applyAlignment="1">
      <alignment vertical="center"/>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7">
    <cellStyle name="Comma" xfId="4" builtinId="3"/>
    <cellStyle name="Currency" xfId="2" builtinId="4"/>
    <cellStyle name="Hyperlink" xfId="3" builtinId="8"/>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1103552.1022391396</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49940.5510574703</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4789.9748053703133</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1103552.1022391396</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49940.5510574703</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4789.9748053703133</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49" t="s">
        <v>4</v>
      </c>
      <c r="C6" s="252" t="s">
        <v>5</v>
      </c>
      <c r="D6" s="252" t="s">
        <v>6</v>
      </c>
      <c r="G6" s="238"/>
    </row>
    <row r="7" spans="2:7" x14ac:dyDescent="0.3">
      <c r="B7" s="750"/>
      <c r="C7" s="253" t="s">
        <v>7</v>
      </c>
      <c r="D7" s="253" t="s">
        <v>8</v>
      </c>
      <c r="G7" s="238"/>
    </row>
    <row r="8" spans="2:7" x14ac:dyDescent="0.3">
      <c r="B8" s="751" t="s">
        <v>9</v>
      </c>
      <c r="C8" s="254" t="s">
        <v>10</v>
      </c>
      <c r="D8" s="254" t="s">
        <v>11</v>
      </c>
      <c r="G8" s="238"/>
    </row>
    <row r="9" spans="2:7" x14ac:dyDescent="0.3">
      <c r="B9" s="752"/>
      <c r="C9" s="255" t="s">
        <v>12</v>
      </c>
      <c r="D9" s="255" t="s">
        <v>13</v>
      </c>
      <c r="G9" s="238"/>
    </row>
    <row r="10" spans="2:7" x14ac:dyDescent="0.3">
      <c r="B10" s="753" t="s">
        <v>14</v>
      </c>
      <c r="C10" s="256" t="s">
        <v>15</v>
      </c>
      <c r="D10" s="256" t="s">
        <v>16</v>
      </c>
      <c r="G10" s="238"/>
    </row>
    <row r="11" spans="2:7" x14ac:dyDescent="0.3">
      <c r="B11" s="754"/>
      <c r="C11" s="257" t="s">
        <v>17</v>
      </c>
      <c r="D11" s="257" t="s">
        <v>18</v>
      </c>
      <c r="G11" s="238"/>
    </row>
    <row r="12" spans="2:7" x14ac:dyDescent="0.3">
      <c r="B12" s="754"/>
      <c r="C12" s="257" t="s">
        <v>19</v>
      </c>
      <c r="D12" s="257" t="s">
        <v>16</v>
      </c>
      <c r="G12" s="238"/>
    </row>
    <row r="13" spans="2:7" x14ac:dyDescent="0.3">
      <c r="B13" s="754"/>
      <c r="C13" s="257" t="s">
        <v>20</v>
      </c>
      <c r="D13" s="257" t="s">
        <v>18</v>
      </c>
      <c r="G13" s="238"/>
    </row>
    <row r="14" spans="2:7" x14ac:dyDescent="0.3">
      <c r="B14" s="754"/>
      <c r="C14" s="257" t="s">
        <v>21</v>
      </c>
      <c r="D14" s="257" t="s">
        <v>16</v>
      </c>
      <c r="G14" s="238"/>
    </row>
    <row r="15" spans="2:7" x14ac:dyDescent="0.3">
      <c r="B15" s="754"/>
      <c r="C15" s="257" t="s">
        <v>22</v>
      </c>
      <c r="D15" s="257" t="s">
        <v>18</v>
      </c>
      <c r="G15" s="238"/>
    </row>
    <row r="16" spans="2:7" x14ac:dyDescent="0.3">
      <c r="B16" s="754"/>
      <c r="C16" s="257" t="s">
        <v>23</v>
      </c>
      <c r="D16" s="257" t="s">
        <v>16</v>
      </c>
      <c r="G16" s="238"/>
    </row>
    <row r="17" spans="2:7" x14ac:dyDescent="0.3">
      <c r="B17" s="755"/>
      <c r="C17" s="258" t="s">
        <v>24</v>
      </c>
      <c r="D17" s="258" t="s">
        <v>18</v>
      </c>
      <c r="G17" s="238"/>
    </row>
    <row r="18" spans="2:7" x14ac:dyDescent="0.3">
      <c r="B18" s="756" t="s">
        <v>25</v>
      </c>
      <c r="C18" s="259" t="s">
        <v>26</v>
      </c>
      <c r="D18" s="259" t="s">
        <v>27</v>
      </c>
      <c r="G18" s="238"/>
    </row>
    <row r="19" spans="2:7" x14ac:dyDescent="0.3">
      <c r="B19" s="757"/>
      <c r="C19" s="260" t="s">
        <v>28</v>
      </c>
      <c r="D19" s="260" t="s">
        <v>29</v>
      </c>
      <c r="G19" s="238"/>
    </row>
    <row r="20" spans="2:7" x14ac:dyDescent="0.3">
      <c r="B20" s="757"/>
      <c r="C20" s="260" t="s">
        <v>30</v>
      </c>
      <c r="D20" s="260" t="s">
        <v>31</v>
      </c>
      <c r="G20" s="238"/>
    </row>
    <row r="21" spans="2:7" x14ac:dyDescent="0.3">
      <c r="B21" s="757"/>
      <c r="C21" s="260" t="s">
        <v>32</v>
      </c>
      <c r="D21" s="260" t="s">
        <v>33</v>
      </c>
      <c r="G21" s="238"/>
    </row>
    <row r="22" spans="2:7" x14ac:dyDescent="0.3">
      <c r="B22" s="757"/>
      <c r="C22" s="260" t="s">
        <v>34</v>
      </c>
      <c r="D22" s="260" t="s">
        <v>35</v>
      </c>
      <c r="G22" s="238"/>
    </row>
    <row r="23" spans="2:7" ht="18" customHeight="1" x14ac:dyDescent="0.3">
      <c r="B23" s="758" t="s">
        <v>36</v>
      </c>
      <c r="C23" s="250" t="s">
        <v>37</v>
      </c>
      <c r="D23" s="250" t="s">
        <v>38</v>
      </c>
      <c r="G23" s="238"/>
    </row>
    <row r="24" spans="2:7" x14ac:dyDescent="0.3">
      <c r="B24" s="759"/>
      <c r="C24" s="251" t="s">
        <v>39</v>
      </c>
      <c r="D24" s="251" t="s">
        <v>40</v>
      </c>
      <c r="G24" s="238"/>
    </row>
    <row r="25" spans="2:7" x14ac:dyDescent="0.3">
      <c r="B25" s="759"/>
      <c r="C25" s="251" t="s">
        <v>41</v>
      </c>
      <c r="D25" s="251" t="s">
        <v>42</v>
      </c>
      <c r="G25" s="238"/>
    </row>
    <row r="26" spans="2:7" x14ac:dyDescent="0.3">
      <c r="B26" s="747" t="s">
        <v>43</v>
      </c>
      <c r="C26" s="248" t="s">
        <v>44</v>
      </c>
      <c r="D26" s="248" t="s">
        <v>45</v>
      </c>
      <c r="G26" s="238"/>
    </row>
    <row r="27" spans="2:7" x14ac:dyDescent="0.3">
      <c r="B27" s="747"/>
      <c r="C27" s="248" t="s">
        <v>46</v>
      </c>
      <c r="D27" s="248" t="s">
        <v>47</v>
      </c>
      <c r="G27" s="238"/>
    </row>
    <row r="28" spans="2:7" x14ac:dyDescent="0.3">
      <c r="B28" s="747"/>
      <c r="C28" s="248" t="s">
        <v>48</v>
      </c>
      <c r="D28" s="248" t="s">
        <v>49</v>
      </c>
      <c r="G28" s="238"/>
    </row>
    <row r="29" spans="2:7" x14ac:dyDescent="0.3">
      <c r="B29" s="747"/>
      <c r="C29" s="248" t="s">
        <v>50</v>
      </c>
      <c r="D29" s="248" t="s">
        <v>51</v>
      </c>
      <c r="G29" s="238"/>
    </row>
    <row r="30" spans="2:7" x14ac:dyDescent="0.3">
      <c r="B30" s="748"/>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63" t="s">
        <v>57</v>
      </c>
      <c r="G4" s="763"/>
      <c r="H4" s="763"/>
      <c r="I4" s="763"/>
      <c r="J4" s="763"/>
      <c r="L4" s="25"/>
      <c r="M4" s="25"/>
      <c r="O4" s="25"/>
      <c r="P4" s="25"/>
      <c r="Q4" s="764" t="s">
        <v>58</v>
      </c>
      <c r="R4" s="764"/>
      <c r="S4" s="764"/>
      <c r="T4" s="764"/>
    </row>
    <row r="5" spans="1:33" x14ac:dyDescent="0.25">
      <c r="D5" s="15" t="s">
        <v>59</v>
      </c>
      <c r="E5" s="15"/>
      <c r="F5" s="15" t="s">
        <v>60</v>
      </c>
      <c r="G5" s="16" t="s">
        <v>61</v>
      </c>
      <c r="H5" s="15" t="s">
        <v>62</v>
      </c>
      <c r="I5" s="16" t="s">
        <v>63</v>
      </c>
      <c r="J5" s="16" t="s">
        <v>64</v>
      </c>
      <c r="L5" s="235" t="s">
        <v>65</v>
      </c>
      <c r="M5" s="235"/>
      <c r="O5" s="666"/>
      <c r="P5" s="667"/>
      <c r="Q5" s="17" t="s">
        <v>60</v>
      </c>
      <c r="R5" s="18" t="s">
        <v>61</v>
      </c>
      <c r="S5" s="765" t="s">
        <v>66</v>
      </c>
      <c r="T5" s="766"/>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67">
        <f>+WalkBikeCapCost!$V$7</f>
        <v>37.9060089869281</v>
      </c>
      <c r="T6" s="768"/>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69" t="s">
        <v>74</v>
      </c>
      <c r="K11" s="770"/>
      <c r="L11" s="770"/>
      <c r="M11" s="770"/>
      <c r="N11" s="770"/>
      <c r="O11" s="770"/>
      <c r="P11" s="771"/>
      <c r="Q11" s="760" t="s">
        <v>75</v>
      </c>
      <c r="R11" s="761"/>
      <c r="S11" s="761"/>
      <c r="T11" s="762"/>
      <c r="U11" s="760" t="s">
        <v>61</v>
      </c>
      <c r="V11" s="761"/>
      <c r="W11" s="762"/>
      <c r="X11" s="760" t="s">
        <v>66</v>
      </c>
      <c r="Y11" s="761"/>
      <c r="Z11" s="762"/>
      <c r="AA11" s="760" t="s">
        <v>63</v>
      </c>
      <c r="AB11" s="761"/>
      <c r="AC11" s="762"/>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sqref="A1:XFD1048576"/>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65" t="s">
        <v>100</v>
      </c>
      <c r="I10" s="774"/>
      <c r="J10" s="774"/>
      <c r="K10" s="774"/>
      <c r="L10" s="774"/>
      <c r="M10" s="774"/>
      <c r="N10" s="774"/>
      <c r="O10" s="766"/>
      <c r="P10" s="765" t="s">
        <v>101</v>
      </c>
      <c r="Q10" s="774"/>
      <c r="R10" s="774"/>
      <c r="S10" s="774"/>
      <c r="T10" s="774"/>
      <c r="U10" s="774"/>
      <c r="V10" s="774"/>
      <c r="W10" s="766"/>
    </row>
    <row r="11" spans="1:23" x14ac:dyDescent="0.25">
      <c r="B11" s="134"/>
      <c r="C11" s="135"/>
      <c r="D11" s="136"/>
      <c r="E11" s="136"/>
      <c r="F11" s="136"/>
      <c r="G11" s="137"/>
      <c r="H11" s="772" t="s">
        <v>102</v>
      </c>
      <c r="I11" s="773"/>
      <c r="J11" s="775" t="s">
        <v>103</v>
      </c>
      <c r="K11" s="776"/>
      <c r="L11" s="775" t="s">
        <v>104</v>
      </c>
      <c r="M11" s="776"/>
      <c r="N11" s="775" t="s">
        <v>105</v>
      </c>
      <c r="O11" s="777"/>
      <c r="P11" s="772" t="s">
        <v>102</v>
      </c>
      <c r="Q11" s="773"/>
      <c r="R11" s="772" t="s">
        <v>103</v>
      </c>
      <c r="S11" s="773"/>
      <c r="T11" s="772" t="s">
        <v>104</v>
      </c>
      <c r="U11" s="773"/>
      <c r="V11" s="772" t="s">
        <v>105</v>
      </c>
      <c r="W11" s="773"/>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1158282.6281019801</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171.84988384008872</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78" t="s">
        <v>111</v>
      </c>
      <c r="I10" s="779"/>
      <c r="J10" s="779"/>
      <c r="K10" s="782"/>
      <c r="L10" s="778" t="s">
        <v>112</v>
      </c>
      <c r="M10" s="779"/>
      <c r="N10" s="779"/>
      <c r="O10" s="782"/>
      <c r="P10" s="778" t="s">
        <v>113</v>
      </c>
      <c r="Q10" s="779"/>
      <c r="R10" s="779"/>
      <c r="S10" s="779"/>
      <c r="T10" s="778" t="s">
        <v>114</v>
      </c>
      <c r="U10" s="779"/>
      <c r="V10" s="779"/>
      <c r="W10" s="779"/>
      <c r="X10" s="778" t="s">
        <v>115</v>
      </c>
      <c r="Y10" s="779"/>
      <c r="Z10" s="779"/>
      <c r="AA10" s="779"/>
      <c r="AB10" s="778" t="s">
        <v>116</v>
      </c>
      <c r="AC10" s="779"/>
      <c r="AD10" s="779"/>
      <c r="AE10" s="779"/>
      <c r="AF10" s="778" t="s">
        <v>117</v>
      </c>
      <c r="AG10" s="779"/>
      <c r="AH10" s="779"/>
      <c r="AI10" s="779"/>
      <c r="AJ10" s="778" t="s">
        <v>118</v>
      </c>
      <c r="AK10" s="779"/>
      <c r="AL10" s="779"/>
      <c r="AM10" s="779"/>
    </row>
    <row r="11" spans="1:39" x14ac:dyDescent="0.25">
      <c r="B11" s="134"/>
      <c r="C11" s="135"/>
      <c r="D11" s="136"/>
      <c r="E11" s="136"/>
      <c r="F11" s="136"/>
      <c r="G11" s="137"/>
      <c r="H11" s="780"/>
      <c r="I11" s="781"/>
      <c r="J11" s="781"/>
      <c r="K11" s="783"/>
      <c r="L11" s="780"/>
      <c r="M11" s="781"/>
      <c r="N11" s="781"/>
      <c r="O11" s="783"/>
      <c r="P11" s="780"/>
      <c r="Q11" s="781"/>
      <c r="R11" s="781"/>
      <c r="S11" s="781"/>
      <c r="T11" s="780"/>
      <c r="U11" s="781"/>
      <c r="V11" s="781"/>
      <c r="W11" s="781"/>
      <c r="X11" s="780"/>
      <c r="Y11" s="781"/>
      <c r="Z11" s="781"/>
      <c r="AA11" s="781"/>
      <c r="AB11" s="780"/>
      <c r="AC11" s="781"/>
      <c r="AD11" s="781"/>
      <c r="AE11" s="781"/>
      <c r="AF11" s="780"/>
      <c r="AG11" s="781"/>
      <c r="AH11" s="781"/>
      <c r="AI11" s="781"/>
      <c r="AJ11" s="780"/>
      <c r="AK11" s="781"/>
      <c r="AL11" s="781"/>
      <c r="AM11" s="781"/>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1158282.6281019801</v>
      </c>
      <c r="AG25" s="163">
        <f>+FEE_3_Out!S23</f>
        <v>1103552.1022391396</v>
      </c>
      <c r="AH25" s="163">
        <f>+FEE_3_Out!V23</f>
        <v>49940.5510574703</v>
      </c>
      <c r="AI25" s="163">
        <f>+FEE_3_Out!Y23</f>
        <v>4789.9748053703133</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B142"/>
  <sheetViews>
    <sheetView tabSelected="1" topLeftCell="B1" workbookViewId="0">
      <selection activeCell="P2" sqref="P2"/>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9.7109375" style="13" customWidth="1"/>
    <col min="16" max="23" width="9.7109375" style="746" customWidth="1"/>
    <col min="24" max="16384" width="4.42578125" style="11"/>
  </cols>
  <sheetData>
    <row r="1" spans="2:23" s="9" customFormat="1" ht="94.5" x14ac:dyDescent="0.25">
      <c r="B1" s="131" t="s">
        <v>76</v>
      </c>
      <c r="C1" s="132" t="s">
        <v>77</v>
      </c>
      <c r="D1" s="7" t="s">
        <v>78</v>
      </c>
      <c r="E1" s="7" t="s">
        <v>80</v>
      </c>
      <c r="F1" s="7" t="s">
        <v>81</v>
      </c>
      <c r="G1" s="8" t="s">
        <v>82</v>
      </c>
      <c r="H1" s="743" t="s">
        <v>824</v>
      </c>
      <c r="I1" s="743" t="s">
        <v>825</v>
      </c>
      <c r="J1" s="743" t="s">
        <v>826</v>
      </c>
      <c r="K1" s="743" t="s">
        <v>827</v>
      </c>
      <c r="L1" s="743" t="s">
        <v>828</v>
      </c>
      <c r="M1" s="743" t="s">
        <v>829</v>
      </c>
      <c r="N1" s="743" t="s">
        <v>830</v>
      </c>
      <c r="O1" s="743" t="s">
        <v>831</v>
      </c>
      <c r="P1" s="744" t="s">
        <v>832</v>
      </c>
      <c r="Q1" s="744" t="s">
        <v>833</v>
      </c>
      <c r="R1" s="744" t="s">
        <v>834</v>
      </c>
      <c r="S1" s="744" t="s">
        <v>835</v>
      </c>
      <c r="T1" s="744" t="s">
        <v>836</v>
      </c>
      <c r="U1" s="744" t="s">
        <v>837</v>
      </c>
      <c r="V1" s="744" t="s">
        <v>838</v>
      </c>
      <c r="W1" s="744" t="s">
        <v>839</v>
      </c>
    </row>
    <row r="2" spans="2:23" s="20" customFormat="1" x14ac:dyDescent="0.25">
      <c r="B2" s="55" t="str">
        <f>ITE_LUC_Rates!A2</f>
        <v>30-00</v>
      </c>
      <c r="C2" s="56" t="str">
        <f>+CurrentFee_RIF!C5</f>
        <v>Truck Terminal</v>
      </c>
      <c r="D2" s="20" t="s">
        <v>110</v>
      </c>
      <c r="E2" s="142"/>
      <c r="F2" s="58" t="s">
        <v>71</v>
      </c>
      <c r="G2" s="104">
        <f>ITE_LUC_Rates!Q2</f>
        <v>10080.200000000001</v>
      </c>
      <c r="H2" s="61">
        <f>+FEE_1_In!H12</f>
        <v>9088.9980417987063</v>
      </c>
      <c r="I2" s="61">
        <f>+FEE_1_Out!H12</f>
        <v>8609.6114612269594</v>
      </c>
      <c r="J2" s="61">
        <f>FEE_2_In!$H12</f>
        <v>10810.505844536758</v>
      </c>
      <c r="K2" s="61">
        <f>FEE_2_Out!$H12</f>
        <v>9426.5320921038983</v>
      </c>
      <c r="L2" s="61">
        <f>FEE_3_In!$H12</f>
        <v>10753.449208371063</v>
      </c>
      <c r="M2" s="61">
        <f>FEE_3_Out!$H12</f>
        <v>10394.424505198176</v>
      </c>
      <c r="N2" s="61">
        <f>FEE_4_In!$H12</f>
        <v>10094.279247771145</v>
      </c>
      <c r="O2" s="61">
        <f>FEE_4_Out!$H12</f>
        <v>10891.107767081674</v>
      </c>
      <c r="P2" s="745">
        <f>H2/$G2</f>
        <v>0.90166842342400999</v>
      </c>
      <c r="Q2" s="745">
        <f t="shared" ref="Q2:W2" si="0">I2/$G2</f>
        <v>0.85411117450318041</v>
      </c>
      <c r="R2" s="745">
        <f t="shared" si="0"/>
        <v>1.0724495391496951</v>
      </c>
      <c r="S2" s="745">
        <f t="shared" si="0"/>
        <v>0.93515327990554731</v>
      </c>
      <c r="T2" s="745">
        <f t="shared" si="0"/>
        <v>1.0667892708846116</v>
      </c>
      <c r="U2" s="745">
        <f t="shared" si="0"/>
        <v>1.0311724474909403</v>
      </c>
      <c r="V2" s="745">
        <f t="shared" si="0"/>
        <v>1.0013967230581877</v>
      </c>
      <c r="W2" s="745">
        <f t="shared" si="0"/>
        <v>1.0804456029723293</v>
      </c>
    </row>
    <row r="3" spans="2:23" s="20" customFormat="1" x14ac:dyDescent="0.25">
      <c r="B3" s="55" t="str">
        <f>ITE_LUC_Rates!A3</f>
        <v>110-00</v>
      </c>
      <c r="C3" s="56" t="str">
        <f>ITE_LUC_Rates!C3</f>
        <v>General Light Industrial</v>
      </c>
      <c r="D3" s="57" t="str">
        <f>ITE_LUC_Rates!D3</f>
        <v>1000 GSF</v>
      </c>
      <c r="E3" s="129">
        <f>ITE_LUC_Rates!H3</f>
        <v>4.96</v>
      </c>
      <c r="F3" s="58" t="s">
        <v>71</v>
      </c>
      <c r="G3" s="104">
        <f>ITE_LUC_Rates!Q3</f>
        <v>0</v>
      </c>
      <c r="H3" s="61">
        <f>+FEE_1_In!H14</f>
        <v>4576.7949530275728</v>
      </c>
      <c r="I3" s="61">
        <f>FEE_1_Out!$H14</f>
        <v>4335.3982586482971</v>
      </c>
      <c r="J3" s="61">
        <f>FEE_2_In!$H14</f>
        <v>5443.6658871982054</v>
      </c>
      <c r="K3" s="61">
        <f>FEE_2_Out!$H14</f>
        <v>4746.761337749781</v>
      </c>
      <c r="L3" s="61">
        <f>FEE_3_In!$H14</f>
        <v>5414.9348297990318</v>
      </c>
      <c r="M3" s="61">
        <f>FEE_3_Out!$H14</f>
        <v>5234.1467559170515</v>
      </c>
      <c r="N3" s="61">
        <f>FEE_4_In!$H14</f>
        <v>5083.0076212126769</v>
      </c>
      <c r="O3" s="61">
        <f>FEE_4_Out!$H14</f>
        <v>5484.2532512411262</v>
      </c>
      <c r="P3" s="745" t="e">
        <f t="shared" ref="P3:P59" si="1">H3/$G3</f>
        <v>#DIV/0!</v>
      </c>
      <c r="Q3" s="745" t="e">
        <f t="shared" ref="Q3:Q59" si="2">I3/$G3</f>
        <v>#DIV/0!</v>
      </c>
      <c r="R3" s="745" t="e">
        <f t="shared" ref="R3:R59" si="3">J3/$G3</f>
        <v>#DIV/0!</v>
      </c>
      <c r="S3" s="745" t="e">
        <f t="shared" ref="S3:S59" si="4">K3/$G3</f>
        <v>#DIV/0!</v>
      </c>
      <c r="T3" s="745" t="e">
        <f t="shared" ref="T3:T59" si="5">L3/$G3</f>
        <v>#DIV/0!</v>
      </c>
      <c r="U3" s="745" t="e">
        <f t="shared" ref="U3:U59" si="6">M3/$G3</f>
        <v>#DIV/0!</v>
      </c>
      <c r="V3" s="745" t="e">
        <f t="shared" ref="V3:V59" si="7">N3/$G3</f>
        <v>#DIV/0!</v>
      </c>
      <c r="W3" s="745" t="e">
        <f t="shared" ref="W3:W59" si="8">O3/$G3</f>
        <v>#DIV/0!</v>
      </c>
    </row>
    <row r="4" spans="2:23" s="20" customFormat="1" x14ac:dyDescent="0.25">
      <c r="B4" s="55" t="str">
        <f>ITE_LUC_Rates!A4</f>
        <v>130-00</v>
      </c>
      <c r="C4" s="56" t="str">
        <f>ITE_LUC_Rates!C4</f>
        <v>Industrial Park</v>
      </c>
      <c r="D4" s="57" t="str">
        <f>ITE_LUC_Rates!D4</f>
        <v>1000 GSF</v>
      </c>
      <c r="E4" s="129">
        <f>ITE_LUC_Rates!H4</f>
        <v>3.37</v>
      </c>
      <c r="F4" s="58" t="s">
        <v>71</v>
      </c>
      <c r="G4" s="104">
        <f>ITE_LUC_Rates!Q4</f>
        <v>7020.7</v>
      </c>
      <c r="H4" s="61">
        <f>+FEE_1_In!H15</f>
        <v>3109.6368934884913</v>
      </c>
      <c r="I4" s="61">
        <f>FEE_1_Out!$H15</f>
        <v>2945.6234136380558</v>
      </c>
      <c r="J4" s="61">
        <f>FEE_2_In!$H15</f>
        <v>3698.6197661003939</v>
      </c>
      <c r="K4" s="61">
        <f>FEE_2_Out!$H15</f>
        <v>3225.1180863340246</v>
      </c>
      <c r="L4" s="61">
        <f>FEE_3_In!$H15</f>
        <v>3679.0988662142618</v>
      </c>
      <c r="M4" s="61">
        <f>FEE_3_Out!$H15</f>
        <v>3556.2650337581572</v>
      </c>
      <c r="N4" s="61">
        <f>FEE_4_In!$H15</f>
        <v>3453.5757426384525</v>
      </c>
      <c r="O4" s="61">
        <f>FEE_4_Out!$H15</f>
        <v>3726.1962614279432</v>
      </c>
      <c r="P4" s="745">
        <f t="shared" si="1"/>
        <v>0.44292405222961972</v>
      </c>
      <c r="Q4" s="745">
        <f t="shared" si="2"/>
        <v>0.41956263814691641</v>
      </c>
      <c r="R4" s="745">
        <f t="shared" si="3"/>
        <v>0.5268163810019505</v>
      </c>
      <c r="S4" s="745">
        <f t="shared" si="4"/>
        <v>0.45937272441979071</v>
      </c>
      <c r="T4" s="745">
        <f t="shared" si="5"/>
        <v>0.52403590328802852</v>
      </c>
      <c r="U4" s="745">
        <f t="shared" si="6"/>
        <v>0.50653995096758975</v>
      </c>
      <c r="V4" s="745">
        <f t="shared" si="7"/>
        <v>0.49191330531691324</v>
      </c>
      <c r="W4" s="745">
        <f t="shared" si="8"/>
        <v>0.53074426502028904</v>
      </c>
    </row>
    <row r="5" spans="2:23" s="20" customFormat="1" x14ac:dyDescent="0.25">
      <c r="B5" s="55" t="str">
        <f>ITE_LUC_Rates!A5</f>
        <v>140-00</v>
      </c>
      <c r="C5" s="56" t="str">
        <f>ITE_LUC_Rates!C5</f>
        <v>Manufacturing</v>
      </c>
      <c r="D5" s="57" t="str">
        <f>ITE_LUC_Rates!D5</f>
        <v>1000 GSF</v>
      </c>
      <c r="E5" s="129">
        <f>ITE_LUC_Rates!H5</f>
        <v>3.93</v>
      </c>
      <c r="F5" s="58" t="s">
        <v>71</v>
      </c>
      <c r="G5" s="104">
        <f>ITE_LUC_Rates!Q5</f>
        <v>3853.5</v>
      </c>
      <c r="H5" s="61">
        <f>+FEE_1_In!H16</f>
        <v>3626.371807539992</v>
      </c>
      <c r="I5" s="61">
        <f>FEE_1_Out!$H16</f>
        <v>3435.1038621951225</v>
      </c>
      <c r="J5" s="61">
        <f>FEE_2_In!$H16</f>
        <v>4313.2272049776102</v>
      </c>
      <c r="K5" s="61">
        <f>FEE_2_Out!$H16</f>
        <v>3761.0427534993219</v>
      </c>
      <c r="L5" s="61">
        <f>FEE_3_In!$H16</f>
        <v>4290.4624760302813</v>
      </c>
      <c r="M5" s="61">
        <f>FEE_3_Out!$H16</f>
        <v>4147.217086845566</v>
      </c>
      <c r="N5" s="61">
        <f>FEE_4_In!$H16</f>
        <v>4027.4636998721417</v>
      </c>
      <c r="O5" s="61">
        <f>FEE_4_Out!$H16</f>
        <v>4345.3861446325864</v>
      </c>
      <c r="P5" s="745">
        <f t="shared" si="1"/>
        <v>0.94105924679901176</v>
      </c>
      <c r="Q5" s="745">
        <f t="shared" si="2"/>
        <v>0.89142438359805953</v>
      </c>
      <c r="R5" s="745">
        <f t="shared" si="3"/>
        <v>1.1193012079869236</v>
      </c>
      <c r="S5" s="745">
        <f t="shared" si="4"/>
        <v>0.97600694264936338</v>
      </c>
      <c r="T5" s="745">
        <f t="shared" si="5"/>
        <v>1.1133936618736944</v>
      </c>
      <c r="U5" s="745">
        <f t="shared" si="6"/>
        <v>1.0762208607358417</v>
      </c>
      <c r="V5" s="745">
        <f t="shared" si="7"/>
        <v>1.0451443362844535</v>
      </c>
      <c r="W5" s="745">
        <f t="shared" si="8"/>
        <v>1.1276465926125825</v>
      </c>
    </row>
    <row r="6" spans="2:23" s="20" customFormat="1" x14ac:dyDescent="0.25">
      <c r="B6" s="55" t="str">
        <f>ITE_LUC_Rates!A6</f>
        <v>150-00</v>
      </c>
      <c r="C6" s="56" t="str">
        <f>ITE_LUC_Rates!C6</f>
        <v>Warehousing</v>
      </c>
      <c r="D6" s="57" t="str">
        <f>ITE_LUC_Rates!D6</f>
        <v>1000 GSF</v>
      </c>
      <c r="E6" s="129">
        <f>ITE_LUC_Rates!H6</f>
        <v>1.74</v>
      </c>
      <c r="F6" s="58" t="s">
        <v>71</v>
      </c>
      <c r="G6" s="104">
        <f>ITE_LUC_Rates!Q6</f>
        <v>5002.3</v>
      </c>
      <c r="H6" s="61">
        <f>+FEE_1_In!H17</f>
        <v>1605.5691972314467</v>
      </c>
      <c r="I6" s="61">
        <f>FEE_1_Out!$H17</f>
        <v>1520.8856794451681</v>
      </c>
      <c r="J6" s="61">
        <f>FEE_2_In!$H17</f>
        <v>1909.6731136542091</v>
      </c>
      <c r="K6" s="61">
        <f>FEE_2_Out!$H17</f>
        <v>1665.1945015493181</v>
      </c>
      <c r="L6" s="61">
        <f>FEE_3_In!$H17</f>
        <v>1899.5940733569182</v>
      </c>
      <c r="M6" s="61">
        <f>FEE_3_Out!$H17</f>
        <v>1836.1724506644491</v>
      </c>
      <c r="N6" s="61">
        <f>FEE_4_In!$H17</f>
        <v>1783.1518671189633</v>
      </c>
      <c r="O6" s="61">
        <f>FEE_4_Out!$H17</f>
        <v>1923.9114228144274</v>
      </c>
      <c r="P6" s="745">
        <f t="shared" si="1"/>
        <v>0.3209661949965909</v>
      </c>
      <c r="Q6" s="745">
        <f t="shared" si="2"/>
        <v>0.30403727874081282</v>
      </c>
      <c r="R6" s="745">
        <f t="shared" si="3"/>
        <v>0.38175901358459291</v>
      </c>
      <c r="S6" s="745">
        <f t="shared" si="4"/>
        <v>0.33288577285435061</v>
      </c>
      <c r="T6" s="745">
        <f t="shared" si="5"/>
        <v>0.3797441323704932</v>
      </c>
      <c r="U6" s="745">
        <f t="shared" si="6"/>
        <v>0.3670656399385181</v>
      </c>
      <c r="V6" s="745">
        <f t="shared" si="7"/>
        <v>0.35646639888030773</v>
      </c>
      <c r="W6" s="745">
        <f t="shared" si="8"/>
        <v>0.38460536609448198</v>
      </c>
    </row>
    <row r="7" spans="2:23" s="20" customFormat="1" x14ac:dyDescent="0.25">
      <c r="B7" s="55" t="str">
        <f>ITE_LUC_Rates!A7</f>
        <v>151-00</v>
      </c>
      <c r="C7" s="56" t="str">
        <f>ITE_LUC_Rates!C7</f>
        <v>Mini-Warehousing</v>
      </c>
      <c r="D7" s="57" t="str">
        <f>ITE_LUC_Rates!D7</f>
        <v>1000 GSF</v>
      </c>
      <c r="E7" s="129">
        <f>ITE_LUC_Rates!H7</f>
        <v>1.51</v>
      </c>
      <c r="F7" s="58" t="s">
        <v>71</v>
      </c>
      <c r="G7" s="104">
        <f>ITE_LUC_Rates!Q7</f>
        <v>2415.4</v>
      </c>
      <c r="H7" s="61">
        <f>+FEE_1_In!H18</f>
        <v>1393.3387861031524</v>
      </c>
      <c r="I7" s="61">
        <f>FEE_1_Out!$H18</f>
        <v>1319.8490666449452</v>
      </c>
      <c r="J7" s="61">
        <f>FEE_2_In!$H18</f>
        <v>1657.2450584010669</v>
      </c>
      <c r="K7" s="61">
        <f>FEE_2_Out!$H18</f>
        <v>1445.0825846778566</v>
      </c>
      <c r="L7" s="61">
        <f>FEE_3_In!$H18</f>
        <v>1648.4983050396245</v>
      </c>
      <c r="M7" s="61">
        <f>FEE_3_Out!$H18</f>
        <v>1593.4600002892635</v>
      </c>
      <c r="N7" s="61">
        <f>FEE_4_In!$H18</f>
        <v>1547.447884683698</v>
      </c>
      <c r="O7" s="61">
        <f>FEE_4_Out!$H18</f>
        <v>1669.6012922125205</v>
      </c>
      <c r="P7" s="745">
        <f t="shared" si="1"/>
        <v>0.57685633274122394</v>
      </c>
      <c r="Q7" s="745">
        <f t="shared" si="2"/>
        <v>0.54643084650366203</v>
      </c>
      <c r="R7" s="745">
        <f t="shared" si="3"/>
        <v>0.68611619541320978</v>
      </c>
      <c r="S7" s="745">
        <f t="shared" si="4"/>
        <v>0.59827878805906132</v>
      </c>
      <c r="T7" s="745">
        <f t="shared" si="5"/>
        <v>0.6824949511632129</v>
      </c>
      <c r="U7" s="745">
        <f t="shared" si="6"/>
        <v>0.65970853700805809</v>
      </c>
      <c r="V7" s="745">
        <f t="shared" si="7"/>
        <v>0.64065905634002562</v>
      </c>
      <c r="W7" s="745">
        <f t="shared" si="8"/>
        <v>0.69123180103192861</v>
      </c>
    </row>
    <row r="8" spans="2:23" s="20" customFormat="1" x14ac:dyDescent="0.25">
      <c r="B8" s="55" t="str">
        <f>ITE_LUC_Rates!A8</f>
        <v>160-00</v>
      </c>
      <c r="C8" s="56" t="str">
        <f>ITE_LUC_Rates!C8</f>
        <v>Data Center</v>
      </c>
      <c r="D8" s="57" t="str">
        <f>ITE_LUC_Rates!D8</f>
        <v>1000 GSF</v>
      </c>
      <c r="E8" s="129">
        <f>ITE_LUC_Rates!H8</f>
        <v>0.99</v>
      </c>
      <c r="F8" s="58" t="s">
        <v>71</v>
      </c>
      <c r="G8" s="104">
        <f>ITE_LUC_Rates!Q8</f>
        <v>0</v>
      </c>
      <c r="H8" s="61">
        <f>+FEE_1_In!H19</f>
        <v>913.51350876961624</v>
      </c>
      <c r="I8" s="61">
        <f>FEE_1_Out!$H19</f>
        <v>865.3315072705268</v>
      </c>
      <c r="J8" s="61">
        <f>FEE_2_In!$H19</f>
        <v>1086.5381508722226</v>
      </c>
      <c r="K8" s="61">
        <f>FEE_2_Out!$H19</f>
        <v>947.43825088150868</v>
      </c>
      <c r="L8" s="61">
        <f>FEE_3_In!$H19</f>
        <v>1080.8035244961777</v>
      </c>
      <c r="M8" s="61">
        <f>FEE_3_Out!$H19</f>
        <v>1044.7188081366694</v>
      </c>
      <c r="N8" s="61">
        <f>FEE_4_In!$H19</f>
        <v>1014.5519243952723</v>
      </c>
      <c r="O8" s="61">
        <f>FEE_4_Out!$H19</f>
        <v>1094.6392578082086</v>
      </c>
      <c r="P8" s="745" t="e">
        <f t="shared" si="1"/>
        <v>#DIV/0!</v>
      </c>
      <c r="Q8" s="745" t="e">
        <f t="shared" si="2"/>
        <v>#DIV/0!</v>
      </c>
      <c r="R8" s="745" t="e">
        <f t="shared" si="3"/>
        <v>#DIV/0!</v>
      </c>
      <c r="S8" s="745" t="e">
        <f t="shared" si="4"/>
        <v>#DIV/0!</v>
      </c>
      <c r="T8" s="745" t="e">
        <f t="shared" si="5"/>
        <v>#DIV/0!</v>
      </c>
      <c r="U8" s="745" t="e">
        <f t="shared" si="6"/>
        <v>#DIV/0!</v>
      </c>
      <c r="V8" s="745" t="e">
        <f t="shared" si="7"/>
        <v>#DIV/0!</v>
      </c>
      <c r="W8" s="745" t="e">
        <f t="shared" si="8"/>
        <v>#DIV/0!</v>
      </c>
    </row>
    <row r="9" spans="2:23" s="20" customFormat="1" x14ac:dyDescent="0.25">
      <c r="B9" s="55" t="str">
        <f>ITE_LUC_Rates!A9</f>
        <v>170-00</v>
      </c>
      <c r="C9" s="56" t="str">
        <f>ITE_LUC_Rates!C9</f>
        <v>Utility</v>
      </c>
      <c r="D9" s="57" t="str">
        <f>ITE_LUC_Rates!D9</f>
        <v>1000 GSF</v>
      </c>
      <c r="E9" s="129">
        <f>ITE_LUC_Rates!H9</f>
        <v>13.24</v>
      </c>
      <c r="F9" s="58" t="s">
        <v>71</v>
      </c>
      <c r="G9" s="104">
        <f>ITE_LUC_Rates!Q9</f>
        <v>0</v>
      </c>
      <c r="H9" s="61">
        <f>+FEE_1_In!H20</f>
        <v>12217.089753646182</v>
      </c>
      <c r="I9" s="61">
        <f>FEE_1_Out!$H20</f>
        <v>11572.716319456342</v>
      </c>
      <c r="J9" s="61">
        <f>FEE_2_In!$H20</f>
        <v>14531.075876311341</v>
      </c>
      <c r="K9" s="61">
        <f>FEE_2_Out!$H20</f>
        <v>12670.790345122397</v>
      </c>
      <c r="L9" s="61">
        <f>FEE_3_In!$H20</f>
        <v>14454.382489221607</v>
      </c>
      <c r="M9" s="61">
        <f>FEE_3_Out!$H20</f>
        <v>13971.794969423741</v>
      </c>
      <c r="N9" s="61">
        <f>FEE_4_In!$H20</f>
        <v>13568.35098888223</v>
      </c>
      <c r="O9" s="61">
        <f>FEE_4_Out!$H20</f>
        <v>14639.41795290978</v>
      </c>
      <c r="P9" s="745" t="e">
        <f t="shared" si="1"/>
        <v>#DIV/0!</v>
      </c>
      <c r="Q9" s="745" t="e">
        <f t="shared" si="2"/>
        <v>#DIV/0!</v>
      </c>
      <c r="R9" s="745" t="e">
        <f t="shared" si="3"/>
        <v>#DIV/0!</v>
      </c>
      <c r="S9" s="745" t="e">
        <f t="shared" si="4"/>
        <v>#DIV/0!</v>
      </c>
      <c r="T9" s="745" t="e">
        <f t="shared" si="5"/>
        <v>#DIV/0!</v>
      </c>
      <c r="U9" s="745" t="e">
        <f t="shared" si="6"/>
        <v>#DIV/0!</v>
      </c>
      <c r="V9" s="745" t="e">
        <f t="shared" si="7"/>
        <v>#DIV/0!</v>
      </c>
      <c r="W9" s="745" t="e">
        <f t="shared" si="8"/>
        <v>#DIV/0!</v>
      </c>
    </row>
    <row r="10" spans="2:23" s="20" customFormat="1" x14ac:dyDescent="0.25">
      <c r="B10" s="55" t="str">
        <f>ITE_LUC_Rates!A10</f>
        <v>210-00</v>
      </c>
      <c r="C10" s="56" t="str">
        <f>ITE_LUC_Rates!C10</f>
        <v>Single Family Detached</v>
      </c>
      <c r="D10" s="57" t="str">
        <f>ITE_LUC_Rates!D10</f>
        <v>Dwelling unit</v>
      </c>
      <c r="E10" s="129">
        <f>ITE_LUC_Rates!H10</f>
        <v>9.44</v>
      </c>
      <c r="F10" s="58" t="s">
        <v>68</v>
      </c>
      <c r="G10" s="104">
        <f>ITE_LUC_Rates!Q10</f>
        <v>9543.67</v>
      </c>
      <c r="H10" s="61">
        <f>+FEE_1_In!H22</f>
        <v>9538.0028840764662</v>
      </c>
      <c r="I10" s="61">
        <f>FEE_1_Out!$H22</f>
        <v>7194.4237160360653</v>
      </c>
      <c r="J10" s="61">
        <f>FEE_2_In!$H22</f>
        <v>10403.237169188493</v>
      </c>
      <c r="K10" s="61">
        <f>FEE_2_Out!$H22</f>
        <v>9053.2244196898391</v>
      </c>
      <c r="L10" s="61">
        <f>FEE_3_In!$H22</f>
        <v>10238.879044885038</v>
      </c>
      <c r="M10" s="61">
        <f>FEE_3_Out!$H22</f>
        <v>9958.2768754851477</v>
      </c>
      <c r="N10" s="61">
        <f>FEE_4_In!$H22</f>
        <v>9550.048853028884</v>
      </c>
      <c r="O10" s="61">
        <f>FEE_4_Out!$H22</f>
        <v>10433.389475438586</v>
      </c>
      <c r="P10" s="745">
        <f t="shared" si="1"/>
        <v>0.99940619112736151</v>
      </c>
      <c r="Q10" s="745">
        <f t="shared" si="2"/>
        <v>0.75384246479981654</v>
      </c>
      <c r="R10" s="745">
        <f t="shared" si="3"/>
        <v>1.0900667321049966</v>
      </c>
      <c r="S10" s="745">
        <f t="shared" si="4"/>
        <v>0.94861037941272475</v>
      </c>
      <c r="T10" s="745">
        <f t="shared" si="5"/>
        <v>1.0728450423039604</v>
      </c>
      <c r="U10" s="745">
        <f t="shared" si="6"/>
        <v>1.0434431277993841</v>
      </c>
      <c r="V10" s="745">
        <f t="shared" si="7"/>
        <v>1.0006683857498095</v>
      </c>
      <c r="W10" s="745">
        <f t="shared" si="8"/>
        <v>1.0932261357987636</v>
      </c>
    </row>
    <row r="11" spans="2:23" s="20" customFormat="1" x14ac:dyDescent="0.25">
      <c r="B11" s="55" t="str">
        <f>ITE_LUC_Rates!A11</f>
        <v>220-00</v>
      </c>
      <c r="C11" s="56" t="str">
        <f>ITE_LUC_Rates!C11</f>
        <v>Multi-family Housing (Low-Rise)</v>
      </c>
      <c r="D11" s="57" t="str">
        <f>ITE_LUC_Rates!D11</f>
        <v>Dwelling unit</v>
      </c>
      <c r="E11" s="129">
        <f>ITE_LUC_Rates!H11</f>
        <v>7.32</v>
      </c>
      <c r="F11" s="58" t="s">
        <v>68</v>
      </c>
      <c r="G11" s="104">
        <f>ITE_LUC_Rates!Q11</f>
        <v>6701.09</v>
      </c>
      <c r="H11" s="61">
        <f>+FEE_1_In!H23</f>
        <v>7395.9937618050581</v>
      </c>
      <c r="I11" s="61">
        <f>FEE_1_Out!$H23</f>
        <v>5578.7268645533904</v>
      </c>
      <c r="J11" s="61">
        <f>FEE_2_In!$H23</f>
        <v>8066.91695746396</v>
      </c>
      <c r="K11" s="61">
        <f>FEE_2_Out!$H23</f>
        <v>7020.0850373018702</v>
      </c>
      <c r="L11" s="61">
        <f>FEE_3_In!$H23</f>
        <v>7939.4697678557714</v>
      </c>
      <c r="M11" s="61">
        <f>FEE_3_Out!$H23</f>
        <v>1158282.6281019801</v>
      </c>
      <c r="N11" s="61">
        <f>FEE_4_In!$H23</f>
        <v>7405.3344919673145</v>
      </c>
      <c r="O11" s="61">
        <f>FEE_4_Out!$H23</f>
        <v>8090.2977712087359</v>
      </c>
      <c r="P11" s="745">
        <f t="shared" si="1"/>
        <v>1.1037001087591807</v>
      </c>
      <c r="Q11" s="745">
        <f t="shared" si="2"/>
        <v>0.83251036242661869</v>
      </c>
      <c r="R11" s="745">
        <f t="shared" si="3"/>
        <v>1.2038216107325763</v>
      </c>
      <c r="S11" s="745">
        <f t="shared" si="4"/>
        <v>1.0476034551545899</v>
      </c>
      <c r="T11" s="745">
        <f t="shared" si="5"/>
        <v>1.1848027362497402</v>
      </c>
      <c r="U11" s="745">
        <f t="shared" si="6"/>
        <v>172.84988384008872</v>
      </c>
      <c r="V11" s="745">
        <f t="shared" si="7"/>
        <v>1.1050940208186004</v>
      </c>
      <c r="W11" s="745">
        <f t="shared" si="8"/>
        <v>1.2073107167951387</v>
      </c>
    </row>
    <row r="12" spans="2:23" s="20" customFormat="1" x14ac:dyDescent="0.25">
      <c r="B12" s="55" t="str">
        <f>ITE_LUC_Rates!A12</f>
        <v>221-00</v>
      </c>
      <c r="C12" s="135" t="str">
        <f>ITE_LUC_Rates!C12</f>
        <v>Multi-family Housing (Mid-Rise)</v>
      </c>
      <c r="D12" s="232" t="str">
        <f>ITE_LUC_Rates!D12</f>
        <v>Dwelling unit</v>
      </c>
      <c r="E12" s="233">
        <f>ITE_LUC_Rates!H12</f>
        <v>5.44</v>
      </c>
      <c r="F12" s="136" t="s">
        <v>68</v>
      </c>
      <c r="G12" s="137">
        <f>ITE_LUC_Rates!Q12</f>
        <v>0</v>
      </c>
      <c r="H12" s="61">
        <f>+FEE_1_In!H24</f>
        <v>5496.4762382813533</v>
      </c>
      <c r="I12" s="61">
        <f>FEE_1_Out!$H24</f>
        <v>4145.9390905970549</v>
      </c>
      <c r="J12" s="61">
        <f>FEE_2_In!$H24</f>
        <v>5995.0858263120135</v>
      </c>
      <c r="K12" s="61">
        <f>FEE_2_Out!$H24</f>
        <v>5217.1123774483822</v>
      </c>
      <c r="L12" s="61">
        <f>FEE_3_In!$H24</f>
        <v>5900.3709750184962</v>
      </c>
      <c r="M12" s="61">
        <f>FEE_3_Out!$H24</f>
        <v>5738.6680299405944</v>
      </c>
      <c r="N12" s="61">
        <f>FEE_4_In!$H24</f>
        <v>5503.4179831013917</v>
      </c>
      <c r="O12" s="61">
        <f>FEE_4_Out!$H24</f>
        <v>6012.4617316086778</v>
      </c>
      <c r="P12" s="745" t="e">
        <f t="shared" si="1"/>
        <v>#DIV/0!</v>
      </c>
      <c r="Q12" s="745" t="e">
        <f t="shared" si="2"/>
        <v>#DIV/0!</v>
      </c>
      <c r="R12" s="745" t="e">
        <f t="shared" si="3"/>
        <v>#DIV/0!</v>
      </c>
      <c r="S12" s="745" t="e">
        <f t="shared" si="4"/>
        <v>#DIV/0!</v>
      </c>
      <c r="T12" s="745" t="e">
        <f t="shared" si="5"/>
        <v>#DIV/0!</v>
      </c>
      <c r="U12" s="745" t="e">
        <f t="shared" si="6"/>
        <v>#DIV/0!</v>
      </c>
      <c r="V12" s="745" t="e">
        <f t="shared" si="7"/>
        <v>#DIV/0!</v>
      </c>
      <c r="W12" s="745" t="e">
        <f t="shared" si="8"/>
        <v>#DIV/0!</v>
      </c>
    </row>
    <row r="13" spans="2:23" s="20" customFormat="1" x14ac:dyDescent="0.25">
      <c r="B13" s="55" t="str">
        <f>ITE_LUC_Rates!A13</f>
        <v>222-00</v>
      </c>
      <c r="C13" s="56" t="str">
        <f>ITE_LUC_Rates!C13</f>
        <v>Multi-family Housing (High-Rise)</v>
      </c>
      <c r="D13" s="57" t="str">
        <f>ITE_LUC_Rates!D13</f>
        <v>Dwelling unit</v>
      </c>
      <c r="E13" s="129">
        <f>ITE_LUC_Rates!H13</f>
        <v>4.45</v>
      </c>
      <c r="F13" s="58" t="s">
        <v>68</v>
      </c>
      <c r="G13" s="104">
        <f>ITE_LUC_Rates!Q13</f>
        <v>4188.18</v>
      </c>
      <c r="H13" s="61">
        <f>+FEE_1_In!H25</f>
        <v>4496.1983934470627</v>
      </c>
      <c r="I13" s="61">
        <f>FEE_1_Out!$H25</f>
        <v>3391.4391458009</v>
      </c>
      <c r="J13" s="61">
        <f>FEE_2_In!$H25</f>
        <v>4904.0683689500847</v>
      </c>
      <c r="K13" s="61">
        <f>FEE_2_Out!$H25</f>
        <v>4267.6746469936224</v>
      </c>
      <c r="L13" s="61">
        <f>FEE_3_In!$H25</f>
        <v>4826.5902277265286</v>
      </c>
      <c r="M13" s="61">
        <f>FEE_3_Out!$H25</f>
        <v>4694.3148406683185</v>
      </c>
      <c r="N13" s="61">
        <f>FEE_4_In!$H25</f>
        <v>4501.8768427943369</v>
      </c>
      <c r="O13" s="61">
        <f>FEE_4_Out!$H25</f>
        <v>4918.2821150107748</v>
      </c>
      <c r="P13" s="745">
        <f t="shared" si="1"/>
        <v>1.0735446884916748</v>
      </c>
      <c r="Q13" s="745">
        <f t="shared" si="2"/>
        <v>0.80976441934226795</v>
      </c>
      <c r="R13" s="745">
        <f t="shared" si="3"/>
        <v>1.1709306593675737</v>
      </c>
      <c r="S13" s="745">
        <f t="shared" si="4"/>
        <v>1.018980714055657</v>
      </c>
      <c r="T13" s="745">
        <f t="shared" si="5"/>
        <v>1.1524314207427877</v>
      </c>
      <c r="U13" s="745">
        <f t="shared" si="6"/>
        <v>1.1208483973153776</v>
      </c>
      <c r="V13" s="745">
        <f t="shared" si="7"/>
        <v>1.0749005159268075</v>
      </c>
      <c r="W13" s="745">
        <f t="shared" si="8"/>
        <v>1.1743244356763021</v>
      </c>
    </row>
    <row r="14" spans="2:23" s="20" customFormat="1" x14ac:dyDescent="0.25">
      <c r="B14" s="55" t="str">
        <f>ITE_LUC_Rates!A14</f>
        <v>230-00</v>
      </c>
      <c r="C14" s="56" t="str">
        <f>ITE_LUC_Rates!C14</f>
        <v xml:space="preserve">Residential Condominium/Townhouse </v>
      </c>
      <c r="D14" s="57" t="str">
        <f>ITE_LUC_Rates!D14</f>
        <v>Dwelling unit</v>
      </c>
      <c r="E14" s="129">
        <f>ITE_LUC_Rates!H14</f>
        <v>5.86</v>
      </c>
      <c r="F14" s="58" t="s">
        <v>68</v>
      </c>
      <c r="G14" s="104">
        <f>ITE_LUC_Rates!Q14</f>
        <v>5843.27</v>
      </c>
      <c r="H14" s="61">
        <f>+FEE_1_In!H26</f>
        <v>5920.8365360898406</v>
      </c>
      <c r="I14" s="61">
        <f>FEE_1_Out!$H26</f>
        <v>4466.0299762681507</v>
      </c>
      <c r="J14" s="61">
        <f>FEE_2_In!$H26</f>
        <v>6457.9417173140455</v>
      </c>
      <c r="K14" s="61">
        <f>FEE_2_Out!$H26</f>
        <v>5619.9041418837369</v>
      </c>
      <c r="L14" s="61">
        <f>FEE_3_In!$H26</f>
        <v>6355.9143223544843</v>
      </c>
      <c r="M14" s="61">
        <f>FEE_3_Out!$H26</f>
        <v>6181.7269587227729</v>
      </c>
      <c r="N14" s="61">
        <f>FEE_4_In!$H26</f>
        <v>5928.3142244437795</v>
      </c>
      <c r="O14" s="61">
        <f>FEE_4_Out!$H26</f>
        <v>6476.6591447108176</v>
      </c>
      <c r="P14" s="745">
        <f t="shared" si="1"/>
        <v>1.0132745082958412</v>
      </c>
      <c r="Q14" s="745">
        <f t="shared" si="2"/>
        <v>0.76430320287581277</v>
      </c>
      <c r="R14" s="745">
        <f t="shared" si="3"/>
        <v>1.1051931054553434</v>
      </c>
      <c r="S14" s="745">
        <f t="shared" si="4"/>
        <v>0.96177382559487012</v>
      </c>
      <c r="T14" s="745">
        <f t="shared" si="5"/>
        <v>1.0877324378908528</v>
      </c>
      <c r="U14" s="745">
        <f t="shared" si="6"/>
        <v>1.0579225260381211</v>
      </c>
      <c r="V14" s="745">
        <f t="shared" si="7"/>
        <v>1.0145542178341544</v>
      </c>
      <c r="W14" s="745">
        <f t="shared" si="8"/>
        <v>1.1083963507951571</v>
      </c>
    </row>
    <row r="15" spans="2:23" s="20" customFormat="1" x14ac:dyDescent="0.25">
      <c r="B15" s="55" t="str">
        <f>ITE_LUC_Rates!A15</f>
        <v>231-00</v>
      </c>
      <c r="C15" s="135" t="str">
        <f>ITE_LUC_Rates!C15</f>
        <v>Mid Rise Apart w/ 1st Commercial</v>
      </c>
      <c r="D15" s="232" t="str">
        <f>ITE_LUC_Rates!D15</f>
        <v>Dwelling unit</v>
      </c>
      <c r="E15" s="233">
        <f>ITE_LUC_Rates!H15</f>
        <v>3.44</v>
      </c>
      <c r="F15" s="136" t="s">
        <v>68</v>
      </c>
      <c r="G15" s="137">
        <f>ITE_LUC_Rates!Q15</f>
        <v>0</v>
      </c>
      <c r="H15" s="61">
        <f>+FEE_1_In!H27</f>
        <v>3475.7129153837973</v>
      </c>
      <c r="I15" s="61">
        <f>FEE_1_Out!$H27</f>
        <v>2621.6967778775493</v>
      </c>
      <c r="J15" s="61">
        <f>FEE_2_In!$H27</f>
        <v>3791.0101548737725</v>
      </c>
      <c r="K15" s="61">
        <f>FEE_2_Out!$H27</f>
        <v>3299.0563563276546</v>
      </c>
      <c r="L15" s="61">
        <f>FEE_3_In!$H27</f>
        <v>3731.1169400852264</v>
      </c>
      <c r="M15" s="61">
        <f>FEE_3_Out!$H27</f>
        <v>3628.8636071683177</v>
      </c>
      <c r="N15" s="61">
        <f>FEE_4_In!$H27</f>
        <v>3480.1025481376446</v>
      </c>
      <c r="O15" s="61">
        <f>FEE_4_Out!$H27</f>
        <v>3801.9978596937221</v>
      </c>
      <c r="P15" s="745" t="e">
        <f t="shared" si="1"/>
        <v>#DIV/0!</v>
      </c>
      <c r="Q15" s="745" t="e">
        <f t="shared" si="2"/>
        <v>#DIV/0!</v>
      </c>
      <c r="R15" s="745" t="e">
        <f t="shared" si="3"/>
        <v>#DIV/0!</v>
      </c>
      <c r="S15" s="745" t="e">
        <f t="shared" si="4"/>
        <v>#DIV/0!</v>
      </c>
      <c r="T15" s="745" t="e">
        <f t="shared" si="5"/>
        <v>#DIV/0!</v>
      </c>
      <c r="U15" s="745" t="e">
        <f t="shared" si="6"/>
        <v>#DIV/0!</v>
      </c>
      <c r="V15" s="745" t="e">
        <f t="shared" si="7"/>
        <v>#DIV/0!</v>
      </c>
      <c r="W15" s="745" t="e">
        <f t="shared" si="8"/>
        <v>#DIV/0!</v>
      </c>
    </row>
    <row r="16" spans="2:23" s="20" customFormat="1" x14ac:dyDescent="0.25">
      <c r="B16" s="55" t="str">
        <f>ITE_LUC_Rates!A16</f>
        <v>240-00</v>
      </c>
      <c r="C16" s="56" t="str">
        <f>ITE_LUC_Rates!C16</f>
        <v>Mobile Home (Park)</v>
      </c>
      <c r="D16" s="57" t="str">
        <f>ITE_LUC_Rates!D16</f>
        <v>Dwelling unit</v>
      </c>
      <c r="E16" s="129">
        <f>ITE_LUC_Rates!H16</f>
        <v>5</v>
      </c>
      <c r="F16" s="58" t="s">
        <v>68</v>
      </c>
      <c r="G16" s="104">
        <f>ITE_LUC_Rates!Q16</f>
        <v>4975.3599999999997</v>
      </c>
      <c r="H16" s="61">
        <f>+FEE_1_In!H28</f>
        <v>5051.9083072438916</v>
      </c>
      <c r="I16" s="61">
        <f>FEE_1_Out!$H28</f>
        <v>3810.6057817987635</v>
      </c>
      <c r="J16" s="61">
        <f>FEE_2_In!$H28</f>
        <v>5510.1891785956004</v>
      </c>
      <c r="K16" s="61">
        <f>FEE_2_Out!$H28</f>
        <v>4795.140052801823</v>
      </c>
      <c r="L16" s="61">
        <f>FEE_3_In!$H28</f>
        <v>5423.1350873331785</v>
      </c>
      <c r="M16" s="61">
        <f>FEE_3_Out!$H28</f>
        <v>5274.5110569306944</v>
      </c>
      <c r="N16" s="61">
        <f>FEE_4_In!$H28</f>
        <v>5058.2885874093681</v>
      </c>
      <c r="O16" s="61">
        <f>FEE_4_Out!$H28</f>
        <v>5526.1596797873872</v>
      </c>
      <c r="P16" s="745">
        <f t="shared" si="1"/>
        <v>1.0153854810996374</v>
      </c>
      <c r="Q16" s="745">
        <f t="shared" si="2"/>
        <v>0.76589548933117679</v>
      </c>
      <c r="R16" s="745">
        <f t="shared" si="3"/>
        <v>1.1074955739073356</v>
      </c>
      <c r="S16" s="745">
        <f t="shared" si="4"/>
        <v>0.96377750611047708</v>
      </c>
      <c r="T16" s="745">
        <f t="shared" si="5"/>
        <v>1.0899985302235775</v>
      </c>
      <c r="U16" s="745">
        <f t="shared" si="6"/>
        <v>1.0601265148513264</v>
      </c>
      <c r="V16" s="745">
        <f t="shared" si="7"/>
        <v>1.0166678566795908</v>
      </c>
      <c r="W16" s="745">
        <f t="shared" si="8"/>
        <v>1.1107054926251341</v>
      </c>
    </row>
    <row r="17" spans="2:23" s="20" customFormat="1" x14ac:dyDescent="0.25">
      <c r="B17" s="55" t="str">
        <f>ITE_LUC_Rates!A17</f>
        <v>251-00</v>
      </c>
      <c r="C17" s="56" t="str">
        <f>ITE_LUC_Rates!C17</f>
        <v>Senior Adult Housing-Detached</v>
      </c>
      <c r="D17" s="57" t="str">
        <f>ITE_LUC_Rates!D17</f>
        <v>Dwelling unit</v>
      </c>
      <c r="E17" s="129">
        <f>ITE_LUC_Rates!H17</f>
        <v>4.2699999999999996</v>
      </c>
      <c r="F17" s="58" t="s">
        <v>68</v>
      </c>
      <c r="G17" s="104">
        <f>ITE_LUC_Rates!Q17</f>
        <v>3670.12</v>
      </c>
      <c r="H17" s="61">
        <f>+FEE_1_In!H29</f>
        <v>4314.3296943862833</v>
      </c>
      <c r="I17" s="61">
        <f>FEE_1_Out!$H29</f>
        <v>3254.257337656144</v>
      </c>
      <c r="J17" s="61">
        <f>FEE_2_In!$H29</f>
        <v>4705.7015585206427</v>
      </c>
      <c r="K17" s="61">
        <f>FEE_2_Out!$H29</f>
        <v>4095.0496050927563</v>
      </c>
      <c r="L17" s="61">
        <f>FEE_3_In!$H29</f>
        <v>4631.3573645825327</v>
      </c>
      <c r="M17" s="61">
        <f>FEE_3_Out!$H29</f>
        <v>4504.4324426188114</v>
      </c>
      <c r="N17" s="61">
        <f>FEE_4_In!$H29</f>
        <v>4319.7784536475992</v>
      </c>
      <c r="O17" s="61">
        <f>FEE_4_Out!$H29</f>
        <v>4719.3403665384285</v>
      </c>
      <c r="P17" s="745">
        <f t="shared" si="1"/>
        <v>1.1755282373291018</v>
      </c>
      <c r="Q17" s="745">
        <f t="shared" si="2"/>
        <v>0.8866896280383596</v>
      </c>
      <c r="R17" s="745">
        <f t="shared" si="3"/>
        <v>1.2821655854633207</v>
      </c>
      <c r="S17" s="745">
        <f t="shared" si="4"/>
        <v>1.1157808477904692</v>
      </c>
      <c r="T17" s="745">
        <f t="shared" si="5"/>
        <v>1.2619089742522132</v>
      </c>
      <c r="U17" s="745">
        <f t="shared" si="6"/>
        <v>1.2273256576402982</v>
      </c>
      <c r="V17" s="745">
        <f t="shared" si="7"/>
        <v>1.1770128643334821</v>
      </c>
      <c r="W17" s="745">
        <f t="shared" si="8"/>
        <v>1.285881760416125</v>
      </c>
    </row>
    <row r="18" spans="2:23" s="20" customFormat="1" x14ac:dyDescent="0.25">
      <c r="B18" s="55" t="str">
        <f>ITE_LUC_Rates!A18</f>
        <v>252-00</v>
      </c>
      <c r="C18" s="56" t="str">
        <f>ITE_LUC_Rates!C18</f>
        <v>Senior Adult Housing-Attached</v>
      </c>
      <c r="D18" s="57" t="str">
        <f>ITE_LUC_Rates!D18</f>
        <v>Dwelling unit</v>
      </c>
      <c r="E18" s="129">
        <f>ITE_LUC_Rates!H18</f>
        <v>3.7</v>
      </c>
      <c r="F18" s="58" t="s">
        <v>68</v>
      </c>
      <c r="G18" s="104">
        <f>ITE_LUC_Rates!Q18</f>
        <v>3429.6</v>
      </c>
      <c r="H18" s="61">
        <f>+FEE_1_In!H30</f>
        <v>3738.4121473604791</v>
      </c>
      <c r="I18" s="61">
        <f>FEE_1_Out!$H30</f>
        <v>2819.8482785310848</v>
      </c>
      <c r="J18" s="61">
        <f>FEE_2_In!$H30</f>
        <v>4077.5399921607445</v>
      </c>
      <c r="K18" s="61">
        <f>FEE_2_Out!$H30</f>
        <v>3548.403639073349</v>
      </c>
      <c r="L18" s="61">
        <f>FEE_3_In!$H30</f>
        <v>4013.1199646265518</v>
      </c>
      <c r="M18" s="61">
        <f>FEE_3_Out!$H30</f>
        <v>3903.1381821287137</v>
      </c>
      <c r="N18" s="61">
        <f>FEE_4_In!$H30</f>
        <v>3743.1335546829323</v>
      </c>
      <c r="O18" s="61">
        <f>FEE_4_Out!$H30</f>
        <v>4089.358163042667</v>
      </c>
      <c r="P18" s="745">
        <f t="shared" si="1"/>
        <v>1.0900431966878001</v>
      </c>
      <c r="Q18" s="745">
        <f t="shared" si="2"/>
        <v>0.82220908517934599</v>
      </c>
      <c r="R18" s="745">
        <f t="shared" si="3"/>
        <v>1.1889258199675603</v>
      </c>
      <c r="S18" s="745">
        <f t="shared" si="4"/>
        <v>1.0346406691956349</v>
      </c>
      <c r="T18" s="745">
        <f t="shared" si="5"/>
        <v>1.1701422803319781</v>
      </c>
      <c r="U18" s="745">
        <f t="shared" si="6"/>
        <v>1.1380738809565878</v>
      </c>
      <c r="V18" s="745">
        <f t="shared" si="7"/>
        <v>1.0914198608242747</v>
      </c>
      <c r="W18" s="745">
        <f t="shared" si="8"/>
        <v>1.1923717526949693</v>
      </c>
    </row>
    <row r="19" spans="2:23" s="20" customFormat="1" x14ac:dyDescent="0.25">
      <c r="B19" s="55" t="str">
        <f>ITE_LUC_Rates!A19</f>
        <v>253-00</v>
      </c>
      <c r="C19" s="56" t="str">
        <f>ITE_LUC_Rates!C19</f>
        <v>Congregate Care Facility</v>
      </c>
      <c r="D19" s="57" t="str">
        <f>ITE_LUC_Rates!D19</f>
        <v>Dwelling unit</v>
      </c>
      <c r="E19" s="129">
        <f>ITE_LUC_Rates!H19</f>
        <v>2.02</v>
      </c>
      <c r="F19" s="58" t="s">
        <v>68</v>
      </c>
      <c r="G19" s="104">
        <f>ITE_LUC_Rates!Q19</f>
        <v>2050.3000000000002</v>
      </c>
      <c r="H19" s="61">
        <f>+FEE_1_In!H31</f>
        <v>2040.970956126532</v>
      </c>
      <c r="I19" s="61">
        <f>FEE_1_Out!$H31</f>
        <v>1539.4847358467007</v>
      </c>
      <c r="J19" s="61">
        <f>FEE_2_In!$H31</f>
        <v>2226.1164281526226</v>
      </c>
      <c r="K19" s="61">
        <f>FEE_2_Out!$H31</f>
        <v>1937.2365813319361</v>
      </c>
      <c r="L19" s="61">
        <f>FEE_3_In!$H31</f>
        <v>2190.9465752826036</v>
      </c>
      <c r="M19" s="61">
        <f>FEE_3_Out!$H31</f>
        <v>2130.9024670000003</v>
      </c>
      <c r="N19" s="61">
        <f>FEE_4_In!$H31</f>
        <v>2043.5485893133844</v>
      </c>
      <c r="O19" s="61">
        <f>FEE_4_Out!$H31</f>
        <v>2232.5685106341043</v>
      </c>
      <c r="P19" s="745">
        <f t="shared" si="1"/>
        <v>0.9954499127574169</v>
      </c>
      <c r="Q19" s="745">
        <f t="shared" si="2"/>
        <v>0.75085828212783523</v>
      </c>
      <c r="R19" s="745">
        <f t="shared" si="3"/>
        <v>1.0857515622848473</v>
      </c>
      <c r="S19" s="745">
        <f t="shared" si="4"/>
        <v>0.94485518281809289</v>
      </c>
      <c r="T19" s="745">
        <f t="shared" si="5"/>
        <v>1.0685980467651579</v>
      </c>
      <c r="U19" s="745">
        <f t="shared" si="6"/>
        <v>1.0393125235331415</v>
      </c>
      <c r="V19" s="745">
        <f t="shared" si="7"/>
        <v>0.99670711081957963</v>
      </c>
      <c r="W19" s="745">
        <f t="shared" si="8"/>
        <v>1.0888984590714061</v>
      </c>
    </row>
    <row r="20" spans="2:23" s="20" customFormat="1" x14ac:dyDescent="0.25">
      <c r="B20" s="55" t="str">
        <f>ITE_LUC_Rates!A20</f>
        <v>254-00</v>
      </c>
      <c r="C20" s="56" t="str">
        <f>ITE_LUC_Rates!C20</f>
        <v>Assisted Living Facility</v>
      </c>
      <c r="D20" s="57" t="str">
        <f>ITE_LUC_Rates!D20</f>
        <v>Bed</v>
      </c>
      <c r="E20" s="129">
        <f>ITE_LUC_Rates!H20</f>
        <v>2.6</v>
      </c>
      <c r="F20" s="58" t="s">
        <v>68</v>
      </c>
      <c r="G20" s="104">
        <f>ITE_LUC_Rates!Q20</f>
        <v>2701.29</v>
      </c>
      <c r="H20" s="61">
        <f>+FEE_1_In!H32</f>
        <v>2626.9923197668236</v>
      </c>
      <c r="I20" s="61">
        <f>FEE_1_Out!$H32</f>
        <v>1981.5150065353573</v>
      </c>
      <c r="J20" s="61">
        <f>FEE_2_In!$H32</f>
        <v>2865.2983728697118</v>
      </c>
      <c r="K20" s="61">
        <f>FEE_2_Out!$H32</f>
        <v>2493.4728274569484</v>
      </c>
      <c r="L20" s="61">
        <f>FEE_3_In!$H32</f>
        <v>2820.0302454132525</v>
      </c>
      <c r="M20" s="61">
        <f>FEE_3_Out!$H32</f>
        <v>2742.7457496039606</v>
      </c>
      <c r="N20" s="61">
        <f>FEE_4_In!$H32</f>
        <v>2630.3100654528707</v>
      </c>
      <c r="O20" s="61">
        <f>FEE_4_Out!$H32</f>
        <v>2873.6030334894413</v>
      </c>
      <c r="P20" s="745">
        <f t="shared" si="1"/>
        <v>0.97249548170201039</v>
      </c>
      <c r="Q20" s="745">
        <f t="shared" si="2"/>
        <v>0.73354397585426123</v>
      </c>
      <c r="R20" s="745">
        <f t="shared" si="3"/>
        <v>1.0607148336053189</v>
      </c>
      <c r="S20" s="745">
        <f t="shared" si="4"/>
        <v>0.92306743350656484</v>
      </c>
      <c r="T20" s="745">
        <f t="shared" si="5"/>
        <v>1.0439568670573143</v>
      </c>
      <c r="U20" s="745">
        <f t="shared" si="6"/>
        <v>1.0153466490469223</v>
      </c>
      <c r="V20" s="745">
        <f t="shared" si="7"/>
        <v>0.97372368959011091</v>
      </c>
      <c r="W20" s="745">
        <f t="shared" si="8"/>
        <v>1.0637891649876323</v>
      </c>
    </row>
    <row r="21" spans="2:23" s="20" customFormat="1" x14ac:dyDescent="0.25">
      <c r="B21" s="55" t="str">
        <f>ITE_LUC_Rates!A21</f>
        <v>255-00</v>
      </c>
      <c r="C21" s="56" t="str">
        <f>ITE_LUC_Rates!C21</f>
        <v>Continuing Care Retirement Community</v>
      </c>
      <c r="D21" s="57" t="str">
        <f>ITE_LUC_Rates!D21</f>
        <v>Dwelling unit</v>
      </c>
      <c r="E21" s="129">
        <f>ITE_LUC_Rates!H21</f>
        <v>2.4</v>
      </c>
      <c r="F21" s="58" t="s">
        <v>68</v>
      </c>
      <c r="G21" s="104">
        <f>ITE_LUC_Rates!Q21</f>
        <v>2437.2199999999998</v>
      </c>
      <c r="H21" s="61">
        <f>+FEE_1_In!H33</f>
        <v>2424.9159874770676</v>
      </c>
      <c r="I21" s="61">
        <f>FEE_1_Out!$H33</f>
        <v>1829.0907752634064</v>
      </c>
      <c r="J21" s="61">
        <f>FEE_2_In!$H33</f>
        <v>2644.8908057258877</v>
      </c>
      <c r="K21" s="61">
        <f>FEE_2_Out!$H33</f>
        <v>2301.6672253448746</v>
      </c>
      <c r="L21" s="61">
        <f>FEE_3_In!$H33</f>
        <v>2603.1048419199251</v>
      </c>
      <c r="M21" s="61">
        <f>FEE_3_Out!$H33</f>
        <v>2531.7653073267325</v>
      </c>
      <c r="N21" s="61">
        <f>FEE_4_In!$H33</f>
        <v>2427.978521956496</v>
      </c>
      <c r="O21" s="61">
        <f>FEE_4_Out!$H33</f>
        <v>2652.5566462979455</v>
      </c>
      <c r="P21" s="745">
        <f t="shared" si="1"/>
        <v>0.99495162007412863</v>
      </c>
      <c r="Q21" s="745">
        <f t="shared" si="2"/>
        <v>0.75048242475583105</v>
      </c>
      <c r="R21" s="745">
        <f t="shared" si="3"/>
        <v>1.0852080672757847</v>
      </c>
      <c r="S21" s="745">
        <f t="shared" si="4"/>
        <v>0.94438221635505815</v>
      </c>
      <c r="T21" s="745">
        <f t="shared" si="5"/>
        <v>1.0680631382968815</v>
      </c>
      <c r="U21" s="745">
        <f t="shared" si="6"/>
        <v>1.0387922745286566</v>
      </c>
      <c r="V21" s="745">
        <f t="shared" si="7"/>
        <v>0.99620818882025264</v>
      </c>
      <c r="W21" s="745">
        <f t="shared" si="8"/>
        <v>1.0883533888192061</v>
      </c>
    </row>
    <row r="22" spans="2:23" s="20" customFormat="1" x14ac:dyDescent="0.25">
      <c r="B22" s="55" t="str">
        <f>ITE_LUC_Rates!A22</f>
        <v>265-00</v>
      </c>
      <c r="C22" s="135" t="str">
        <f>ITE_LUC_Rates!C22</f>
        <v xml:space="preserve">Timeshare </v>
      </c>
      <c r="D22" s="232" t="str">
        <f>ITE_LUC_Rates!D22</f>
        <v>Dwelling unit</v>
      </c>
      <c r="E22" s="233">
        <f>ITE_LUC_Rates!H22</f>
        <v>8.6300000000000008</v>
      </c>
      <c r="F22" s="136" t="s">
        <v>68</v>
      </c>
      <c r="G22" s="137">
        <f>ITE_LUC_Rates!Q22</f>
        <v>0</v>
      </c>
      <c r="H22" s="61">
        <f>+FEE_1_In!H34</f>
        <v>8719.5937383029577</v>
      </c>
      <c r="I22" s="61">
        <f>FEE_1_Out!$H34</f>
        <v>6577.1055793846663</v>
      </c>
      <c r="J22" s="61">
        <f>FEE_2_In!$H34</f>
        <v>9510.5865222560078</v>
      </c>
      <c r="K22" s="61">
        <f>FEE_2_Out!$H34</f>
        <v>8276.4117311359478</v>
      </c>
      <c r="L22" s="61">
        <f>FEE_3_In!$H34</f>
        <v>9360.3311607370651</v>
      </c>
      <c r="M22" s="61">
        <f>FEE_3_Out!$H34</f>
        <v>9103.8060842623781</v>
      </c>
      <c r="N22" s="61">
        <f>FEE_4_In!$H34</f>
        <v>8730.6061018685705</v>
      </c>
      <c r="O22" s="61">
        <f>FEE_4_Out!$H34</f>
        <v>9538.1516073130297</v>
      </c>
      <c r="P22" s="745" t="e">
        <f t="shared" si="1"/>
        <v>#DIV/0!</v>
      </c>
      <c r="Q22" s="745" t="e">
        <f t="shared" si="2"/>
        <v>#DIV/0!</v>
      </c>
      <c r="R22" s="745" t="e">
        <f t="shared" si="3"/>
        <v>#DIV/0!</v>
      </c>
      <c r="S22" s="745" t="e">
        <f t="shared" si="4"/>
        <v>#DIV/0!</v>
      </c>
      <c r="T22" s="745" t="e">
        <f t="shared" si="5"/>
        <v>#DIV/0!</v>
      </c>
      <c r="U22" s="745" t="e">
        <f t="shared" si="6"/>
        <v>#DIV/0!</v>
      </c>
      <c r="V22" s="745" t="e">
        <f t="shared" si="7"/>
        <v>#DIV/0!</v>
      </c>
      <c r="W22" s="745" t="e">
        <f t="shared" si="8"/>
        <v>#DIV/0!</v>
      </c>
    </row>
    <row r="23" spans="2:23" s="20" customFormat="1" x14ac:dyDescent="0.25">
      <c r="B23" s="55" t="str">
        <f>ITE_LUC_Rates!A23</f>
        <v>270-00</v>
      </c>
      <c r="C23" s="135" t="str">
        <f>ITE_LUC_Rates!C23</f>
        <v>Residential PUD</v>
      </c>
      <c r="D23" s="232" t="str">
        <f>ITE_LUC_Rates!D23</f>
        <v>Dwelling unit</v>
      </c>
      <c r="E23" s="233">
        <f>ITE_LUC_Rates!H23</f>
        <v>7.83</v>
      </c>
      <c r="F23" s="136" t="s">
        <v>68</v>
      </c>
      <c r="G23" s="137">
        <f>ITE_LUC_Rates!Q23</f>
        <v>0</v>
      </c>
      <c r="H23" s="61">
        <f>+FEE_1_In!H35</f>
        <v>7911.2884091439346</v>
      </c>
      <c r="I23" s="61">
        <f>FEE_1_Out!$H35</f>
        <v>5967.4086542968635</v>
      </c>
      <c r="J23" s="61">
        <f>FEE_2_In!$H35</f>
        <v>8628.9562536807098</v>
      </c>
      <c r="K23" s="61">
        <f>FEE_2_Out!$H35</f>
        <v>7509.1893226876555</v>
      </c>
      <c r="L23" s="61">
        <f>FEE_3_In!$H35</f>
        <v>8492.6295467637574</v>
      </c>
      <c r="M23" s="61">
        <f>FEE_3_Out!$H35</f>
        <v>8259.8843151534656</v>
      </c>
      <c r="N23" s="61">
        <f>FEE_4_In!$H35</f>
        <v>7921.2799278830698</v>
      </c>
      <c r="O23" s="61">
        <f>FEE_4_Out!$H35</f>
        <v>8653.9660585470483</v>
      </c>
      <c r="P23" s="745" t="e">
        <f t="shared" si="1"/>
        <v>#DIV/0!</v>
      </c>
      <c r="Q23" s="745" t="e">
        <f t="shared" si="2"/>
        <v>#DIV/0!</v>
      </c>
      <c r="R23" s="745" t="e">
        <f t="shared" si="3"/>
        <v>#DIV/0!</v>
      </c>
      <c r="S23" s="745" t="e">
        <f t="shared" si="4"/>
        <v>#DIV/0!</v>
      </c>
      <c r="T23" s="745" t="e">
        <f t="shared" si="5"/>
        <v>#DIV/0!</v>
      </c>
      <c r="U23" s="745" t="e">
        <f t="shared" si="6"/>
        <v>#DIV/0!</v>
      </c>
      <c r="V23" s="745" t="e">
        <f t="shared" si="7"/>
        <v>#DIV/0!</v>
      </c>
      <c r="W23" s="745" t="e">
        <f t="shared" si="8"/>
        <v>#DIV/0!</v>
      </c>
    </row>
    <row r="24" spans="2:23" s="20" customFormat="1" x14ac:dyDescent="0.25">
      <c r="B24" s="55" t="str">
        <f>ITE_LUC_Rates!A24</f>
        <v>310-00</v>
      </c>
      <c r="C24" s="56" t="str">
        <f>ITE_LUC_Rates!C24</f>
        <v>Hotel</v>
      </c>
      <c r="D24" s="57" t="str">
        <f>ITE_LUC_Rates!D24</f>
        <v>Hotel room</v>
      </c>
      <c r="E24" s="129">
        <f>ITE_LUC_Rates!H24</f>
        <v>8.36</v>
      </c>
      <c r="F24" s="58" t="s">
        <v>68</v>
      </c>
      <c r="G24" s="104">
        <f>ITE_LUC_Rates!Q24</f>
        <v>8894.4159999999993</v>
      </c>
      <c r="H24" s="61">
        <f>+FEE_1_In!H37</f>
        <v>8446.7906897117846</v>
      </c>
      <c r="I24" s="61">
        <f>FEE_1_Out!$H37</f>
        <v>6371.3328671675326</v>
      </c>
      <c r="J24" s="61">
        <f>FEE_2_In!$H37</f>
        <v>9213.0363066118443</v>
      </c>
      <c r="K24" s="61">
        <f>FEE_2_Out!$H37</f>
        <v>8017.4741682846479</v>
      </c>
      <c r="L24" s="61">
        <f>FEE_3_In!$H37</f>
        <v>9067.4818660210713</v>
      </c>
      <c r="M24" s="61">
        <f>FEE_3_Out!$H37</f>
        <v>8818.982487188121</v>
      </c>
      <c r="N24" s="61">
        <f>FEE_4_In!$H37</f>
        <v>8457.4585181484617</v>
      </c>
      <c r="O24" s="61">
        <f>FEE_4_Out!$H37</f>
        <v>9239.7389846045098</v>
      </c>
      <c r="P24" s="745">
        <f t="shared" si="1"/>
        <v>0.94967344564407441</v>
      </c>
      <c r="Q24" s="745">
        <f t="shared" si="2"/>
        <v>0.71632953385219822</v>
      </c>
      <c r="R24" s="745">
        <f t="shared" si="3"/>
        <v>1.035822510057079</v>
      </c>
      <c r="S24" s="745">
        <f t="shared" si="4"/>
        <v>0.90140535008533995</v>
      </c>
      <c r="T24" s="745">
        <f t="shared" si="5"/>
        <v>1.0194578110604533</v>
      </c>
      <c r="U24" s="745">
        <f t="shared" si="6"/>
        <v>0.99151900329241649</v>
      </c>
      <c r="V24" s="745">
        <f t="shared" si="7"/>
        <v>0.9508728305656563</v>
      </c>
      <c r="W24" s="745">
        <f t="shared" si="8"/>
        <v>1.038824694572922</v>
      </c>
    </row>
    <row r="25" spans="2:23" s="20" customFormat="1" x14ac:dyDescent="0.25">
      <c r="B25" s="55" t="str">
        <f>ITE_LUC_Rates!A25</f>
        <v>311-00</v>
      </c>
      <c r="C25" s="56" t="str">
        <f>ITE_LUC_Rates!C25</f>
        <v>All Suites Hotel</v>
      </c>
      <c r="D25" s="57" t="str">
        <f>ITE_LUC_Rates!D25</f>
        <v>Hotel room</v>
      </c>
      <c r="E25" s="129">
        <f>ITE_LUC_Rates!H25</f>
        <v>4.46</v>
      </c>
      <c r="F25" s="58" t="s">
        <v>68</v>
      </c>
      <c r="G25" s="104">
        <f>ITE_LUC_Rates!Q25</f>
        <v>6221.7179999999998</v>
      </c>
      <c r="H25" s="61">
        <f>+FEE_1_In!H38</f>
        <v>4506.3022100615508</v>
      </c>
      <c r="I25" s="61">
        <f>FEE_1_Out!$H38</f>
        <v>3399.0603573644971</v>
      </c>
      <c r="J25" s="61">
        <f>FEE_2_In!$H38</f>
        <v>4915.0887473072753</v>
      </c>
      <c r="K25" s="61">
        <f>FEE_2_Out!$H38</f>
        <v>4277.264927099226</v>
      </c>
      <c r="L25" s="61">
        <f>FEE_3_In!$H38</f>
        <v>4837.4364979011934</v>
      </c>
      <c r="M25" s="61">
        <f>FEE_3_Out!$H38</f>
        <v>4704.8638627821792</v>
      </c>
      <c r="N25" s="61">
        <f>FEE_4_In!$H38</f>
        <v>4511.9934199691561</v>
      </c>
      <c r="O25" s="61">
        <f>FEE_4_Out!$H38</f>
        <v>4929.3344343703493</v>
      </c>
      <c r="P25" s="745">
        <f t="shared" si="1"/>
        <v>0.72428583392264823</v>
      </c>
      <c r="Q25" s="745">
        <f t="shared" si="2"/>
        <v>0.5463218290132239</v>
      </c>
      <c r="R25" s="745">
        <f t="shared" si="3"/>
        <v>0.78998899456826477</v>
      </c>
      <c r="S25" s="745">
        <f t="shared" si="4"/>
        <v>0.68747328745842007</v>
      </c>
      <c r="T25" s="745">
        <f t="shared" si="5"/>
        <v>0.77750815737730217</v>
      </c>
      <c r="U25" s="745">
        <f t="shared" si="6"/>
        <v>0.75620011430639889</v>
      </c>
      <c r="V25" s="745">
        <f t="shared" si="7"/>
        <v>0.72520056678382983</v>
      </c>
      <c r="W25" s="745">
        <f t="shared" si="8"/>
        <v>0.7922786655342382</v>
      </c>
    </row>
    <row r="26" spans="2:23" s="20" customFormat="1" x14ac:dyDescent="0.25">
      <c r="B26" s="55" t="str">
        <f>ITE_LUC_Rates!A26</f>
        <v>320-00</v>
      </c>
      <c r="C26" s="56" t="str">
        <f>ITE_LUC_Rates!C26</f>
        <v>Motel</v>
      </c>
      <c r="D26" s="57" t="str">
        <f>ITE_LUC_Rates!D26</f>
        <v>Hotel room</v>
      </c>
      <c r="E26" s="129">
        <f>ITE_LUC_Rates!H26</f>
        <v>3.35</v>
      </c>
      <c r="F26" s="58" t="s">
        <v>68</v>
      </c>
      <c r="G26" s="104">
        <f>ITE_LUC_Rates!Q26</f>
        <v>9084.482</v>
      </c>
      <c r="H26" s="61">
        <f>+FEE_1_In!H39</f>
        <v>3384.7785658534071</v>
      </c>
      <c r="I26" s="61">
        <f>FEE_1_Out!$H39</f>
        <v>2553.1058738051715</v>
      </c>
      <c r="J26" s="61">
        <f>FEE_2_In!$H39</f>
        <v>3691.8267496590524</v>
      </c>
      <c r="K26" s="61">
        <f>FEE_2_Out!$H39</f>
        <v>3212.7438353772213</v>
      </c>
      <c r="L26" s="61">
        <f>FEE_3_In!$H39</f>
        <v>3633.5005085132284</v>
      </c>
      <c r="M26" s="61">
        <f>FEE_3_Out!$H39</f>
        <v>3533.922408143565</v>
      </c>
      <c r="N26" s="61">
        <f>FEE_4_In!$H39</f>
        <v>3389.0533535642767</v>
      </c>
      <c r="O26" s="61">
        <f>FEE_4_Out!$H39</f>
        <v>3702.5269854575495</v>
      </c>
      <c r="P26" s="745">
        <f t="shared" si="1"/>
        <v>0.37258905525415836</v>
      </c>
      <c r="Q26" s="745">
        <f t="shared" si="2"/>
        <v>0.28104033601532497</v>
      </c>
      <c r="R26" s="745">
        <f t="shared" si="3"/>
        <v>0.40638825082806618</v>
      </c>
      <c r="S26" s="745">
        <f t="shared" si="4"/>
        <v>0.35365184667405597</v>
      </c>
      <c r="T26" s="745">
        <f t="shared" si="5"/>
        <v>0.39996782518950758</v>
      </c>
      <c r="U26" s="745">
        <f t="shared" si="6"/>
        <v>0.3890064847003456</v>
      </c>
      <c r="V26" s="745">
        <f t="shared" si="7"/>
        <v>0.37305961457838505</v>
      </c>
      <c r="W26" s="745">
        <f t="shared" si="8"/>
        <v>0.40756610948841654</v>
      </c>
    </row>
    <row r="27" spans="2:23" s="20" customFormat="1" x14ac:dyDescent="0.25">
      <c r="B27" s="55" t="str">
        <f>ITE_LUC_Rates!A27</f>
        <v>312-00</v>
      </c>
      <c r="C27" s="135" t="str">
        <f>ITE_LUC_Rates!C27</f>
        <v>Business Hotel</v>
      </c>
      <c r="D27" s="232" t="str">
        <f>ITE_LUC_Rates!D27</f>
        <v>Hotel room</v>
      </c>
      <c r="E27" s="233">
        <f>ITE_LUC_Rates!H27</f>
        <v>4.0199999999999996</v>
      </c>
      <c r="F27" s="136" t="s">
        <v>68</v>
      </c>
      <c r="G27" s="137">
        <f>ITE_LUC_Rates!Q27</f>
        <v>0</v>
      </c>
      <c r="H27" s="61">
        <f>+FEE_1_In!H40</f>
        <v>4061.7342790240882</v>
      </c>
      <c r="I27" s="61">
        <f>FEE_1_Out!$H40</f>
        <v>3063.7270485662061</v>
      </c>
      <c r="J27" s="61">
        <f>FEE_2_In!$H40</f>
        <v>4430.1920995908631</v>
      </c>
      <c r="K27" s="61">
        <f>FEE_2_Out!$H40</f>
        <v>3855.2926024526646</v>
      </c>
      <c r="L27" s="61">
        <f>FEE_3_In!$H40</f>
        <v>4360.2006102158748</v>
      </c>
      <c r="M27" s="61">
        <f>FEE_3_Out!$H40</f>
        <v>4240.7068897722775</v>
      </c>
      <c r="N27" s="61">
        <f>FEE_4_In!$H40</f>
        <v>4066.8640242771312</v>
      </c>
      <c r="O27" s="61">
        <f>FEE_4_Out!$H40</f>
        <v>4443.0323825490595</v>
      </c>
      <c r="P27" s="745" t="e">
        <f t="shared" si="1"/>
        <v>#DIV/0!</v>
      </c>
      <c r="Q27" s="745" t="e">
        <f t="shared" si="2"/>
        <v>#DIV/0!</v>
      </c>
      <c r="R27" s="745" t="e">
        <f t="shared" si="3"/>
        <v>#DIV/0!</v>
      </c>
      <c r="S27" s="745" t="e">
        <f t="shared" si="4"/>
        <v>#DIV/0!</v>
      </c>
      <c r="T27" s="745" t="e">
        <f t="shared" si="5"/>
        <v>#DIV/0!</v>
      </c>
      <c r="U27" s="745" t="e">
        <f t="shared" si="6"/>
        <v>#DIV/0!</v>
      </c>
      <c r="V27" s="745" t="e">
        <f t="shared" si="7"/>
        <v>#DIV/0!</v>
      </c>
      <c r="W27" s="745" t="e">
        <f t="shared" si="8"/>
        <v>#DIV/0!</v>
      </c>
    </row>
    <row r="28" spans="2:23" s="20" customFormat="1" x14ac:dyDescent="0.25">
      <c r="B28" s="55" t="str">
        <f>ITE_LUC_Rates!A28</f>
        <v>420-00</v>
      </c>
      <c r="C28" s="56" t="str">
        <f>ITE_LUC_Rates!C28</f>
        <v>Marina</v>
      </c>
      <c r="D28" s="57" t="str">
        <f>ITE_LUC_Rates!D28</f>
        <v>Berth</v>
      </c>
      <c r="E28" s="129">
        <f>ITE_LUC_Rates!H28</f>
        <v>2.41</v>
      </c>
      <c r="F28" s="58" t="s">
        <v>71</v>
      </c>
      <c r="G28" s="104">
        <f>ITE_LUC_Rates!Q28</f>
        <v>3052.83</v>
      </c>
      <c r="H28" s="61">
        <f>+FEE_1_In!H42</f>
        <v>979.58192452091964</v>
      </c>
      <c r="I28" s="61">
        <f>FEE_1_Out!$H42</f>
        <v>927.91523617679468</v>
      </c>
      <c r="J28" s="61">
        <f>FEE_2_In!$H42</f>
        <v>1165.1202994582511</v>
      </c>
      <c r="K28" s="61">
        <f>FEE_2_Out!$H42</f>
        <v>1015.9602198037146</v>
      </c>
      <c r="L28" s="61">
        <f>FEE_3_In!$H42</f>
        <v>1158.9709253242872</v>
      </c>
      <c r="M28" s="61">
        <f>FEE_3_Out!$H42</f>
        <v>1120.27643908199</v>
      </c>
      <c r="N28" s="61">
        <f>FEE_4_In!$H42</f>
        <v>1087.9277833166277</v>
      </c>
      <c r="O28" s="61">
        <f>FEE_4_Out!$H42</f>
        <v>1173.8073061055763</v>
      </c>
      <c r="P28" s="745">
        <f t="shared" si="1"/>
        <v>0.32087667001468134</v>
      </c>
      <c r="Q28" s="745">
        <f t="shared" si="2"/>
        <v>0.30395247562975819</v>
      </c>
      <c r="R28" s="745">
        <f t="shared" si="3"/>
        <v>0.38165253206311883</v>
      </c>
      <c r="S28" s="745">
        <f t="shared" si="4"/>
        <v>0.3327929232232763</v>
      </c>
      <c r="T28" s="745">
        <f t="shared" si="5"/>
        <v>0.37963821284653493</v>
      </c>
      <c r="U28" s="745">
        <f t="shared" si="6"/>
        <v>0.36696325674275676</v>
      </c>
      <c r="V28" s="745">
        <f t="shared" si="7"/>
        <v>0.35636697206088375</v>
      </c>
      <c r="W28" s="745">
        <f t="shared" si="8"/>
        <v>0.38449809065869256</v>
      </c>
    </row>
    <row r="29" spans="2:23" s="20" customFormat="1" x14ac:dyDescent="0.25">
      <c r="B29" s="55" t="str">
        <f>ITE_LUC_Rates!A29</f>
        <v>430-00</v>
      </c>
      <c r="C29" s="56" t="str">
        <f>ITE_LUC_Rates!C29</f>
        <v>Golf Course</v>
      </c>
      <c r="D29" s="57" t="str">
        <f>ITE_LUC_Rates!D29</f>
        <v>Hole</v>
      </c>
      <c r="E29" s="129">
        <f>ITE_LUC_Rates!H29</f>
        <v>30.38</v>
      </c>
      <c r="F29" s="58" t="s">
        <v>71</v>
      </c>
      <c r="G29" s="104">
        <f>ITE_LUC_Rates!Q29</f>
        <v>36869.440000000002</v>
      </c>
      <c r="H29" s="61">
        <f>+FEE_1_In!H43</f>
        <v>12348.422766367439</v>
      </c>
      <c r="I29" s="61">
        <f>FEE_1_Out!$H43</f>
        <v>11697.122354792953</v>
      </c>
      <c r="J29" s="61">
        <f>FEE_2_In!$H43</f>
        <v>14687.284106863759</v>
      </c>
      <c r="K29" s="61">
        <f>FEE_2_Out!$H43</f>
        <v>12807.000613127322</v>
      </c>
      <c r="L29" s="61">
        <f>FEE_3_In!$H43</f>
        <v>14609.766270270475</v>
      </c>
      <c r="M29" s="61">
        <f>FEE_3_Out!$H43</f>
        <v>14121.990962369646</v>
      </c>
      <c r="N29" s="61">
        <f>FEE_4_In!$H43</f>
        <v>13714.209982223709</v>
      </c>
      <c r="O29" s="61">
        <f>FEE_4_Out!$H43</f>
        <v>14796.790854559089</v>
      </c>
      <c r="P29" s="745">
        <f t="shared" si="1"/>
        <v>0.33492298137339321</v>
      </c>
      <c r="Q29" s="745">
        <f t="shared" si="2"/>
        <v>0.31725793380081041</v>
      </c>
      <c r="R29" s="745">
        <f t="shared" si="3"/>
        <v>0.39835929449603136</v>
      </c>
      <c r="S29" s="745">
        <f t="shared" si="4"/>
        <v>0.34736086615710249</v>
      </c>
      <c r="T29" s="745">
        <f t="shared" si="5"/>
        <v>0.3962567988629736</v>
      </c>
      <c r="U29" s="745">
        <f t="shared" si="6"/>
        <v>0.38302699911823029</v>
      </c>
      <c r="V29" s="745">
        <f t="shared" si="7"/>
        <v>0.37196686421664416</v>
      </c>
      <c r="W29" s="745">
        <f t="shared" si="8"/>
        <v>0.40132941684384377</v>
      </c>
    </row>
    <row r="30" spans="2:23" s="20" customFormat="1" x14ac:dyDescent="0.25">
      <c r="B30" s="55" t="str">
        <f>ITE_LUC_Rates!A30</f>
        <v>444-00</v>
      </c>
      <c r="C30" s="135" t="str">
        <f>ITE_LUC_Rates!C30</f>
        <v>Movie Theater</v>
      </c>
      <c r="D30" s="232" t="str">
        <f>ITE_LUC_Rates!D30</f>
        <v>1000 GSF</v>
      </c>
      <c r="E30" s="233">
        <f>ITE_LUC_Rates!H30</f>
        <v>78.09</v>
      </c>
      <c r="F30" s="136" t="s">
        <v>71</v>
      </c>
      <c r="G30" s="137">
        <f>ITE_LUC_Rates!Q30</f>
        <v>0</v>
      </c>
      <c r="H30" s="61">
        <f>+FEE_1_In!H44</f>
        <v>31740.89314765087</v>
      </c>
      <c r="I30" s="104">
        <f>FEE_1_Out!$H44</f>
        <v>30066.763814541868</v>
      </c>
      <c r="J30" s="104">
        <f>FEE_2_In!$H44</f>
        <v>37752.798416885817</v>
      </c>
      <c r="K30" s="104">
        <f>FEE_2_Out!$H44</f>
        <v>32919.640483183437</v>
      </c>
      <c r="L30" s="104">
        <f>FEE_3_In!$H44</f>
        <v>37553.543385300247</v>
      </c>
      <c r="M30" s="104">
        <f>FEE_3_Out!$H44</f>
        <v>36299.745696229293</v>
      </c>
      <c r="N30" s="104">
        <f>FEE_4_In!$H44</f>
        <v>35251.568713359105</v>
      </c>
      <c r="O30" s="104">
        <f>FEE_4_Out!$H44</f>
        <v>38034.279059661603</v>
      </c>
      <c r="P30" s="745" t="e">
        <f t="shared" si="1"/>
        <v>#DIV/0!</v>
      </c>
      <c r="Q30" s="745" t="e">
        <f t="shared" si="2"/>
        <v>#DIV/0!</v>
      </c>
      <c r="R30" s="745" t="e">
        <f t="shared" si="3"/>
        <v>#DIV/0!</v>
      </c>
      <c r="S30" s="745" t="e">
        <f t="shared" si="4"/>
        <v>#DIV/0!</v>
      </c>
      <c r="T30" s="745" t="e">
        <f t="shared" si="5"/>
        <v>#DIV/0!</v>
      </c>
      <c r="U30" s="745" t="e">
        <f t="shared" si="6"/>
        <v>#DIV/0!</v>
      </c>
      <c r="V30" s="745" t="e">
        <f t="shared" si="7"/>
        <v>#DIV/0!</v>
      </c>
      <c r="W30" s="745" t="e">
        <f t="shared" si="8"/>
        <v>#DIV/0!</v>
      </c>
    </row>
    <row r="31" spans="2:23" s="20" customFormat="1" x14ac:dyDescent="0.25">
      <c r="B31" s="55" t="str">
        <f>ITE_LUC_Rates!A31</f>
        <v>444-00</v>
      </c>
      <c r="C31" s="135" t="str">
        <f>ITE_LUC_Rates!C31</f>
        <v>Movie Theater</v>
      </c>
      <c r="D31" s="232" t="str">
        <f>ITE_LUC_Rates!D31</f>
        <v>Screens</v>
      </c>
      <c r="E31" s="233">
        <f>ITE_LUC_Rates!H31</f>
        <v>220</v>
      </c>
      <c r="F31" s="136" t="s">
        <v>71</v>
      </c>
      <c r="G31" s="137">
        <f>ITE_LUC_Rates!Q31</f>
        <v>0</v>
      </c>
      <c r="H31" s="61">
        <f>+FEE_1_In!H45</f>
        <v>89422.416346308004</v>
      </c>
      <c r="I31" s="231">
        <f>FEE_1_Out!$H45</f>
        <v>84705.955169665904</v>
      </c>
      <c r="J31" s="231">
        <f>FEE_2_In!$H45</f>
        <v>106359.52941112664</v>
      </c>
      <c r="K31" s="231">
        <f>FEE_2_Out!$H45</f>
        <v>92743.256579592198</v>
      </c>
      <c r="L31" s="231">
        <f>FEE_3_In!$H45</f>
        <v>105798.17575574407</v>
      </c>
      <c r="M31" s="231">
        <f>FEE_3_Out!$H45</f>
        <v>102265.89900333516</v>
      </c>
      <c r="N31" s="231">
        <f>FEE_4_In!$H45</f>
        <v>99312.909680356053</v>
      </c>
      <c r="O31" s="231">
        <f>FEE_4_Out!$H45</f>
        <v>107152.53416731401</v>
      </c>
      <c r="P31" s="745" t="e">
        <f t="shared" si="1"/>
        <v>#DIV/0!</v>
      </c>
      <c r="Q31" s="745" t="e">
        <f t="shared" si="2"/>
        <v>#DIV/0!</v>
      </c>
      <c r="R31" s="745" t="e">
        <f t="shared" si="3"/>
        <v>#DIV/0!</v>
      </c>
      <c r="S31" s="745" t="e">
        <f t="shared" si="4"/>
        <v>#DIV/0!</v>
      </c>
      <c r="T31" s="745" t="e">
        <f t="shared" si="5"/>
        <v>#DIV/0!</v>
      </c>
      <c r="U31" s="745" t="e">
        <f t="shared" si="6"/>
        <v>#DIV/0!</v>
      </c>
      <c r="V31" s="745" t="e">
        <f t="shared" si="7"/>
        <v>#DIV/0!</v>
      </c>
      <c r="W31" s="745" t="e">
        <f t="shared" si="8"/>
        <v>#DIV/0!</v>
      </c>
    </row>
    <row r="32" spans="2:23" s="20" customFormat="1" x14ac:dyDescent="0.25">
      <c r="B32" s="55" t="str">
        <f>ITE_LUC_Rates!A32</f>
        <v>480-00</v>
      </c>
      <c r="C32" s="56" t="str">
        <f>ITE_LUC_Rates!C32</f>
        <v>Amusement Park</v>
      </c>
      <c r="D32" s="57" t="str">
        <f>ITE_LUC_Rates!D32</f>
        <v>Acre</v>
      </c>
      <c r="E32" s="129">
        <f>ITE_LUC_Rates!H32</f>
        <v>53.41</v>
      </c>
      <c r="F32" s="58" t="s">
        <v>71</v>
      </c>
      <c r="G32" s="104">
        <f>ITE_LUC_Rates!Q32</f>
        <v>78154.13</v>
      </c>
      <c r="H32" s="61">
        <f>+FEE_1_In!H46</f>
        <v>21709.323895710499</v>
      </c>
      <c r="I32" s="104">
        <f>FEE_1_Out!$H46</f>
        <v>20564.295752781163</v>
      </c>
      <c r="J32" s="104">
        <f>FEE_2_In!$H46</f>
        <v>25821.193026583056</v>
      </c>
      <c r="K32" s="104">
        <f>FEE_2_Out!$H46</f>
        <v>22515.533335981905</v>
      </c>
      <c r="L32" s="104">
        <f>FEE_3_In!$H46</f>
        <v>25684.911668701319</v>
      </c>
      <c r="M32" s="104">
        <f>FEE_3_Out!$H46</f>
        <v>24827.371208036962</v>
      </c>
      <c r="N32" s="104">
        <f>FEE_4_In!$H46</f>
        <v>24110.465936490076</v>
      </c>
      <c r="O32" s="104">
        <f>FEE_4_Out!$H46</f>
        <v>26013.712953982918</v>
      </c>
      <c r="P32" s="745">
        <f t="shared" si="1"/>
        <v>0.27777577327916642</v>
      </c>
      <c r="Q32" s="745">
        <f t="shared" si="2"/>
        <v>0.26312487584189298</v>
      </c>
      <c r="R32" s="745">
        <f t="shared" si="3"/>
        <v>0.33038808091885935</v>
      </c>
      <c r="S32" s="745">
        <f t="shared" si="4"/>
        <v>0.2880914077858957</v>
      </c>
      <c r="T32" s="745">
        <f t="shared" si="5"/>
        <v>0.32864432972002017</v>
      </c>
      <c r="U32" s="745">
        <f t="shared" si="6"/>
        <v>0.31767190304641563</v>
      </c>
      <c r="V32" s="745">
        <f t="shared" si="7"/>
        <v>0.30849893583985999</v>
      </c>
      <c r="W32" s="745">
        <f t="shared" si="8"/>
        <v>0.3328514175000466</v>
      </c>
    </row>
    <row r="33" spans="2:23" s="20" customFormat="1" x14ac:dyDescent="0.25">
      <c r="B33" s="55" t="str">
        <f>ITE_LUC_Rates!A33</f>
        <v>490-00</v>
      </c>
      <c r="C33" s="56" t="str">
        <f>ITE_LUC_Rates!C33</f>
        <v>Tennis Courts</v>
      </c>
      <c r="D33" s="57" t="str">
        <f>ITE_LUC_Rates!D33</f>
        <v>Court</v>
      </c>
      <c r="E33" s="129">
        <f>ITE_LUC_Rates!H33</f>
        <v>30.32</v>
      </c>
      <c r="F33" s="58" t="s">
        <v>71</v>
      </c>
      <c r="G33" s="104">
        <f>ITE_LUC_Rates!Q33</f>
        <v>32020.234</v>
      </c>
      <c r="H33" s="61">
        <f>+FEE_1_In!H47</f>
        <v>12324.03483463663</v>
      </c>
      <c r="I33" s="104">
        <f>FEE_1_Out!$H47</f>
        <v>11674.020730655773</v>
      </c>
      <c r="J33" s="104">
        <f>FEE_2_In!$H47</f>
        <v>14658.276962478909</v>
      </c>
      <c r="K33" s="104">
        <f>FEE_2_Out!$H47</f>
        <v>12781.706997696527</v>
      </c>
      <c r="L33" s="104">
        <f>FEE_3_In!$H47</f>
        <v>14580.912222337089</v>
      </c>
      <c r="M33" s="104">
        <f>FEE_3_Out!$H47</f>
        <v>14094.100262641467</v>
      </c>
      <c r="N33" s="104">
        <f>FEE_4_In!$H47</f>
        <v>13687.124643219979</v>
      </c>
      <c r="O33" s="104">
        <f>FEE_4_Out!$H47</f>
        <v>14767.567436149824</v>
      </c>
      <c r="P33" s="745">
        <f t="shared" si="1"/>
        <v>0.38488272242597071</v>
      </c>
      <c r="Q33" s="745">
        <f t="shared" si="2"/>
        <v>0.36458261768654698</v>
      </c>
      <c r="R33" s="745">
        <f t="shared" si="3"/>
        <v>0.45778169399008478</v>
      </c>
      <c r="S33" s="745">
        <f t="shared" si="4"/>
        <v>0.39917593974161858</v>
      </c>
      <c r="T33" s="745">
        <f t="shared" si="5"/>
        <v>0.45536557360377466</v>
      </c>
      <c r="U33" s="745">
        <f t="shared" si="6"/>
        <v>0.44016231307495962</v>
      </c>
      <c r="V33" s="745">
        <f t="shared" si="7"/>
        <v>0.42745236162921163</v>
      </c>
      <c r="W33" s="745">
        <f t="shared" si="8"/>
        <v>0.46119486310280633</v>
      </c>
    </row>
    <row r="34" spans="2:23" s="20" customFormat="1" x14ac:dyDescent="0.25">
      <c r="B34" s="55" t="str">
        <f>ITE_LUC_Rates!A34</f>
        <v>491-00</v>
      </c>
      <c r="C34" s="56" t="str">
        <f>ITE_LUC_Rates!C34</f>
        <v>Racquet Club</v>
      </c>
      <c r="D34" s="57" t="str">
        <f>ITE_LUC_Rates!D34</f>
        <v>Court</v>
      </c>
      <c r="E34" s="129"/>
      <c r="F34" s="58" t="s">
        <v>71</v>
      </c>
      <c r="G34" s="104">
        <f>ITE_LUC_Rates!Q34</f>
        <v>39922.269999999997</v>
      </c>
      <c r="H34" s="61">
        <f>+FEE_1_In!H48</f>
        <v>15730.215966373275</v>
      </c>
      <c r="I34" s="104">
        <f>FEE_1_Out!$H48</f>
        <v>14900.547568482139</v>
      </c>
      <c r="J34" s="104">
        <f>FEE_2_In!$H48</f>
        <v>18709.608128230007</v>
      </c>
      <c r="K34" s="104">
        <f>FEE_2_Out!$H48</f>
        <v>16314.381952864631</v>
      </c>
      <c r="L34" s="104">
        <f>FEE_3_In!$H48</f>
        <v>18610.860917033158</v>
      </c>
      <c r="M34" s="104">
        <f>FEE_3_Out!$H48</f>
        <v>17989.501324677596</v>
      </c>
      <c r="N34" s="104">
        <f>FEE_4_In!$H48</f>
        <v>17470.043657408089</v>
      </c>
      <c r="O34" s="104">
        <f>FEE_4_Out!$H48</f>
        <v>18849.104873977518</v>
      </c>
      <c r="P34" s="745">
        <f t="shared" si="1"/>
        <v>0.394021080624255</v>
      </c>
      <c r="Q34" s="745">
        <f t="shared" si="2"/>
        <v>0.37323898587134802</v>
      </c>
      <c r="R34" s="745">
        <f t="shared" si="3"/>
        <v>0.46865090908482931</v>
      </c>
      <c r="S34" s="745">
        <f t="shared" si="4"/>
        <v>0.40865366505623635</v>
      </c>
      <c r="T34" s="745">
        <f t="shared" si="5"/>
        <v>0.46617742220152208</v>
      </c>
      <c r="U34" s="745">
        <f t="shared" si="6"/>
        <v>0.45061318719295262</v>
      </c>
      <c r="V34" s="745">
        <f t="shared" si="7"/>
        <v>0.43760146047326692</v>
      </c>
      <c r="W34" s="745">
        <f t="shared" si="8"/>
        <v>0.47214511784969942</v>
      </c>
    </row>
    <row r="35" spans="2:23" s="20" customFormat="1" x14ac:dyDescent="0.25">
      <c r="B35" s="55" t="str">
        <f>ITE_LUC_Rates!A35</f>
        <v>492-00</v>
      </c>
      <c r="C35" s="56" t="str">
        <f>ITE_LUC_Rates!C35</f>
        <v>Health/Fitness</v>
      </c>
      <c r="D35" s="57" t="str">
        <f>ITE_LUC_Rates!D35</f>
        <v>1000 GSF</v>
      </c>
      <c r="E35" s="129"/>
      <c r="F35" s="58" t="s">
        <v>71</v>
      </c>
      <c r="G35" s="104">
        <f>ITE_LUC_Rates!Q35</f>
        <v>4147.8</v>
      </c>
      <c r="H35" s="61">
        <f>+FEE_1_In!H49</f>
        <v>1633.9914259643554</v>
      </c>
      <c r="I35" s="104">
        <f>FEE_1_Out!$H49</f>
        <v>1547.8088171911675</v>
      </c>
      <c r="J35" s="104">
        <f>FEE_2_In!$H49</f>
        <v>1943.4786737851318</v>
      </c>
      <c r="K35" s="104">
        <f>FEE_2_Out!$H49</f>
        <v>1694.6722338634572</v>
      </c>
      <c r="L35" s="104">
        <f>FEE_3_In!$H49</f>
        <v>1933.2212115367774</v>
      </c>
      <c r="M35" s="104">
        <f>FEE_3_Out!$H49</f>
        <v>1868.676881788215</v>
      </c>
      <c r="N35" s="104">
        <f>FEE_4_In!$H49</f>
        <v>1814.717713250142</v>
      </c>
      <c r="O35" s="104">
        <f>FEE_4_Out!$H49</f>
        <v>1957.9690334209199</v>
      </c>
      <c r="P35" s="745">
        <f t="shared" si="1"/>
        <v>0.39394171029566405</v>
      </c>
      <c r="Q35" s="745">
        <f t="shared" si="2"/>
        <v>0.3731638018205235</v>
      </c>
      <c r="R35" s="745">
        <f t="shared" si="3"/>
        <v>0.46855650556563283</v>
      </c>
      <c r="S35" s="745">
        <f t="shared" si="4"/>
        <v>0.40857134718729377</v>
      </c>
      <c r="T35" s="745">
        <f t="shared" si="5"/>
        <v>0.46608351693350147</v>
      </c>
      <c r="U35" s="745">
        <f t="shared" si="6"/>
        <v>0.45052241713395413</v>
      </c>
      <c r="V35" s="745">
        <f t="shared" si="7"/>
        <v>0.43751331145429911</v>
      </c>
      <c r="W35" s="745">
        <f t="shared" si="8"/>
        <v>0.47205001046842177</v>
      </c>
    </row>
    <row r="36" spans="2:23" s="20" customFormat="1" x14ac:dyDescent="0.25">
      <c r="B36" s="55" t="str">
        <f>ITE_LUC_Rates!A36</f>
        <v>495-00</v>
      </c>
      <c r="C36" s="135" t="str">
        <f>ITE_LUC_Rates!C36</f>
        <v>Recreational Community Center</v>
      </c>
      <c r="D36" s="232" t="str">
        <f>ITE_LUC_Rates!D36</f>
        <v>1000 GSF</v>
      </c>
      <c r="E36" s="233">
        <f>ITE_LUC_Rates!H36</f>
        <v>28.82</v>
      </c>
      <c r="F36" s="136" t="s">
        <v>71</v>
      </c>
      <c r="G36" s="137">
        <f>ITE_LUC_Rates!Q36</f>
        <v>0</v>
      </c>
      <c r="H36" s="61">
        <f>+FEE_1_In!H50</f>
        <v>11714.336541366345</v>
      </c>
      <c r="I36" s="104">
        <f>FEE_1_Out!$H50</f>
        <v>11096.480127226234</v>
      </c>
      <c r="J36" s="104">
        <f>FEE_2_In!$H50</f>
        <v>13933.098352857587</v>
      </c>
      <c r="K36" s="104">
        <f>FEE_2_Out!$H50</f>
        <v>12149.36661192658</v>
      </c>
      <c r="L36" s="104">
        <f>FEE_3_In!$H50</f>
        <v>13859.561024002471</v>
      </c>
      <c r="M36" s="104">
        <f>FEE_3_Out!$H50</f>
        <v>13396.832769436907</v>
      </c>
      <c r="N36" s="104">
        <f>FEE_4_In!$H50</f>
        <v>13009.99116812664</v>
      </c>
      <c r="O36" s="104">
        <f>FEE_4_Out!$H50</f>
        <v>14036.981975918137</v>
      </c>
      <c r="P36" s="745" t="e">
        <f t="shared" si="1"/>
        <v>#DIV/0!</v>
      </c>
      <c r="Q36" s="745" t="e">
        <f t="shared" si="2"/>
        <v>#DIV/0!</v>
      </c>
      <c r="R36" s="745" t="e">
        <f t="shared" si="3"/>
        <v>#DIV/0!</v>
      </c>
      <c r="S36" s="745" t="e">
        <f t="shared" si="4"/>
        <v>#DIV/0!</v>
      </c>
      <c r="T36" s="745" t="e">
        <f t="shared" si="5"/>
        <v>#DIV/0!</v>
      </c>
      <c r="U36" s="745" t="e">
        <f t="shared" si="6"/>
        <v>#DIV/0!</v>
      </c>
      <c r="V36" s="745" t="e">
        <f t="shared" si="7"/>
        <v>#DIV/0!</v>
      </c>
      <c r="W36" s="745" t="e">
        <f t="shared" si="8"/>
        <v>#DIV/0!</v>
      </c>
    </row>
    <row r="37" spans="2:23" s="20" customFormat="1" x14ac:dyDescent="0.25">
      <c r="B37" s="55" t="str">
        <f>ITE_LUC_Rates!A37</f>
        <v>520-00</v>
      </c>
      <c r="C37" s="56" t="str">
        <f>ITE_LUC_Rates!C37</f>
        <v>Elementary School (30 FT/St)</v>
      </c>
      <c r="D37" s="57" t="str">
        <f>ITE_LUC_Rates!D37</f>
        <v>Student</v>
      </c>
      <c r="E37" s="129">
        <f>ITE_LUC_Rates!H37</f>
        <v>1.89</v>
      </c>
      <c r="F37" s="58" t="s">
        <v>71</v>
      </c>
      <c r="G37" s="104">
        <f>ITE_LUC_Rates!Q37</f>
        <v>198.476</v>
      </c>
      <c r="H37" s="61">
        <f>+FEE_1_In!H52</f>
        <v>1743.9803349238127</v>
      </c>
      <c r="I37" s="104">
        <f>FEE_1_Out!$H52</f>
        <v>1651.9965138800967</v>
      </c>
      <c r="J37" s="104">
        <f>FEE_2_In!$H52</f>
        <v>2074.3001062106064</v>
      </c>
      <c r="K37" s="104">
        <f>FEE_2_Out!$H52</f>
        <v>1808.7457516828799</v>
      </c>
      <c r="L37" s="104">
        <f>FEE_3_In!$H52</f>
        <v>2063.3521831290664</v>
      </c>
      <c r="M37" s="104">
        <f>FEE_3_Out!$H52</f>
        <v>1994.4631791700051</v>
      </c>
      <c r="N37" s="104">
        <f>FEE_4_In!$H52</f>
        <v>1936.8718556637011</v>
      </c>
      <c r="O37" s="104">
        <f>FEE_4_Out!$H52</f>
        <v>2089.7658558156713</v>
      </c>
      <c r="P37" s="745">
        <f t="shared" si="1"/>
        <v>8.7868575289899677</v>
      </c>
      <c r="Q37" s="745">
        <f t="shared" si="2"/>
        <v>8.3234069302086731</v>
      </c>
      <c r="R37" s="745">
        <f t="shared" si="3"/>
        <v>10.451138204168798</v>
      </c>
      <c r="S37" s="745">
        <f t="shared" si="4"/>
        <v>9.1131711223668344</v>
      </c>
      <c r="T37" s="745">
        <f t="shared" si="5"/>
        <v>10.395978270063214</v>
      </c>
      <c r="U37" s="745">
        <f t="shared" si="6"/>
        <v>10.048888425653505</v>
      </c>
      <c r="V37" s="745">
        <f t="shared" si="7"/>
        <v>9.7587207302832635</v>
      </c>
      <c r="W37" s="745">
        <f t="shared" si="8"/>
        <v>10.529060721778308</v>
      </c>
    </row>
    <row r="38" spans="2:23" s="20" customFormat="1" x14ac:dyDescent="0.25">
      <c r="B38" s="55" t="str">
        <f>ITE_LUC_Rates!A38</f>
        <v>530-00</v>
      </c>
      <c r="C38" s="56" t="str">
        <f>ITE_LUC_Rates!C38</f>
        <v>High School (25 SF/St)</v>
      </c>
      <c r="D38" s="57" t="str">
        <f>ITE_LUC_Rates!D38</f>
        <v>Student</v>
      </c>
      <c r="E38" s="129">
        <f>ITE_LUC_Rates!H38</f>
        <v>2.0299999999999998</v>
      </c>
      <c r="F38" s="58" t="s">
        <v>71</v>
      </c>
      <c r="G38" s="104">
        <f>ITE_LUC_Rates!Q38</f>
        <v>1120.212</v>
      </c>
      <c r="H38" s="61">
        <f>+FEE_1_In!H53</f>
        <v>1873.1640634366877</v>
      </c>
      <c r="I38" s="104">
        <f>FEE_1_Out!$H53</f>
        <v>1774.3666260193631</v>
      </c>
      <c r="J38" s="104">
        <f>FEE_2_In!$H53</f>
        <v>2227.9519659299103</v>
      </c>
      <c r="K38" s="104">
        <f>FEE_2_Out!$H53</f>
        <v>1942.7269184742045</v>
      </c>
      <c r="L38" s="104">
        <f>FEE_3_In!$H53</f>
        <v>2216.193085583071</v>
      </c>
      <c r="M38" s="104">
        <f>FEE_3_Out!$H53</f>
        <v>2142.2011924418566</v>
      </c>
      <c r="N38" s="104">
        <f>FEE_4_In!$H53</f>
        <v>2080.3438449721239</v>
      </c>
      <c r="O38" s="104">
        <f>FEE_4_Out!$H53</f>
        <v>2244.5633266168315</v>
      </c>
      <c r="P38" s="745">
        <f t="shared" si="1"/>
        <v>1.6721513994107255</v>
      </c>
      <c r="Q38" s="745">
        <f t="shared" si="2"/>
        <v>1.5839560958277212</v>
      </c>
      <c r="R38" s="745">
        <f t="shared" si="3"/>
        <v>1.9888663627330454</v>
      </c>
      <c r="S38" s="745">
        <f t="shared" si="4"/>
        <v>1.7342493371560066</v>
      </c>
      <c r="T38" s="745">
        <f t="shared" si="5"/>
        <v>1.9783693493580421</v>
      </c>
      <c r="U38" s="745">
        <f t="shared" si="6"/>
        <v>1.9123176616942656</v>
      </c>
      <c r="V38" s="745">
        <f t="shared" si="7"/>
        <v>1.8570983393965819</v>
      </c>
      <c r="W38" s="745">
        <f t="shared" si="8"/>
        <v>2.0036951279015325</v>
      </c>
    </row>
    <row r="39" spans="2:23" s="20" customFormat="1" x14ac:dyDescent="0.25">
      <c r="B39" s="55" t="str">
        <f>ITE_LUC_Rates!A39</f>
        <v>534-00</v>
      </c>
      <c r="C39" s="135" t="str">
        <f>ITE_LUC_Rates!C39</f>
        <v>Private School (K-8)</v>
      </c>
      <c r="D39" s="232" t="str">
        <f>ITE_LUC_Rates!D39</f>
        <v>Student</v>
      </c>
      <c r="E39" s="233">
        <f>ITE_LUC_Rates!H39</f>
        <v>4.1100000000000003</v>
      </c>
      <c r="F39" s="136" t="s">
        <v>71</v>
      </c>
      <c r="G39" s="137">
        <f>ITE_LUC_Rates!Q39</f>
        <v>0</v>
      </c>
      <c r="H39" s="61">
        <f>+FEE_1_In!H54</f>
        <v>1950.9414449210956</v>
      </c>
      <c r="I39" s="104">
        <f>FEE_1_Out!$H54</f>
        <v>1848.041747520419</v>
      </c>
      <c r="J39" s="104">
        <f>FEE_2_In!$H54</f>
        <v>2320.4608247989745</v>
      </c>
      <c r="K39" s="104">
        <f>FEE_2_Out!$H54</f>
        <v>2023.3926837467739</v>
      </c>
      <c r="L39" s="104">
        <f>FEE_3_In!$H54</f>
        <v>2308.213693080877</v>
      </c>
      <c r="M39" s="104">
        <f>FEE_3_Out!$H54</f>
        <v>2231.1495139547183</v>
      </c>
      <c r="N39" s="104">
        <f>FEE_4_In!$H54</f>
        <v>2166.7237302194821</v>
      </c>
      <c r="O39" s="104">
        <f>FEE_4_Out!$H54</f>
        <v>2337.7619211915612</v>
      </c>
      <c r="P39" s="745" t="e">
        <f t="shared" si="1"/>
        <v>#DIV/0!</v>
      </c>
      <c r="Q39" s="745" t="e">
        <f t="shared" si="2"/>
        <v>#DIV/0!</v>
      </c>
      <c r="R39" s="745" t="e">
        <f t="shared" si="3"/>
        <v>#DIV/0!</v>
      </c>
      <c r="S39" s="745" t="e">
        <f t="shared" si="4"/>
        <v>#DIV/0!</v>
      </c>
      <c r="T39" s="745" t="e">
        <f t="shared" si="5"/>
        <v>#DIV/0!</v>
      </c>
      <c r="U39" s="745" t="e">
        <f t="shared" si="6"/>
        <v>#DIV/0!</v>
      </c>
      <c r="V39" s="745" t="e">
        <f t="shared" si="7"/>
        <v>#DIV/0!</v>
      </c>
      <c r="W39" s="745" t="e">
        <f t="shared" si="8"/>
        <v>#DIV/0!</v>
      </c>
    </row>
    <row r="40" spans="2:23" s="20" customFormat="1" x14ac:dyDescent="0.25">
      <c r="B40" s="55" t="str">
        <f>ITE_LUC_Rates!A40</f>
        <v>536-00</v>
      </c>
      <c r="C40" s="135" t="str">
        <f>ITE_LUC_Rates!C40</f>
        <v>Private School (K-12)</v>
      </c>
      <c r="D40" s="232" t="str">
        <f>ITE_LUC_Rates!D40</f>
        <v>Student</v>
      </c>
      <c r="E40" s="233">
        <f>ITE_LUC_Rates!H40</f>
        <v>2.48</v>
      </c>
      <c r="F40" s="136" t="s">
        <v>71</v>
      </c>
      <c r="G40" s="137">
        <f>ITE_LUC_Rates!Q40</f>
        <v>0</v>
      </c>
      <c r="H40" s="61">
        <f>+FEE_1_In!H55</f>
        <v>1177.2104095874247</v>
      </c>
      <c r="I40" s="104">
        <f>FEE_1_Out!$H55</f>
        <v>1115.120081228866</v>
      </c>
      <c r="J40" s="104">
        <f>FEE_2_In!$H55</f>
        <v>1400.1807409979208</v>
      </c>
      <c r="K40" s="104">
        <f>FEE_2_Out!$H55</f>
        <v>1220.9279454238438</v>
      </c>
      <c r="L40" s="104">
        <f>FEE_3_In!$H55</f>
        <v>1392.7907442434482</v>
      </c>
      <c r="M40" s="104">
        <f>FEE_3_Out!$H55</f>
        <v>1346.2897310481023</v>
      </c>
      <c r="N40" s="104">
        <f>FEE_4_In!$H55</f>
        <v>1307.4148055825583</v>
      </c>
      <c r="O40" s="104">
        <f>FEE_4_Out!$H55</f>
        <v>1410.6203320085331</v>
      </c>
      <c r="P40" s="745" t="e">
        <f t="shared" si="1"/>
        <v>#DIV/0!</v>
      </c>
      <c r="Q40" s="745" t="e">
        <f t="shared" si="2"/>
        <v>#DIV/0!</v>
      </c>
      <c r="R40" s="745" t="e">
        <f t="shared" si="3"/>
        <v>#DIV/0!</v>
      </c>
      <c r="S40" s="745" t="e">
        <f t="shared" si="4"/>
        <v>#DIV/0!</v>
      </c>
      <c r="T40" s="745" t="e">
        <f t="shared" si="5"/>
        <v>#DIV/0!</v>
      </c>
      <c r="U40" s="745" t="e">
        <f t="shared" si="6"/>
        <v>#DIV/0!</v>
      </c>
      <c r="V40" s="745" t="e">
        <f t="shared" si="7"/>
        <v>#DIV/0!</v>
      </c>
      <c r="W40" s="745" t="e">
        <f t="shared" si="8"/>
        <v>#DIV/0!</v>
      </c>
    </row>
    <row r="41" spans="2:23" s="20" customFormat="1" x14ac:dyDescent="0.25">
      <c r="B41" s="55" t="str">
        <f>ITE_LUC_Rates!A41</f>
        <v>537-00</v>
      </c>
      <c r="C41" s="135" t="str">
        <f>ITE_LUC_Rates!C41</f>
        <v>Charter Elementary School</v>
      </c>
      <c r="D41" s="232" t="str">
        <f>ITE_LUC_Rates!D41</f>
        <v>Student</v>
      </c>
      <c r="E41" s="233">
        <f>ITE_LUC_Rates!H41</f>
        <v>1.85</v>
      </c>
      <c r="F41" s="136" t="s">
        <v>71</v>
      </c>
      <c r="G41" s="137">
        <f>ITE_LUC_Rates!Q41</f>
        <v>0</v>
      </c>
      <c r="H41" s="61">
        <f>+FEE_1_In!H56</f>
        <v>1707.0706982058487</v>
      </c>
      <c r="I41" s="104">
        <f>FEE_1_Out!$H56</f>
        <v>1617.0336246974493</v>
      </c>
      <c r="J41" s="104">
        <f>FEE_2_In!$H56</f>
        <v>2030.3995748622344</v>
      </c>
      <c r="K41" s="104">
        <f>FEE_2_Out!$H56</f>
        <v>1770.4654183139303</v>
      </c>
      <c r="L41" s="104">
        <f>FEE_3_In!$H56</f>
        <v>2019.683353856494</v>
      </c>
      <c r="M41" s="104">
        <f>FEE_3_Out!$H56</f>
        <v>1952.2523182351904</v>
      </c>
      <c r="N41" s="104">
        <f>FEE_4_In!$H56</f>
        <v>1895.8798587184385</v>
      </c>
      <c r="O41" s="104">
        <f>FEE_4_Out!$H56</f>
        <v>2045.5380070153394</v>
      </c>
      <c r="P41" s="745" t="e">
        <f t="shared" si="1"/>
        <v>#DIV/0!</v>
      </c>
      <c r="Q41" s="745" t="e">
        <f t="shared" si="2"/>
        <v>#DIV/0!</v>
      </c>
      <c r="R41" s="745" t="e">
        <f t="shared" si="3"/>
        <v>#DIV/0!</v>
      </c>
      <c r="S41" s="745" t="e">
        <f t="shared" si="4"/>
        <v>#DIV/0!</v>
      </c>
      <c r="T41" s="745" t="e">
        <f t="shared" si="5"/>
        <v>#DIV/0!</v>
      </c>
      <c r="U41" s="745" t="e">
        <f t="shared" si="6"/>
        <v>#DIV/0!</v>
      </c>
      <c r="V41" s="745" t="e">
        <f t="shared" si="7"/>
        <v>#DIV/0!</v>
      </c>
      <c r="W41" s="745" t="e">
        <f t="shared" si="8"/>
        <v>#DIV/0!</v>
      </c>
    </row>
    <row r="42" spans="2:23" s="20" customFormat="1" x14ac:dyDescent="0.25">
      <c r="B42" s="55" t="str">
        <f>ITE_LUC_Rates!A42</f>
        <v>540-00</v>
      </c>
      <c r="C42" s="56" t="str">
        <f>ITE_LUC_Rates!C42</f>
        <v>Jr./Community Co</v>
      </c>
      <c r="D42" s="57" t="str">
        <f>ITE_LUC_Rates!D42</f>
        <v>Student</v>
      </c>
      <c r="E42" s="129">
        <f>ITE_LUC_Rates!H42</f>
        <v>1.1499999999999999</v>
      </c>
      <c r="F42" s="58" t="s">
        <v>71</v>
      </c>
      <c r="G42" s="104">
        <f>ITE_LUC_Rates!Q42</f>
        <v>1192.538</v>
      </c>
      <c r="H42" s="61">
        <f>+FEE_1_In!H57</f>
        <v>545.88385928449134</v>
      </c>
      <c r="I42" s="104">
        <f>FEE_1_Out!$H57</f>
        <v>517.09197315048209</v>
      </c>
      <c r="J42" s="104">
        <f>FEE_2_In!$H57</f>
        <v>649.27735973693927</v>
      </c>
      <c r="K42" s="104">
        <f>FEE_2_Out!$H57</f>
        <v>566.15610372476635</v>
      </c>
      <c r="L42" s="104">
        <f>FEE_3_In!$H57</f>
        <v>645.85054672579247</v>
      </c>
      <c r="M42" s="104">
        <f>FEE_3_Out!$H57</f>
        <v>624.28757689730537</v>
      </c>
      <c r="N42" s="104">
        <f>FEE_4_In!$H57</f>
        <v>606.26089774997672</v>
      </c>
      <c r="O42" s="104">
        <f>FEE_4_Out!$H57</f>
        <v>654.11829911685993</v>
      </c>
      <c r="P42" s="745">
        <f t="shared" si="1"/>
        <v>0.45774965601472767</v>
      </c>
      <c r="Q42" s="745">
        <f t="shared" si="2"/>
        <v>0.43360628604747359</v>
      </c>
      <c r="R42" s="745">
        <f t="shared" si="3"/>
        <v>0.5444500382687506</v>
      </c>
      <c r="S42" s="745">
        <f t="shared" si="4"/>
        <v>0.47474890001389169</v>
      </c>
      <c r="T42" s="745">
        <f t="shared" si="5"/>
        <v>0.54157649209148262</v>
      </c>
      <c r="U42" s="745">
        <f t="shared" si="6"/>
        <v>0.52349491328352249</v>
      </c>
      <c r="V42" s="745">
        <f t="shared" si="7"/>
        <v>0.50837868290148969</v>
      </c>
      <c r="W42" s="745">
        <f t="shared" si="8"/>
        <v>0.54850939686354638</v>
      </c>
    </row>
    <row r="43" spans="2:23" s="20" customFormat="1" x14ac:dyDescent="0.25">
      <c r="B43" s="55" t="str">
        <f>ITE_LUC_Rates!A43</f>
        <v>550-00</v>
      </c>
      <c r="C43" s="56" t="str">
        <f>ITE_LUC_Rates!C43</f>
        <v>University (20SF/st)</v>
      </c>
      <c r="D43" s="57" t="str">
        <f>ITE_LUC_Rates!D43</f>
        <v>Student</v>
      </c>
      <c r="E43" s="129">
        <f>ITE_LUC_Rates!H43</f>
        <v>1.56</v>
      </c>
      <c r="F43" s="58" t="s">
        <v>71</v>
      </c>
      <c r="G43" s="104">
        <f>ITE_LUC_Rates!Q43</f>
        <v>2364.8919999999998</v>
      </c>
      <c r="H43" s="61">
        <f>+FEE_1_In!H58</f>
        <v>740.50332215983178</v>
      </c>
      <c r="I43" s="104">
        <f>FEE_1_Out!$H58</f>
        <v>701.44650270848012</v>
      </c>
      <c r="J43" s="104">
        <f>FEE_2_In!$H58</f>
        <v>880.75885320836971</v>
      </c>
      <c r="K43" s="104">
        <f>FEE_2_Out!$H58</f>
        <v>768.00306244403077</v>
      </c>
      <c r="L43" s="104">
        <f>FEE_3_In!$H58</f>
        <v>876.11030686281435</v>
      </c>
      <c r="M43" s="104">
        <f>FEE_3_Out!$H58</f>
        <v>846.85966953025797</v>
      </c>
      <c r="N43" s="104">
        <f>FEE_4_In!$H58</f>
        <v>822.4060873825772</v>
      </c>
      <c r="O43" s="104">
        <f>FEE_4_Out!$H58</f>
        <v>887.32569271504508</v>
      </c>
      <c r="P43" s="745">
        <f t="shared" si="1"/>
        <v>0.31312352621592521</v>
      </c>
      <c r="Q43" s="745">
        <f t="shared" si="2"/>
        <v>0.29660826063451529</v>
      </c>
      <c r="R43" s="745">
        <f t="shared" si="3"/>
        <v>0.37243089883528285</v>
      </c>
      <c r="S43" s="745">
        <f t="shared" si="4"/>
        <v>0.32475185439505516</v>
      </c>
      <c r="T43" s="745">
        <f t="shared" si="5"/>
        <v>0.37046525036357447</v>
      </c>
      <c r="U43" s="745">
        <f t="shared" si="6"/>
        <v>0.35809655135636553</v>
      </c>
      <c r="V43" s="745">
        <f t="shared" si="7"/>
        <v>0.34775629812379477</v>
      </c>
      <c r="W43" s="745">
        <f t="shared" si="8"/>
        <v>0.37520770196484454</v>
      </c>
    </row>
    <row r="44" spans="2:23" s="20" customFormat="1" x14ac:dyDescent="0.25">
      <c r="B44" s="55" t="str">
        <f>ITE_LUC_Rates!A44</f>
        <v>560-00</v>
      </c>
      <c r="C44" s="56" t="str">
        <f>ITE_LUC_Rates!C44</f>
        <v>Church</v>
      </c>
      <c r="D44" s="57" t="str">
        <f>ITE_LUC_Rates!D44</f>
        <v>1000 GSF</v>
      </c>
      <c r="E44" s="129">
        <f>ITE_LUC_Rates!H44</f>
        <v>6.95</v>
      </c>
      <c r="F44" s="58" t="s">
        <v>71</v>
      </c>
      <c r="G44" s="104">
        <f>ITE_LUC_Rates!Q44</f>
        <v>5966.1</v>
      </c>
      <c r="H44" s="61">
        <f>+FEE_1_In!H59</f>
        <v>2796.0980003917316</v>
      </c>
      <c r="I44" s="104">
        <f>FEE_1_Out!$H59</f>
        <v>2648.6216940720506</v>
      </c>
      <c r="J44" s="104">
        <f>FEE_2_In!$H59</f>
        <v>3325.6948275401332</v>
      </c>
      <c r="K44" s="104">
        <f>FEE_2_Out!$H59</f>
        <v>2899.9354397642787</v>
      </c>
      <c r="L44" s="104">
        <f>FEE_3_In!$H59</f>
        <v>3308.142183611913</v>
      </c>
      <c r="M44" s="104">
        <f>FEE_3_Out!$H59</f>
        <v>3197.6934575789305</v>
      </c>
      <c r="N44" s="104">
        <f>FEE_4_In!$H59</f>
        <v>3105.3581363191734</v>
      </c>
      <c r="O44" s="104">
        <f>FEE_4_Out!$H59</f>
        <v>3350.4908362331844</v>
      </c>
      <c r="P44" s="745">
        <f t="shared" si="1"/>
        <v>0.46866428661801368</v>
      </c>
      <c r="Q44" s="745">
        <f t="shared" si="2"/>
        <v>0.44394523961583787</v>
      </c>
      <c r="R44" s="745">
        <f t="shared" si="3"/>
        <v>0.55743196184109101</v>
      </c>
      <c r="S44" s="745">
        <f t="shared" si="4"/>
        <v>0.48606886236641667</v>
      </c>
      <c r="T44" s="745">
        <f t="shared" si="5"/>
        <v>0.55448989852867248</v>
      </c>
      <c r="U44" s="745">
        <f t="shared" si="6"/>
        <v>0.53597718066725841</v>
      </c>
      <c r="V44" s="745">
        <f t="shared" si="7"/>
        <v>0.52050051730932656</v>
      </c>
      <c r="W44" s="745">
        <f t="shared" si="8"/>
        <v>0.56158811220616223</v>
      </c>
    </row>
    <row r="45" spans="2:23" s="20" customFormat="1" x14ac:dyDescent="0.25">
      <c r="B45" s="55" t="str">
        <f>ITE_LUC_Rates!A45</f>
        <v>565-00</v>
      </c>
      <c r="C45" s="56" t="str">
        <f>ITE_LUC_Rates!C45</f>
        <v>Day Care Center</v>
      </c>
      <c r="D45" s="57" t="str">
        <f>ITE_LUC_Rates!D45</f>
        <v>1000 GSF</v>
      </c>
      <c r="E45" s="129">
        <f>ITE_LUC_Rates!H45</f>
        <v>47.62</v>
      </c>
      <c r="F45" s="58" t="s">
        <v>71</v>
      </c>
      <c r="G45" s="104">
        <f>ITE_LUC_Rates!Q45</f>
        <v>8112.3</v>
      </c>
      <c r="H45" s="61">
        <f>+FEE_1_In!H60</f>
        <v>43940.922512736492</v>
      </c>
      <c r="I45" s="104">
        <f>FEE_1_Out!$H60</f>
        <v>41623.319571941909</v>
      </c>
      <c r="J45" s="104">
        <f>FEE_2_In!$H60</f>
        <v>52263.58257023761</v>
      </c>
      <c r="K45" s="104">
        <f>FEE_2_Out!$H60</f>
        <v>45572.736875734787</v>
      </c>
      <c r="L45" s="104">
        <f>FEE_3_In!$H60</f>
        <v>51987.741248997962</v>
      </c>
      <c r="M45" s="104">
        <f>FEE_3_Out!$H60</f>
        <v>50252.029942897163</v>
      </c>
      <c r="N45" s="104">
        <f>FEE_4_In!$H60</f>
        <v>48800.972363336223</v>
      </c>
      <c r="O45" s="104">
        <f>FEE_4_Out!$H60</f>
        <v>52653.25399679484</v>
      </c>
      <c r="P45" s="745">
        <f t="shared" si="1"/>
        <v>5.4165800713406176</v>
      </c>
      <c r="Q45" s="745">
        <f t="shared" si="2"/>
        <v>5.1308900770363408</v>
      </c>
      <c r="R45" s="745">
        <f t="shared" si="3"/>
        <v>6.4425110721050265</v>
      </c>
      <c r="S45" s="745">
        <f t="shared" si="4"/>
        <v>5.6177331799532544</v>
      </c>
      <c r="T45" s="745">
        <f t="shared" si="5"/>
        <v>6.4085082219589955</v>
      </c>
      <c r="U45" s="745">
        <f t="shared" si="6"/>
        <v>6.1945477784225389</v>
      </c>
      <c r="V45" s="745">
        <f t="shared" si="7"/>
        <v>6.0156764867344918</v>
      </c>
      <c r="W45" s="745">
        <f t="shared" si="8"/>
        <v>6.4905457141371548</v>
      </c>
    </row>
    <row r="46" spans="2:23" s="20" customFormat="1" x14ac:dyDescent="0.25">
      <c r="B46" s="55" t="str">
        <f>ITE_LUC_Rates!A46</f>
        <v>610-00</v>
      </c>
      <c r="C46" s="56" t="str">
        <f>ITE_LUC_Rates!C46</f>
        <v>Hospital</v>
      </c>
      <c r="D46" s="57" t="str">
        <f>ITE_LUC_Rates!D46</f>
        <v>1000 GSF</v>
      </c>
      <c r="E46" s="129">
        <f>ITE_LUC_Rates!H46</f>
        <v>10.72</v>
      </c>
      <c r="F46" s="58" t="s">
        <v>71</v>
      </c>
      <c r="G46" s="104">
        <f>ITE_LUC_Rates!Q46</f>
        <v>17837.599999999999</v>
      </c>
      <c r="H46" s="104">
        <f>FEE_1_Out!$H62</f>
        <v>9370.0543009495432</v>
      </c>
      <c r="I46" s="104">
        <f>FEE_1_Out!$H62</f>
        <v>9370.0543009495432</v>
      </c>
      <c r="J46" s="104">
        <f>FEE_2_In!$H62</f>
        <v>11765.342401363861</v>
      </c>
      <c r="K46" s="104">
        <f>FEE_2_Out!$H62</f>
        <v>10259.129342878556</v>
      </c>
      <c r="L46" s="104">
        <f>FEE_3_In!$H62</f>
        <v>11703.246245049522</v>
      </c>
      <c r="M46" s="104">
        <f>FEE_3_Out!$H62</f>
        <v>11312.510730530399</v>
      </c>
      <c r="N46" s="104">
        <f>FEE_4_In!$H62</f>
        <v>10985.855181330626</v>
      </c>
      <c r="O46" s="104">
        <f>FEE_4_Out!$H62</f>
        <v>11853.063478488886</v>
      </c>
      <c r="P46" s="745">
        <f t="shared" si="1"/>
        <v>0.5252979269043786</v>
      </c>
      <c r="Q46" s="745">
        <f t="shared" si="2"/>
        <v>0.5252979269043786</v>
      </c>
      <c r="R46" s="745">
        <f t="shared" si="3"/>
        <v>0.65958101994460372</v>
      </c>
      <c r="S46" s="745">
        <f t="shared" si="4"/>
        <v>0.57514067715828121</v>
      </c>
      <c r="T46" s="745">
        <f t="shared" si="5"/>
        <v>0.65609982537166001</v>
      </c>
      <c r="U46" s="745">
        <f t="shared" si="6"/>
        <v>0.63419466354949094</v>
      </c>
      <c r="V46" s="745">
        <f t="shared" si="7"/>
        <v>0.61588191131826175</v>
      </c>
      <c r="W46" s="745">
        <f t="shared" si="8"/>
        <v>0.66449878226268599</v>
      </c>
    </row>
    <row r="47" spans="2:23" s="20" customFormat="1" x14ac:dyDescent="0.25">
      <c r="B47" s="55" t="str">
        <f>ITE_LUC_Rates!A47</f>
        <v>620-00</v>
      </c>
      <c r="C47" s="56" t="str">
        <f>ITE_LUC_Rates!C47</f>
        <v>Nursing Home</v>
      </c>
      <c r="D47" s="57" t="str">
        <f>ITE_LUC_Rates!D47</f>
        <v>Bed</v>
      </c>
      <c r="E47" s="129">
        <f>ITE_LUC_Rates!H47</f>
        <v>3.06</v>
      </c>
      <c r="F47" s="58" t="s">
        <v>71</v>
      </c>
      <c r="G47" s="104">
        <f>ITE_LUC_Rates!Q47</f>
        <v>2405.2600000000002</v>
      </c>
      <c r="H47" s="104">
        <f>FEE_1_Out!$H63</f>
        <v>2674.6610224725387</v>
      </c>
      <c r="I47" s="104">
        <f>FEE_1_Out!$H63</f>
        <v>2674.6610224725387</v>
      </c>
      <c r="J47" s="104">
        <f>FEE_2_In!$H63</f>
        <v>3358.390648150506</v>
      </c>
      <c r="K47" s="104">
        <f>FEE_2_Out!$H63</f>
        <v>2928.4455027246636</v>
      </c>
      <c r="L47" s="104">
        <f>FEE_3_In!$H63</f>
        <v>3340.665439351822</v>
      </c>
      <c r="M47" s="104">
        <f>FEE_3_Out!$H63</f>
        <v>3229.1308615133421</v>
      </c>
      <c r="N47" s="104">
        <f>FEE_4_In!$H63</f>
        <v>3135.88776631266</v>
      </c>
      <c r="O47" s="104">
        <f>FEE_4_Out!$H63</f>
        <v>3383.4304332253723</v>
      </c>
      <c r="P47" s="745">
        <f t="shared" si="1"/>
        <v>1.1120049485180556</v>
      </c>
      <c r="Q47" s="745">
        <f t="shared" si="2"/>
        <v>1.1120049485180556</v>
      </c>
      <c r="R47" s="745">
        <f t="shared" si="3"/>
        <v>1.3962692798909497</v>
      </c>
      <c r="S47" s="745">
        <f t="shared" si="4"/>
        <v>1.2175172341969946</v>
      </c>
      <c r="T47" s="745">
        <f t="shared" si="5"/>
        <v>1.3888999273890648</v>
      </c>
      <c r="U47" s="745">
        <f t="shared" si="6"/>
        <v>1.3425288166407547</v>
      </c>
      <c r="V47" s="745">
        <f t="shared" si="7"/>
        <v>1.3037624898400422</v>
      </c>
      <c r="W47" s="745">
        <f t="shared" si="8"/>
        <v>1.4066797074850004</v>
      </c>
    </row>
    <row r="48" spans="2:23" s="20" customFormat="1" x14ac:dyDescent="0.25">
      <c r="B48" s="55" t="str">
        <f>ITE_LUC_Rates!A48</f>
        <v>630-00</v>
      </c>
      <c r="C48" s="56" t="str">
        <f>ITE_LUC_Rates!C48</f>
        <v>Clinic</v>
      </c>
      <c r="D48" s="57" t="str">
        <f>ITE_LUC_Rates!D48</f>
        <v>1000 GSF</v>
      </c>
      <c r="E48" s="129">
        <f>ITE_LUC_Rates!H48</f>
        <v>38.159999999999997</v>
      </c>
      <c r="F48" s="58" t="s">
        <v>71</v>
      </c>
      <c r="G48" s="104">
        <f>ITE_LUC_Rates!Q48</f>
        <v>31927.7</v>
      </c>
      <c r="H48" s="104">
        <f>FEE_1_Out!$H64</f>
        <v>12829.133911634182</v>
      </c>
      <c r="I48" s="104">
        <f>FEE_1_Out!$H64</f>
        <v>12829.133911634182</v>
      </c>
      <c r="J48" s="104">
        <f>FEE_2_In!$H64</f>
        <v>16108.674329457062</v>
      </c>
      <c r="K48" s="104">
        <f>FEE_2_Out!$H64</f>
        <v>14046.422777211323</v>
      </c>
      <c r="L48" s="104">
        <f>FEE_3_In!$H64</f>
        <v>16023.654554846604</v>
      </c>
      <c r="M48" s="104">
        <f>FEE_3_Out!$H64</f>
        <v>15488.673851555581</v>
      </c>
      <c r="N48" s="104">
        <f>FEE_4_In!$H64</f>
        <v>15041.429081241113</v>
      </c>
      <c r="O48" s="104">
        <f>FEE_4_Out!$H64</f>
        <v>16228.778803685742</v>
      </c>
      <c r="P48" s="745">
        <f t="shared" si="1"/>
        <v>0.40181829294418897</v>
      </c>
      <c r="Q48" s="745">
        <f t="shared" si="2"/>
        <v>0.40181829294418897</v>
      </c>
      <c r="R48" s="745">
        <f t="shared" si="3"/>
        <v>0.5045360088405072</v>
      </c>
      <c r="S48" s="745">
        <f t="shared" si="4"/>
        <v>0.4399447118712379</v>
      </c>
      <c r="T48" s="745">
        <f t="shared" si="5"/>
        <v>0.50187312442946419</v>
      </c>
      <c r="U48" s="745">
        <f t="shared" si="6"/>
        <v>0.48511711935264928</v>
      </c>
      <c r="V48" s="745">
        <f t="shared" si="7"/>
        <v>0.47110907084572684</v>
      </c>
      <c r="W48" s="745">
        <f t="shared" si="8"/>
        <v>0.5082977728958159</v>
      </c>
    </row>
    <row r="49" spans="2:23" s="20" customFormat="1" x14ac:dyDescent="0.25">
      <c r="B49" s="55" t="str">
        <f>ITE_LUC_Rates!A49</f>
        <v>640-00</v>
      </c>
      <c r="C49" s="135" t="str">
        <f>ITE_LUC_Rates!C49</f>
        <v>Animal Hospital / Veterinary Clinic</v>
      </c>
      <c r="D49" s="232" t="str">
        <f>ITE_LUC_Rates!D49</f>
        <v>1000 GSF</v>
      </c>
      <c r="E49" s="233">
        <f>ITE_LUC_Rates!H49</f>
        <v>21.5</v>
      </c>
      <c r="F49" s="136" t="s">
        <v>71</v>
      </c>
      <c r="G49" s="137">
        <f>ITE_LUC_Rates!Q49</f>
        <v>0</v>
      </c>
      <c r="H49" s="104">
        <f>FEE_1_Out!$H65</f>
        <v>7228.1545885779615</v>
      </c>
      <c r="I49" s="104">
        <f>FEE_1_Out!$H65</f>
        <v>7228.1545885779615</v>
      </c>
      <c r="J49" s="104">
        <f>FEE_2_In!$H65</f>
        <v>9075.9040378230329</v>
      </c>
      <c r="K49" s="104">
        <f>FEE_2_Out!$H65</f>
        <v>7913.9960615839509</v>
      </c>
      <c r="L49" s="104">
        <f>FEE_3_In!$H65</f>
        <v>9028.0024352516266</v>
      </c>
      <c r="M49" s="104">
        <f>FEE_3_Out!$H65</f>
        <v>8726.5851102842007</v>
      </c>
      <c r="N49" s="104">
        <f>FEE_4_In!$H65</f>
        <v>8474.5997182045048</v>
      </c>
      <c r="O49" s="104">
        <f>FEE_4_Out!$H65</f>
        <v>9143.5729632925431</v>
      </c>
      <c r="P49" s="745" t="e">
        <f t="shared" si="1"/>
        <v>#DIV/0!</v>
      </c>
      <c r="Q49" s="745" t="e">
        <f t="shared" si="2"/>
        <v>#DIV/0!</v>
      </c>
      <c r="R49" s="745" t="e">
        <f t="shared" si="3"/>
        <v>#DIV/0!</v>
      </c>
      <c r="S49" s="745" t="e">
        <f t="shared" si="4"/>
        <v>#DIV/0!</v>
      </c>
      <c r="T49" s="745" t="e">
        <f t="shared" si="5"/>
        <v>#DIV/0!</v>
      </c>
      <c r="U49" s="745" t="e">
        <f t="shared" si="6"/>
        <v>#DIV/0!</v>
      </c>
      <c r="V49" s="745" t="e">
        <f t="shared" si="7"/>
        <v>#DIV/0!</v>
      </c>
      <c r="W49" s="745" t="e">
        <f t="shared" si="8"/>
        <v>#DIV/0!</v>
      </c>
    </row>
    <row r="50" spans="2:23" s="20" customFormat="1" x14ac:dyDescent="0.25">
      <c r="B50" s="55" t="str">
        <f>ITE_LUC_Rates!A50</f>
        <v>650-00</v>
      </c>
      <c r="C50" s="135" t="str">
        <f>ITE_LUC_Rates!C50</f>
        <v>Free-standing Emergency Room</v>
      </c>
      <c r="D50" s="232" t="str">
        <f>ITE_LUC_Rates!D50</f>
        <v>1000 GSF</v>
      </c>
      <c r="E50" s="233">
        <f>ITE_LUC_Rates!H50</f>
        <v>24.94</v>
      </c>
      <c r="F50" s="136" t="s">
        <v>71</v>
      </c>
      <c r="G50" s="137">
        <f>ITE_LUC_Rates!Q50</f>
        <v>0</v>
      </c>
      <c r="H50" s="104">
        <f>FEE_1_Out!$H66</f>
        <v>8384.6593227504363</v>
      </c>
      <c r="I50" s="104">
        <f>FEE_1_Out!$H66</f>
        <v>8384.6593227504363</v>
      </c>
      <c r="J50" s="104">
        <f>FEE_2_In!$H66</f>
        <v>10528.04868387472</v>
      </c>
      <c r="K50" s="104">
        <f>FEE_2_Out!$H66</f>
        <v>9180.2354314373824</v>
      </c>
      <c r="L50" s="104">
        <f>FEE_3_In!$H66</f>
        <v>10472.482824891889</v>
      </c>
      <c r="M50" s="104">
        <f>FEE_3_Out!$H66</f>
        <v>10122.838727929673</v>
      </c>
      <c r="N50" s="104">
        <f>FEE_4_In!$H66</f>
        <v>9830.5356731172269</v>
      </c>
      <c r="O50" s="104">
        <f>FEE_4_Out!$H66</f>
        <v>10606.544637419354</v>
      </c>
      <c r="P50" s="745" t="e">
        <f t="shared" si="1"/>
        <v>#DIV/0!</v>
      </c>
      <c r="Q50" s="745" t="e">
        <f t="shared" si="2"/>
        <v>#DIV/0!</v>
      </c>
      <c r="R50" s="745" t="e">
        <f t="shared" si="3"/>
        <v>#DIV/0!</v>
      </c>
      <c r="S50" s="745" t="e">
        <f t="shared" si="4"/>
        <v>#DIV/0!</v>
      </c>
      <c r="T50" s="745" t="e">
        <f t="shared" si="5"/>
        <v>#DIV/0!</v>
      </c>
      <c r="U50" s="745" t="e">
        <f t="shared" si="6"/>
        <v>#DIV/0!</v>
      </c>
      <c r="V50" s="745" t="e">
        <f t="shared" si="7"/>
        <v>#DIV/0!</v>
      </c>
      <c r="W50" s="745" t="e">
        <f t="shared" si="8"/>
        <v>#DIV/0!</v>
      </c>
    </row>
    <row r="51" spans="2:23" s="20" customFormat="1" x14ac:dyDescent="0.25">
      <c r="B51" s="55" t="str">
        <f>ITE_LUC_Rates!A51</f>
        <v>710-00</v>
      </c>
      <c r="C51" s="56" t="str">
        <f>ITE_LUC_Rates!C51</f>
        <v>1 - 50,000</v>
      </c>
      <c r="D51" s="57" t="str">
        <f>ITE_LUC_Rates!D51</f>
        <v>1000 GSF</v>
      </c>
      <c r="E51" s="129">
        <f>ITE_LUC_Rates!H51</f>
        <v>11.061091998412158</v>
      </c>
      <c r="F51" s="58" t="s">
        <v>71</v>
      </c>
      <c r="G51" s="104">
        <f>ITE_LUC_Rates!Q51</f>
        <v>15551.8</v>
      </c>
      <c r="H51" s="104">
        <f>FEE_1_Out!$H68</f>
        <v>12771.068680777847</v>
      </c>
      <c r="I51" s="104">
        <f>FEE_1_Out!$H68</f>
        <v>12771.068680777847</v>
      </c>
      <c r="J51" s="104">
        <f>FEE_2_In!$H68</f>
        <v>16035.765752761858</v>
      </c>
      <c r="K51" s="104">
        <f>FEE_2_Out!$H68</f>
        <v>13982.848042791817</v>
      </c>
      <c r="L51" s="104">
        <f>FEE_3_In!$H68</f>
        <v>15951.130781433842</v>
      </c>
      <c r="M51" s="104">
        <f>FEE_3_Out!$H68</f>
        <v>15418.571424607379</v>
      </c>
      <c r="N51" s="104">
        <f>FEE_4_In!$H68</f>
        <v>14973.350904021416</v>
      </c>
      <c r="O51" s="104">
        <f>FEE_4_Out!$H68</f>
        <v>16155.326628796691</v>
      </c>
      <c r="P51" s="745">
        <f t="shared" si="1"/>
        <v>0.82119553239996967</v>
      </c>
      <c r="Q51" s="745">
        <f t="shared" si="2"/>
        <v>0.82119553239996967</v>
      </c>
      <c r="R51" s="745">
        <f t="shared" si="3"/>
        <v>1.0311195972660308</v>
      </c>
      <c r="S51" s="745">
        <f t="shared" si="4"/>
        <v>0.89911444609574565</v>
      </c>
      <c r="T51" s="745">
        <f t="shared" si="5"/>
        <v>1.0256774637941488</v>
      </c>
      <c r="U51" s="745">
        <f t="shared" si="6"/>
        <v>0.99143323760641078</v>
      </c>
      <c r="V51" s="745">
        <f t="shared" si="7"/>
        <v>0.96280500675300718</v>
      </c>
      <c r="W51" s="745">
        <f t="shared" si="8"/>
        <v>1.0388075096642635</v>
      </c>
    </row>
    <row r="52" spans="2:23" s="20" customFormat="1" x14ac:dyDescent="0.25">
      <c r="B52" s="55" t="str">
        <f>ITE_LUC_Rates!A52</f>
        <v>710-01</v>
      </c>
      <c r="C52" s="56" t="str">
        <f>ITE_LUC_Rates!C52</f>
        <v>50,001 - 100,000</v>
      </c>
      <c r="D52" s="57" t="str">
        <f>ITE_LUC_Rates!D52</f>
        <v>1000 GSF</v>
      </c>
      <c r="E52" s="129">
        <f>ITE_LUC_Rates!H52</f>
        <v>10.702478568874675</v>
      </c>
      <c r="F52" s="58" t="s">
        <v>71</v>
      </c>
      <c r="G52" s="104">
        <f>ITE_LUC_Rates!Q52</f>
        <v>13259.2</v>
      </c>
      <c r="H52" s="104">
        <f>FEE_1_Out!$H69</f>
        <v>12357.015824230779</v>
      </c>
      <c r="I52" s="104">
        <f>FEE_1_Out!$H69</f>
        <v>12357.015824230779</v>
      </c>
      <c r="J52" s="104">
        <f>FEE_2_In!$H69</f>
        <v>15515.867631248799</v>
      </c>
      <c r="K52" s="104">
        <f>FEE_2_Out!$H69</f>
        <v>13529.507894093398</v>
      </c>
      <c r="L52" s="104">
        <f>FEE_3_In!$H69</f>
        <v>15433.976623837829</v>
      </c>
      <c r="M52" s="104">
        <f>FEE_3_Out!$H69</f>
        <v>14918.6834589399</v>
      </c>
      <c r="N52" s="104">
        <f>FEE_4_In!$H69</f>
        <v>14487.897503929444</v>
      </c>
      <c r="O52" s="104">
        <f>FEE_4_Out!$H69</f>
        <v>15631.552205034312</v>
      </c>
      <c r="P52" s="745">
        <f t="shared" si="1"/>
        <v>0.93195787258890261</v>
      </c>
      <c r="Q52" s="745">
        <f t="shared" si="2"/>
        <v>0.93195787258890261</v>
      </c>
      <c r="R52" s="745">
        <f t="shared" si="3"/>
        <v>1.1701963641282127</v>
      </c>
      <c r="S52" s="745">
        <f t="shared" si="4"/>
        <v>1.0203864406671139</v>
      </c>
      <c r="T52" s="745">
        <f t="shared" si="5"/>
        <v>1.1640201990948043</v>
      </c>
      <c r="U52" s="745">
        <f t="shared" si="6"/>
        <v>1.1251571330804195</v>
      </c>
      <c r="V52" s="745">
        <f t="shared" si="7"/>
        <v>1.0926675443412455</v>
      </c>
      <c r="W52" s="745">
        <f t="shared" si="8"/>
        <v>1.1789212173460171</v>
      </c>
    </row>
    <row r="53" spans="2:23" s="20" customFormat="1" x14ac:dyDescent="0.25">
      <c r="B53" s="55" t="str">
        <f>ITE_LUC_Rates!A53</f>
        <v>710-02</v>
      </c>
      <c r="C53" s="56" t="str">
        <f>ITE_LUC_Rates!C53</f>
        <v>100,001 - 150,000</v>
      </c>
      <c r="D53" s="57" t="str">
        <f>ITE_LUC_Rates!D53</f>
        <v>1000 GSF</v>
      </c>
      <c r="E53" s="129">
        <f>ITE_LUC_Rates!H53</f>
        <v>10.53971589568078</v>
      </c>
      <c r="F53" s="58" t="s">
        <v>71</v>
      </c>
      <c r="G53" s="104">
        <f>ITE_LUC_Rates!Q53</f>
        <v>11306.4</v>
      </c>
      <c r="H53" s="104">
        <f>FEE_1_Out!$H70</f>
        <v>12169.091044441893</v>
      </c>
      <c r="I53" s="104">
        <f>FEE_1_Out!$H70</f>
        <v>12169.091044441893</v>
      </c>
      <c r="J53" s="104">
        <f>FEE_2_In!$H70</f>
        <v>15279.903216432855</v>
      </c>
      <c r="K53" s="104">
        <f>FEE_2_Out!$H70</f>
        <v>13323.751922925676</v>
      </c>
      <c r="L53" s="104">
        <f>FEE_3_In!$H70</f>
        <v>15199.257602711863</v>
      </c>
      <c r="M53" s="104">
        <f>FEE_3_Out!$H70</f>
        <v>14691.800986372062</v>
      </c>
      <c r="N53" s="104">
        <f>FEE_4_In!$H70</f>
        <v>14267.566399174273</v>
      </c>
      <c r="O53" s="104">
        <f>FEE_4_Out!$H70</f>
        <v>15393.828465931436</v>
      </c>
      <c r="P53" s="745">
        <f t="shared" si="1"/>
        <v>1.076301125419399</v>
      </c>
      <c r="Q53" s="745">
        <f t="shared" si="2"/>
        <v>1.076301125419399</v>
      </c>
      <c r="R53" s="745">
        <f t="shared" si="3"/>
        <v>1.3514384080196045</v>
      </c>
      <c r="S53" s="745">
        <f t="shared" si="4"/>
        <v>1.1784256635998793</v>
      </c>
      <c r="T53" s="745">
        <f t="shared" si="5"/>
        <v>1.3443056678263519</v>
      </c>
      <c r="U53" s="745">
        <f t="shared" si="6"/>
        <v>1.2994234226961776</v>
      </c>
      <c r="V53" s="745">
        <f t="shared" si="7"/>
        <v>1.2619017900635281</v>
      </c>
      <c r="W53" s="745">
        <f t="shared" si="8"/>
        <v>1.3615145816468051</v>
      </c>
    </row>
    <row r="54" spans="2:23" s="20" customFormat="1" x14ac:dyDescent="0.25">
      <c r="B54" s="55" t="str">
        <f>ITE_LUC_Rates!A54</f>
        <v>710-03</v>
      </c>
      <c r="C54" s="56" t="str">
        <f>ITE_LUC_Rates!C54</f>
        <v>150,001 - 200,000</v>
      </c>
      <c r="D54" s="57" t="str">
        <f>ITE_LUC_Rates!D54</f>
        <v>1000 GSF</v>
      </c>
      <c r="E54" s="129">
        <f>ITE_LUC_Rates!H54</f>
        <v>10.433861397564558</v>
      </c>
      <c r="F54" s="58" t="s">
        <v>71</v>
      </c>
      <c r="G54" s="104">
        <f>ITE_LUC_Rates!Q54</f>
        <v>11306.4</v>
      </c>
      <c r="H54" s="104">
        <f>FEE_1_Out!$H71</f>
        <v>12046.872093021399</v>
      </c>
      <c r="I54" s="104">
        <f>FEE_1_Out!$H71</f>
        <v>12046.872093021399</v>
      </c>
      <c r="J54" s="104">
        <f>FEE_2_In!$H71</f>
        <v>15126.441158987571</v>
      </c>
      <c r="K54" s="104">
        <f>FEE_2_Out!$H71</f>
        <v>13189.93625969662</v>
      </c>
      <c r="L54" s="104">
        <f>FEE_3_In!$H71</f>
        <v>15046.605500776781</v>
      </c>
      <c r="M54" s="104">
        <f>FEE_3_Out!$H71</f>
        <v>14544.245470148593</v>
      </c>
      <c r="N54" s="104">
        <f>FEE_4_In!$H71</f>
        <v>14124.271637202235</v>
      </c>
      <c r="O54" s="104">
        <f>FEE_4_Out!$H71</f>
        <v>15239.222212548821</v>
      </c>
      <c r="P54" s="745">
        <f t="shared" si="1"/>
        <v>1.0654914113264522</v>
      </c>
      <c r="Q54" s="745">
        <f t="shared" si="2"/>
        <v>1.0654914113264522</v>
      </c>
      <c r="R54" s="745">
        <f t="shared" si="3"/>
        <v>1.3378653823487203</v>
      </c>
      <c r="S54" s="745">
        <f t="shared" si="4"/>
        <v>1.1665902727390345</v>
      </c>
      <c r="T54" s="745">
        <f t="shared" si="5"/>
        <v>1.3308042790611319</v>
      </c>
      <c r="U54" s="745">
        <f t="shared" si="6"/>
        <v>1.2863728039118192</v>
      </c>
      <c r="V54" s="745">
        <f t="shared" si="7"/>
        <v>1.2492280157434936</v>
      </c>
      <c r="W54" s="745">
        <f t="shared" si="8"/>
        <v>1.347840357014507</v>
      </c>
    </row>
    <row r="55" spans="2:23" s="20" customFormat="1" x14ac:dyDescent="0.25">
      <c r="B55" s="55" t="str">
        <f>ITE_LUC_Rates!A55</f>
        <v>710-04</v>
      </c>
      <c r="C55" s="56" t="str">
        <f>ITE_LUC_Rates!C55</f>
        <v>200,001 - 300,000</v>
      </c>
      <c r="D55" s="57" t="str">
        <f>ITE_LUC_Rates!D55</f>
        <v>1000 GSF</v>
      </c>
      <c r="E55" s="129">
        <f>ITE_LUC_Rates!H55</f>
        <v>10.322811679029327</v>
      </c>
      <c r="F55" s="58" t="s">
        <v>71</v>
      </c>
      <c r="G55" s="104">
        <f>ITE_LUC_Rates!Q55</f>
        <v>10298.9</v>
      </c>
      <c r="H55" s="104">
        <f>FEE_1_Out!$H72</f>
        <v>11918.654772109678</v>
      </c>
      <c r="I55" s="104">
        <f>FEE_1_Out!$H72</f>
        <v>11918.654772109678</v>
      </c>
      <c r="J55" s="104">
        <f>FEE_2_In!$H72</f>
        <v>14965.447355338099</v>
      </c>
      <c r="K55" s="104">
        <f>FEE_2_Out!$H72</f>
        <v>13049.553073326246</v>
      </c>
      <c r="L55" s="104">
        <f>FEE_3_In!$H72</f>
        <v>14886.461404348402</v>
      </c>
      <c r="M55" s="104">
        <f>FEE_3_Out!$H72</f>
        <v>14389.44809416042</v>
      </c>
      <c r="N55" s="104">
        <f>FEE_4_In!$H72</f>
        <v>13973.944128520496</v>
      </c>
      <c r="O55" s="104">
        <f>FEE_4_Out!$H72</f>
        <v>15077.028057104661</v>
      </c>
      <c r="P55" s="745">
        <f t="shared" si="1"/>
        <v>1.1572745411752399</v>
      </c>
      <c r="Q55" s="745">
        <f t="shared" si="2"/>
        <v>1.1572745411752399</v>
      </c>
      <c r="R55" s="745">
        <f t="shared" si="3"/>
        <v>1.453111240553661</v>
      </c>
      <c r="S55" s="745">
        <f t="shared" si="4"/>
        <v>1.2670822197833018</v>
      </c>
      <c r="T55" s="745">
        <f t="shared" si="5"/>
        <v>1.4454418825649731</v>
      </c>
      <c r="U55" s="745">
        <f t="shared" si="6"/>
        <v>1.3971830092689919</v>
      </c>
      <c r="V55" s="745">
        <f t="shared" si="7"/>
        <v>1.3568385097942981</v>
      </c>
      <c r="W55" s="745">
        <f t="shared" si="8"/>
        <v>1.4639454754492869</v>
      </c>
    </row>
    <row r="56" spans="2:23" s="20" customFormat="1" x14ac:dyDescent="0.25">
      <c r="B56" s="55" t="str">
        <f>ITE_LUC_Rates!A56</f>
        <v>710-05</v>
      </c>
      <c r="C56" s="56" t="str">
        <f>ITE_LUC_Rates!C56</f>
        <v>300,001 - 400,000</v>
      </c>
      <c r="D56" s="57" t="str">
        <f>ITE_LUC_Rates!D56</f>
        <v>1000 GSF</v>
      </c>
      <c r="E56" s="129">
        <f>ITE_LUC_Rates!H56</f>
        <v>10.21913563498342</v>
      </c>
      <c r="F56" s="58" t="s">
        <v>71</v>
      </c>
      <c r="G56" s="104">
        <f>ITE_LUC_Rates!Q56</f>
        <v>9639.5</v>
      </c>
      <c r="H56" s="104">
        <f>FEE_1_Out!$H73</f>
        <v>11798.951050338654</v>
      </c>
      <c r="I56" s="104">
        <f>FEE_1_Out!$H73</f>
        <v>11798.951050338654</v>
      </c>
      <c r="J56" s="104">
        <f>FEE_2_In!$H73</f>
        <v>14815.143501366734</v>
      </c>
      <c r="K56" s="104">
        <f>FEE_2_Out!$H73</f>
        <v>12918.49129662465</v>
      </c>
      <c r="L56" s="104">
        <f>FEE_3_In!$H73</f>
        <v>14736.950837243872</v>
      </c>
      <c r="M56" s="104">
        <f>FEE_3_Out!$H73</f>
        <v>14244.929226550243</v>
      </c>
      <c r="N56" s="104">
        <f>FEE_4_In!$H73</f>
        <v>13833.598330107196</v>
      </c>
      <c r="O56" s="104">
        <f>FEE_4_Out!$H73</f>
        <v>14925.60355440786</v>
      </c>
      <c r="P56" s="745">
        <f t="shared" si="1"/>
        <v>1.2240210644056906</v>
      </c>
      <c r="Q56" s="745">
        <f t="shared" si="2"/>
        <v>1.2240210644056906</v>
      </c>
      <c r="R56" s="745">
        <f t="shared" si="3"/>
        <v>1.5369203279596175</v>
      </c>
      <c r="S56" s="745">
        <f t="shared" si="4"/>
        <v>1.3401619686316355</v>
      </c>
      <c r="T56" s="745">
        <f t="shared" si="5"/>
        <v>1.5288086350167407</v>
      </c>
      <c r="U56" s="745">
        <f t="shared" si="6"/>
        <v>1.4777664014264478</v>
      </c>
      <c r="V56" s="745">
        <f t="shared" si="7"/>
        <v>1.4350950080509566</v>
      </c>
      <c r="W56" s="745">
        <f t="shared" si="8"/>
        <v>1.5483794340378505</v>
      </c>
    </row>
    <row r="57" spans="2:23" s="20" customFormat="1" x14ac:dyDescent="0.25">
      <c r="B57" s="55" t="str">
        <f>ITE_LUC_Rates!A57</f>
        <v>710-06</v>
      </c>
      <c r="C57" s="56" t="str">
        <f>ITE_LUC_Rates!C57</f>
        <v>400,001 - 500,000</v>
      </c>
      <c r="D57" s="57" t="str">
        <f>ITE_LUC_Rates!D57</f>
        <v>1000 GSF</v>
      </c>
      <c r="E57" s="129">
        <f>ITE_LUC_Rates!H57</f>
        <v>10.142378862949085</v>
      </c>
      <c r="F57" s="58" t="s">
        <v>71</v>
      </c>
      <c r="G57" s="104">
        <f>ITE_LUC_Rates!Q57</f>
        <v>9156.7999999999993</v>
      </c>
      <c r="H57" s="104">
        <f>FEE_1_Out!$H74</f>
        <v>11710.328154199104</v>
      </c>
      <c r="I57" s="104">
        <f>FEE_1_Out!$H74</f>
        <v>11710.328154199104</v>
      </c>
      <c r="J57" s="104">
        <f>FEE_2_In!$H74</f>
        <v>14703.865734537074</v>
      </c>
      <c r="K57" s="104">
        <f>FEE_2_Out!$H74</f>
        <v>12821.459441201569</v>
      </c>
      <c r="L57" s="104">
        <f>FEE_3_In!$H74</f>
        <v>14626.260381974527</v>
      </c>
      <c r="M57" s="104">
        <f>FEE_3_Out!$H74</f>
        <v>14137.934386248435</v>
      </c>
      <c r="N57" s="104">
        <f>FEE_4_In!$H74</f>
        <v>13729.693030151722</v>
      </c>
      <c r="O57" s="104">
        <f>FEE_4_Out!$H74</f>
        <v>14813.496112993867</v>
      </c>
      <c r="P57" s="745">
        <f t="shared" si="1"/>
        <v>1.2788668698889465</v>
      </c>
      <c r="Q57" s="745">
        <f t="shared" si="2"/>
        <v>1.2788668698889465</v>
      </c>
      <c r="R57" s="745">
        <f t="shared" si="3"/>
        <v>1.6057864903172587</v>
      </c>
      <c r="S57" s="745">
        <f t="shared" si="4"/>
        <v>1.4002118033812652</v>
      </c>
      <c r="T57" s="745">
        <f t="shared" si="5"/>
        <v>1.5973113295009751</v>
      </c>
      <c r="U57" s="745">
        <f t="shared" si="6"/>
        <v>1.5439820009444822</v>
      </c>
      <c r="V57" s="745">
        <f t="shared" si="7"/>
        <v>1.4993985923195574</v>
      </c>
      <c r="W57" s="745">
        <f t="shared" si="8"/>
        <v>1.6177590548001342</v>
      </c>
    </row>
    <row r="58" spans="2:23" s="20" customFormat="1" x14ac:dyDescent="0.25">
      <c r="B58" s="55" t="str">
        <f>ITE_LUC_Rates!A58</f>
        <v>710-07</v>
      </c>
      <c r="C58" s="56" t="str">
        <f>ITE_LUC_Rates!C58</f>
        <v>500,001 - 600,000</v>
      </c>
      <c r="D58" s="57" t="str">
        <f>ITE_LUC_Rates!D58</f>
        <v>1000 GSF</v>
      </c>
      <c r="E58" s="129">
        <f>ITE_LUC_Rates!H58</f>
        <v>10.081503937403301</v>
      </c>
      <c r="F58" s="58" t="s">
        <v>71</v>
      </c>
      <c r="G58" s="104">
        <f>ITE_LUC_Rates!Q58</f>
        <v>8781.7000000000007</v>
      </c>
      <c r="H58" s="104">
        <f>FEE_1_Out!$H75</f>
        <v>11640.042340176937</v>
      </c>
      <c r="I58" s="104">
        <f>FEE_1_Out!$H75</f>
        <v>11640.042340176937</v>
      </c>
      <c r="J58" s="104">
        <f>FEE_2_In!$H75</f>
        <v>14615.612599456996</v>
      </c>
      <c r="K58" s="104">
        <f>FEE_2_Out!$H75</f>
        <v>12744.504576921881</v>
      </c>
      <c r="L58" s="104">
        <f>FEE_3_In!$H75</f>
        <v>14538.473037033335</v>
      </c>
      <c r="M58" s="104">
        <f>FEE_3_Out!$H75</f>
        <v>14053.077991632959</v>
      </c>
      <c r="N58" s="104">
        <f>FEE_4_In!$H75</f>
        <v>13647.286914952239</v>
      </c>
      <c r="O58" s="104">
        <f>FEE_4_Out!$H75</f>
        <v>14724.584972408742</v>
      </c>
      <c r="P58" s="745">
        <f t="shared" si="1"/>
        <v>1.3254884976914418</v>
      </c>
      <c r="Q58" s="745">
        <f t="shared" si="2"/>
        <v>1.3254884976914418</v>
      </c>
      <c r="R58" s="745">
        <f t="shared" si="3"/>
        <v>1.664326109916872</v>
      </c>
      <c r="S58" s="745">
        <f t="shared" si="4"/>
        <v>1.4512571115981963</v>
      </c>
      <c r="T58" s="745">
        <f t="shared" si="5"/>
        <v>1.6555419835605103</v>
      </c>
      <c r="U58" s="745">
        <f t="shared" si="6"/>
        <v>1.6002685119775166</v>
      </c>
      <c r="V58" s="745">
        <f t="shared" si="7"/>
        <v>1.5540597965032099</v>
      </c>
      <c r="W58" s="745">
        <f t="shared" si="8"/>
        <v>1.6767351392564926</v>
      </c>
    </row>
    <row r="59" spans="2:23" s="20" customFormat="1" x14ac:dyDescent="0.25">
      <c r="B59" s="55" t="str">
        <f>ITE_LUC_Rates!A59</f>
        <v>710-08</v>
      </c>
      <c r="C59" s="56" t="str">
        <f>ITE_LUC_Rates!C59</f>
        <v>600,001 - 700,000</v>
      </c>
      <c r="D59" s="57" t="str">
        <f>ITE_LUC_Rates!D59</f>
        <v>1000 GSF</v>
      </c>
      <c r="E59" s="129">
        <f>ITE_LUC_Rates!H59</f>
        <v>10.031105639143441</v>
      </c>
      <c r="F59" s="58" t="s">
        <v>71</v>
      </c>
      <c r="G59" s="104">
        <f>ITE_LUC_Rates!Q59</f>
        <v>8475.6</v>
      </c>
      <c r="H59" s="104">
        <f>FEE_1_Out!$H76</f>
        <v>11581.852775479039</v>
      </c>
      <c r="I59" s="104">
        <f>FEE_1_Out!$H76</f>
        <v>11581.852775479039</v>
      </c>
      <c r="J59" s="104">
        <f>FEE_2_In!$H76</f>
        <v>14542.54790518007</v>
      </c>
      <c r="K59" s="104">
        <f>FEE_2_Out!$H76</f>
        <v>12680.793711278226</v>
      </c>
      <c r="L59" s="104">
        <f>FEE_3_In!$H76</f>
        <v>14465.79397000992</v>
      </c>
      <c r="M59" s="104">
        <f>FEE_3_Out!$H76</f>
        <v>13982.825455851696</v>
      </c>
      <c r="N59" s="104">
        <f>FEE_4_In!$H76</f>
        <v>13579.062963382292</v>
      </c>
      <c r="O59" s="104">
        <f>FEE_4_Out!$H76</f>
        <v>14650.975515942742</v>
      </c>
      <c r="P59" s="745">
        <f t="shared" si="1"/>
        <v>1.3664935550850723</v>
      </c>
      <c r="Q59" s="745">
        <f t="shared" si="2"/>
        <v>1.3664935550850723</v>
      </c>
      <c r="R59" s="745">
        <f t="shared" si="3"/>
        <v>1.7158133825546356</v>
      </c>
      <c r="S59" s="745">
        <f t="shared" si="4"/>
        <v>1.4961529226577734</v>
      </c>
      <c r="T59" s="745">
        <f t="shared" si="5"/>
        <v>1.7067575121537022</v>
      </c>
      <c r="U59" s="745">
        <f t="shared" si="6"/>
        <v>1.6497741110778819</v>
      </c>
      <c r="V59" s="745">
        <f t="shared" si="7"/>
        <v>1.6021358916633974</v>
      </c>
      <c r="W59" s="745">
        <f t="shared" si="8"/>
        <v>1.7286062952407784</v>
      </c>
    </row>
    <row r="60" spans="2:23" s="20" customFormat="1" x14ac:dyDescent="0.25">
      <c r="B60" s="55" t="str">
        <f>ITE_LUC_Rates!A60</f>
        <v>710-09</v>
      </c>
      <c r="C60" s="56" t="str">
        <f>ITE_LUC_Rates!C60</f>
        <v>700,001 - more</v>
      </c>
      <c r="D60" s="57" t="str">
        <f>ITE_LUC_Rates!D60</f>
        <v>1000 GSF</v>
      </c>
      <c r="E60" s="129">
        <f>ITE_LUC_Rates!H60</f>
        <v>9.9688142805499087</v>
      </c>
      <c r="F60" s="58" t="s">
        <v>71</v>
      </c>
      <c r="G60" s="104">
        <f>ITE_LUC_Rates!Q60</f>
        <v>8218.2999999999993</v>
      </c>
      <c r="H60" s="104">
        <f>FEE_1_Out!$H77</f>
        <v>11509.93155658572</v>
      </c>
      <c r="I60" s="104">
        <f>FEE_1_Out!$H77</f>
        <v>11509.93155658572</v>
      </c>
      <c r="J60" s="104">
        <f>FEE_2_In!$H77</f>
        <v>14452.241302995535</v>
      </c>
      <c r="K60" s="104">
        <f>FEE_2_Out!$H77</f>
        <v>12602.048267183065</v>
      </c>
      <c r="L60" s="104">
        <f>FEE_3_In!$H77</f>
        <v>14375.963995933107</v>
      </c>
      <c r="M60" s="104">
        <f>FEE_3_Out!$H77</f>
        <v>13895.994629225526</v>
      </c>
      <c r="N60" s="104">
        <f>FEE_4_In!$H77</f>
        <v>13494.739429083593</v>
      </c>
      <c r="O60" s="104">
        <f>FEE_4_Out!$H77</f>
        <v>14559.995597832083</v>
      </c>
      <c r="P60" s="745">
        <f t="shared" ref="P60:P118" si="9">H60/$G60</f>
        <v>1.4005246287657691</v>
      </c>
      <c r="Q60" s="745">
        <f t="shared" ref="Q60:Q118" si="10">I60/$G60</f>
        <v>1.4005246287657691</v>
      </c>
      <c r="R60" s="745">
        <f t="shared" ref="R60:R118" si="11">J60/$G60</f>
        <v>1.7585438963040454</v>
      </c>
      <c r="S60" s="745">
        <f t="shared" ref="S60:S118" si="12">K60/$G60</f>
        <v>1.5334130254654936</v>
      </c>
      <c r="T60" s="745">
        <f t="shared" ref="T60:T118" si="13">L60/$G60</f>
        <v>1.7492624990488432</v>
      </c>
      <c r="U60" s="745">
        <f t="shared" ref="U60:U118" si="14">M60/$G60</f>
        <v>1.6908599867643586</v>
      </c>
      <c r="V60" s="745">
        <f t="shared" ref="V60:V118" si="15">N60/$G60</f>
        <v>1.6420353879857872</v>
      </c>
      <c r="W60" s="745">
        <f t="shared" ref="W60:W118" si="16">O60/$G60</f>
        <v>1.7716554029217824</v>
      </c>
    </row>
    <row r="61" spans="2:23" s="20" customFormat="1" x14ac:dyDescent="0.25">
      <c r="B61" s="55" t="str">
        <f>ITE_LUC_Rates!A61</f>
        <v>712-00</v>
      </c>
      <c r="C61" s="135" t="str">
        <f>ITE_LUC_Rates!C61</f>
        <v>Small Office Building</v>
      </c>
      <c r="D61" s="232" t="str">
        <f>ITE_LUC_Rates!D61</f>
        <v>1000 GSF</v>
      </c>
      <c r="E61" s="233">
        <f>ITE_LUC_Rates!H61</f>
        <v>16.190000000000001</v>
      </c>
      <c r="F61" s="136" t="s">
        <v>71</v>
      </c>
      <c r="G61" s="137">
        <f>ITE_LUC_Rates!Q61</f>
        <v>0</v>
      </c>
      <c r="H61" s="104">
        <f>FEE_1_Out!$H78</f>
        <v>18692.874263361584</v>
      </c>
      <c r="I61" s="104">
        <f>FEE_1_Out!$H78</f>
        <v>18692.874263361584</v>
      </c>
      <c r="J61" s="104">
        <f>FEE_2_In!$H78</f>
        <v>23471.375843766906</v>
      </c>
      <c r="K61" s="104">
        <f>FEE_2_Out!$H78</f>
        <v>20466.542529914514</v>
      </c>
      <c r="L61" s="104">
        <f>FEE_3_In!$H78</f>
        <v>23347.496557165072</v>
      </c>
      <c r="M61" s="104">
        <f>FEE_3_Out!$H78</f>
        <v>22567.995221468904</v>
      </c>
      <c r="N61" s="104">
        <f>FEE_4_In!$H78</f>
        <v>21916.330790025651</v>
      </c>
      <c r="O61" s="104">
        <f>FEE_4_Out!$H78</f>
        <v>23646.375797051969</v>
      </c>
      <c r="P61" s="745" t="e">
        <f t="shared" si="9"/>
        <v>#DIV/0!</v>
      </c>
      <c r="Q61" s="745" t="e">
        <f t="shared" si="10"/>
        <v>#DIV/0!</v>
      </c>
      <c r="R61" s="745" t="e">
        <f t="shared" si="11"/>
        <v>#DIV/0!</v>
      </c>
      <c r="S61" s="745" t="e">
        <f t="shared" si="12"/>
        <v>#DIV/0!</v>
      </c>
      <c r="T61" s="745" t="e">
        <f t="shared" si="13"/>
        <v>#DIV/0!</v>
      </c>
      <c r="U61" s="745" t="e">
        <f t="shared" si="14"/>
        <v>#DIV/0!</v>
      </c>
      <c r="V61" s="745" t="e">
        <f t="shared" si="15"/>
        <v>#DIV/0!</v>
      </c>
      <c r="W61" s="745" t="e">
        <f t="shared" si="16"/>
        <v>#DIV/0!</v>
      </c>
    </row>
    <row r="62" spans="2:23" s="20" customFormat="1" x14ac:dyDescent="0.25">
      <c r="B62" s="55" t="str">
        <f>ITE_LUC_Rates!A62</f>
        <v>714-00</v>
      </c>
      <c r="C62" s="135" t="str">
        <f>ITE_LUC_Rates!C62</f>
        <v>Corporate Headquarters Buildings</v>
      </c>
      <c r="D62" s="232" t="str">
        <f>ITE_LUC_Rates!D62</f>
        <v>1000 GSF</v>
      </c>
      <c r="E62" s="233">
        <f>ITE_LUC_Rates!H62</f>
        <v>7.95</v>
      </c>
      <c r="F62" s="136" t="s">
        <v>71</v>
      </c>
      <c r="G62" s="137">
        <f>ITE_LUC_Rates!Q62</f>
        <v>0</v>
      </c>
      <c r="H62" s="104">
        <f>FEE_1_Out!$H79</f>
        <v>9179.0210249366628</v>
      </c>
      <c r="I62" s="104">
        <f>FEE_1_Out!$H79</f>
        <v>9179.0210249366628</v>
      </c>
      <c r="J62" s="104">
        <f>FEE_2_In!$H79</f>
        <v>11525.474858427851</v>
      </c>
      <c r="K62" s="104">
        <f>FEE_2_Out!$H79</f>
        <v>10049.969926672044</v>
      </c>
      <c r="L62" s="104">
        <f>FEE_3_In!$H79</f>
        <v>11464.6446960755</v>
      </c>
      <c r="M62" s="104">
        <f>FEE_3_Out!$H79</f>
        <v>11081.875355817034</v>
      </c>
      <c r="N62" s="104">
        <f>FEE_4_In!$H79</f>
        <v>10761.879541735882</v>
      </c>
      <c r="O62" s="104">
        <f>FEE_4_Out!$H79</f>
        <v>11611.407509979197</v>
      </c>
      <c r="P62" s="745" t="e">
        <f t="shared" si="9"/>
        <v>#DIV/0!</v>
      </c>
      <c r="Q62" s="745" t="e">
        <f t="shared" si="10"/>
        <v>#DIV/0!</v>
      </c>
      <c r="R62" s="745" t="e">
        <f t="shared" si="11"/>
        <v>#DIV/0!</v>
      </c>
      <c r="S62" s="745" t="e">
        <f t="shared" si="12"/>
        <v>#DIV/0!</v>
      </c>
      <c r="T62" s="745" t="e">
        <f t="shared" si="13"/>
        <v>#DIV/0!</v>
      </c>
      <c r="U62" s="745" t="e">
        <f t="shared" si="14"/>
        <v>#DIV/0!</v>
      </c>
      <c r="V62" s="745" t="e">
        <f t="shared" si="15"/>
        <v>#DIV/0!</v>
      </c>
      <c r="W62" s="745" t="e">
        <f t="shared" si="16"/>
        <v>#DIV/0!</v>
      </c>
    </row>
    <row r="63" spans="2:23" s="20" customFormat="1" x14ac:dyDescent="0.25">
      <c r="B63" s="55" t="str">
        <f>ITE_LUC_Rates!A63</f>
        <v>715-00</v>
      </c>
      <c r="C63" s="135" t="str">
        <f>ITE_LUC_Rates!C63</f>
        <v>Single Tenant Office Building</v>
      </c>
      <c r="D63" s="232" t="str">
        <f>ITE_LUC_Rates!D63</f>
        <v>1000 GSF</v>
      </c>
      <c r="E63" s="233">
        <f>ITE_LUC_Rates!H63</f>
        <v>11.25</v>
      </c>
      <c r="F63" s="136" t="s">
        <v>71</v>
      </c>
      <c r="G63" s="137">
        <f>ITE_LUC_Rates!Q63</f>
        <v>0</v>
      </c>
      <c r="H63" s="104">
        <f>FEE_1_Out!$H80</f>
        <v>12989.180695665093</v>
      </c>
      <c r="I63" s="104">
        <f>FEE_1_Out!$H80</f>
        <v>12989.180695665093</v>
      </c>
      <c r="J63" s="104">
        <f>FEE_2_In!$H80</f>
        <v>16309.634233624314</v>
      </c>
      <c r="K63" s="104">
        <f>FEE_2_Out!$H80</f>
        <v>14221.655556611378</v>
      </c>
      <c r="L63" s="104">
        <f>FEE_3_In!$H80</f>
        <v>16223.553815201176</v>
      </c>
      <c r="M63" s="104">
        <f>FEE_3_Out!$H80</f>
        <v>15681.89908842033</v>
      </c>
      <c r="N63" s="104">
        <f>FEE_4_In!$H80</f>
        <v>15229.074823211151</v>
      </c>
      <c r="O63" s="104">
        <f>FEE_4_Out!$H80</f>
        <v>16431.237042423389</v>
      </c>
      <c r="P63" s="745" t="e">
        <f t="shared" si="9"/>
        <v>#DIV/0!</v>
      </c>
      <c r="Q63" s="745" t="e">
        <f t="shared" si="10"/>
        <v>#DIV/0!</v>
      </c>
      <c r="R63" s="745" t="e">
        <f t="shared" si="11"/>
        <v>#DIV/0!</v>
      </c>
      <c r="S63" s="745" t="e">
        <f t="shared" si="12"/>
        <v>#DIV/0!</v>
      </c>
      <c r="T63" s="745" t="e">
        <f t="shared" si="13"/>
        <v>#DIV/0!</v>
      </c>
      <c r="U63" s="745" t="e">
        <f t="shared" si="14"/>
        <v>#DIV/0!</v>
      </c>
      <c r="V63" s="745" t="e">
        <f t="shared" si="15"/>
        <v>#DIV/0!</v>
      </c>
      <c r="W63" s="745" t="e">
        <f t="shared" si="16"/>
        <v>#DIV/0!</v>
      </c>
    </row>
    <row r="64" spans="2:23" s="20" customFormat="1" x14ac:dyDescent="0.25">
      <c r="B64" s="55" t="str">
        <f>ITE_LUC_Rates!A64</f>
        <v>720-00</v>
      </c>
      <c r="C64" s="56" t="str">
        <f>ITE_LUC_Rates!C64</f>
        <v>Medical Office Building</v>
      </c>
      <c r="D64" s="57" t="str">
        <f>ITE_LUC_Rates!D64</f>
        <v>1000 GSF</v>
      </c>
      <c r="E64" s="129">
        <f>ITE_LUC_Rates!H64</f>
        <v>34.799999999999997</v>
      </c>
      <c r="F64" s="58" t="s">
        <v>71</v>
      </c>
      <c r="G64" s="104">
        <f>ITE_LUC_Rates!Q64</f>
        <v>35910.699999999997</v>
      </c>
      <c r="H64" s="104">
        <f>FEE_1_Out!$H81</f>
        <v>11699.524636395952</v>
      </c>
      <c r="I64" s="104">
        <f>FEE_1_Out!$H81</f>
        <v>11699.524636395952</v>
      </c>
      <c r="J64" s="104">
        <f>FEE_2_In!$H81</f>
        <v>14690.300489127512</v>
      </c>
      <c r="K64" s="104">
        <f>FEE_2_Out!$H81</f>
        <v>12809.630834563786</v>
      </c>
      <c r="L64" s="104">
        <f>FEE_3_In!$H81</f>
        <v>14612.766732407286</v>
      </c>
      <c r="M64" s="104">
        <f>FEE_3_Out!$H81</f>
        <v>14124.89124827396</v>
      </c>
      <c r="N64" s="104">
        <f>FEE_4_In!$H81</f>
        <v>13717.026520628688</v>
      </c>
      <c r="O64" s="104">
        <f>FEE_4_Out!$H81</f>
        <v>14799.829726631653</v>
      </c>
      <c r="P64" s="745">
        <f t="shared" si="9"/>
        <v>0.32579494792348668</v>
      </c>
      <c r="Q64" s="745">
        <f t="shared" si="10"/>
        <v>0.32579494792348668</v>
      </c>
      <c r="R64" s="745">
        <f t="shared" si="11"/>
        <v>0.40907864478073425</v>
      </c>
      <c r="S64" s="745">
        <f t="shared" si="12"/>
        <v>0.35670791253202494</v>
      </c>
      <c r="T64" s="745">
        <f t="shared" si="13"/>
        <v>0.40691957362032172</v>
      </c>
      <c r="U64" s="745">
        <f t="shared" si="14"/>
        <v>0.39333377651435258</v>
      </c>
      <c r="V64" s="745">
        <f t="shared" si="15"/>
        <v>0.38197602721831347</v>
      </c>
      <c r="W64" s="745">
        <f t="shared" si="16"/>
        <v>0.41212868940543218</v>
      </c>
    </row>
    <row r="65" spans="2:23" s="20" customFormat="1" x14ac:dyDescent="0.25">
      <c r="B65" s="55" t="str">
        <f>ITE_LUC_Rates!A65</f>
        <v>730-00</v>
      </c>
      <c r="C65" s="135" t="str">
        <f>ITE_LUC_Rates!C65</f>
        <v>Government Office Building</v>
      </c>
      <c r="D65" s="232" t="str">
        <f>ITE_LUC_Rates!D65</f>
        <v>1000 GSF</v>
      </c>
      <c r="E65" s="233">
        <f>ITE_LUC_Rates!H65</f>
        <v>22.59</v>
      </c>
      <c r="F65" s="136" t="s">
        <v>71</v>
      </c>
      <c r="G65" s="137">
        <f>ITE_LUC_Rates!Q65</f>
        <v>0</v>
      </c>
      <c r="H65" s="104">
        <f>FEE_1_Out!$H82</f>
        <v>26082.274836895496</v>
      </c>
      <c r="I65" s="104">
        <f>FEE_1_Out!$H82</f>
        <v>26082.274836895496</v>
      </c>
      <c r="J65" s="104">
        <f>FEE_2_In!$H82</f>
        <v>32749.745541117623</v>
      </c>
      <c r="K65" s="104">
        <f>FEE_2_Out!$H82</f>
        <v>28557.084357675649</v>
      </c>
      <c r="L65" s="104">
        <f>FEE_3_In!$H82</f>
        <v>32576.896060923966</v>
      </c>
      <c r="M65" s="104">
        <f>FEE_3_Out!$H82</f>
        <v>31489.253369548016</v>
      </c>
      <c r="N65" s="104">
        <f>FEE_4_In!$H82</f>
        <v>30579.982245007992</v>
      </c>
      <c r="O65" s="104">
        <f>FEE_4_Out!$H82</f>
        <v>32993.923981186163</v>
      </c>
      <c r="P65" s="745" t="e">
        <f t="shared" si="9"/>
        <v>#DIV/0!</v>
      </c>
      <c r="Q65" s="745" t="e">
        <f t="shared" si="10"/>
        <v>#DIV/0!</v>
      </c>
      <c r="R65" s="745" t="e">
        <f t="shared" si="11"/>
        <v>#DIV/0!</v>
      </c>
      <c r="S65" s="745" t="e">
        <f t="shared" si="12"/>
        <v>#DIV/0!</v>
      </c>
      <c r="T65" s="745" t="e">
        <f t="shared" si="13"/>
        <v>#DIV/0!</v>
      </c>
      <c r="U65" s="745" t="e">
        <f t="shared" si="14"/>
        <v>#DIV/0!</v>
      </c>
      <c r="V65" s="745" t="e">
        <f t="shared" si="15"/>
        <v>#DIV/0!</v>
      </c>
      <c r="W65" s="745" t="e">
        <f t="shared" si="16"/>
        <v>#DIV/0!</v>
      </c>
    </row>
    <row r="66" spans="2:23" s="20" customFormat="1" x14ac:dyDescent="0.25">
      <c r="B66" s="55" t="str">
        <f>ITE_LUC_Rates!A66</f>
        <v>731-00</v>
      </c>
      <c r="C66" s="135" t="str">
        <f>ITE_LUC_Rates!C66</f>
        <v>State Motor Vehicles Department</v>
      </c>
      <c r="D66" s="232" t="str">
        <f>ITE_LUC_Rates!D66</f>
        <v>1000 GSF</v>
      </c>
      <c r="E66" s="233">
        <f>ITE_LUC_Rates!H66</f>
        <v>11.21</v>
      </c>
      <c r="F66" s="136" t="s">
        <v>71</v>
      </c>
      <c r="G66" s="137">
        <f>ITE_LUC_Rates!Q66</f>
        <v>0</v>
      </c>
      <c r="H66" s="104">
        <f>FEE_1_Out!$H83</f>
        <v>3768.7261831608807</v>
      </c>
      <c r="I66" s="104">
        <f>FEE_1_Out!$H83</f>
        <v>3768.7261831608807</v>
      </c>
      <c r="J66" s="104">
        <f>FEE_2_In!$H83</f>
        <v>4732.134151813777</v>
      </c>
      <c r="K66" s="104">
        <f>FEE_2_Out!$H83</f>
        <v>4126.3207372258639</v>
      </c>
      <c r="L66" s="104">
        <f>FEE_3_In!$H83</f>
        <v>4707.158479031199</v>
      </c>
      <c r="M66" s="104">
        <f>FEE_3_Out!$H83</f>
        <v>4550.000887734227</v>
      </c>
      <c r="N66" s="104">
        <f>FEE_4_In!$H83</f>
        <v>4418.6168763289543</v>
      </c>
      <c r="O66" s="104">
        <f>FEE_4_Out!$H83</f>
        <v>4767.4164148143927</v>
      </c>
      <c r="P66" s="745" t="e">
        <f t="shared" si="9"/>
        <v>#DIV/0!</v>
      </c>
      <c r="Q66" s="745" t="e">
        <f t="shared" si="10"/>
        <v>#DIV/0!</v>
      </c>
      <c r="R66" s="745" t="e">
        <f t="shared" si="11"/>
        <v>#DIV/0!</v>
      </c>
      <c r="S66" s="745" t="e">
        <f t="shared" si="12"/>
        <v>#DIV/0!</v>
      </c>
      <c r="T66" s="745" t="e">
        <f t="shared" si="13"/>
        <v>#DIV/0!</v>
      </c>
      <c r="U66" s="745" t="e">
        <f t="shared" si="14"/>
        <v>#DIV/0!</v>
      </c>
      <c r="V66" s="745" t="e">
        <f t="shared" si="15"/>
        <v>#DIV/0!</v>
      </c>
      <c r="W66" s="745" t="e">
        <f t="shared" si="16"/>
        <v>#DIV/0!</v>
      </c>
    </row>
    <row r="67" spans="2:23" s="20" customFormat="1" x14ac:dyDescent="0.25">
      <c r="B67" s="55" t="str">
        <f>ITE_LUC_Rates!A67</f>
        <v>733-00</v>
      </c>
      <c r="C67" s="135" t="str">
        <f>ITE_LUC_Rates!C67</f>
        <v>Government Office Complex</v>
      </c>
      <c r="D67" s="232" t="str">
        <f>ITE_LUC_Rates!D67</f>
        <v>1000 GSF</v>
      </c>
      <c r="E67" s="233">
        <f>ITE_LUC_Rates!H67</f>
        <v>33.979999999999997</v>
      </c>
      <c r="F67" s="136" t="s">
        <v>71</v>
      </c>
      <c r="G67" s="137">
        <f>ITE_LUC_Rates!Q67</f>
        <v>0</v>
      </c>
      <c r="H67" s="104">
        <f>FEE_1_Out!$H84</f>
        <v>39233.098670106643</v>
      </c>
      <c r="I67" s="104">
        <f>FEE_1_Out!$H84</f>
        <v>39233.098670106643</v>
      </c>
      <c r="J67" s="104">
        <f>FEE_2_In!$H84</f>
        <v>49262.344111871491</v>
      </c>
      <c r="K67" s="104">
        <f>FEE_2_Out!$H84</f>
        <v>42955.72051676931</v>
      </c>
      <c r="L67" s="104">
        <f>FEE_3_In!$H84</f>
        <v>49002.342990269863</v>
      </c>
      <c r="M67" s="104">
        <f>FEE_3_Out!$H84</f>
        <v>47366.304979957582</v>
      </c>
      <c r="N67" s="104">
        <f>FEE_4_In!$H84</f>
        <v>45998.574443796882</v>
      </c>
      <c r="O67" s="104">
        <f>FEE_4_Out!$H84</f>
        <v>49629.638640137491</v>
      </c>
      <c r="P67" s="745" t="e">
        <f t="shared" si="9"/>
        <v>#DIV/0!</v>
      </c>
      <c r="Q67" s="745" t="e">
        <f t="shared" si="10"/>
        <v>#DIV/0!</v>
      </c>
      <c r="R67" s="745" t="e">
        <f t="shared" si="11"/>
        <v>#DIV/0!</v>
      </c>
      <c r="S67" s="745" t="e">
        <f t="shared" si="12"/>
        <v>#DIV/0!</v>
      </c>
      <c r="T67" s="745" t="e">
        <f t="shared" si="13"/>
        <v>#DIV/0!</v>
      </c>
      <c r="U67" s="745" t="e">
        <f t="shared" si="14"/>
        <v>#DIV/0!</v>
      </c>
      <c r="V67" s="745" t="e">
        <f t="shared" si="15"/>
        <v>#DIV/0!</v>
      </c>
      <c r="W67" s="745" t="e">
        <f t="shared" si="16"/>
        <v>#DIV/0!</v>
      </c>
    </row>
    <row r="68" spans="2:23" s="20" customFormat="1" x14ac:dyDescent="0.25">
      <c r="B68" s="55" t="str">
        <f>ITE_LUC_Rates!A68</f>
        <v>750-00</v>
      </c>
      <c r="C68" s="56" t="str">
        <f>ITE_LUC_Rates!C68</f>
        <v>Office Park</v>
      </c>
      <c r="D68" s="57" t="str">
        <f>ITE_LUC_Rates!D68</f>
        <v>1000 GSF</v>
      </c>
      <c r="E68" s="129">
        <f>ITE_LUC_Rates!H68</f>
        <v>11.07</v>
      </c>
      <c r="F68" s="58" t="s">
        <v>71</v>
      </c>
      <c r="G68" s="104">
        <f>ITE_LUC_Rates!Q68</f>
        <v>11350.1</v>
      </c>
      <c r="H68" s="104">
        <f>FEE_1_Out!$H85</f>
        <v>12781.35380453445</v>
      </c>
      <c r="I68" s="104">
        <f>FEE_1_Out!$H85</f>
        <v>12781.35380453445</v>
      </c>
      <c r="J68" s="104">
        <f>FEE_2_In!$H85</f>
        <v>16048.680085886324</v>
      </c>
      <c r="K68" s="104">
        <f>FEE_2_Out!$H85</f>
        <v>13994.109067705598</v>
      </c>
      <c r="L68" s="104">
        <f>FEE_3_In!$H85</f>
        <v>15963.976954157957</v>
      </c>
      <c r="M68" s="104">
        <f>FEE_3_Out!$H85</f>
        <v>15430.988703005603</v>
      </c>
      <c r="N68" s="104">
        <f>FEE_4_In!$H85</f>
        <v>14985.409626039773</v>
      </c>
      <c r="O68" s="104">
        <f>FEE_4_Out!$H85</f>
        <v>16168.337249744613</v>
      </c>
      <c r="P68" s="745">
        <f t="shared" si="9"/>
        <v>1.1261005457691518</v>
      </c>
      <c r="Q68" s="745">
        <f t="shared" si="10"/>
        <v>1.1261005457691518</v>
      </c>
      <c r="R68" s="745">
        <f t="shared" si="11"/>
        <v>1.4139681664378572</v>
      </c>
      <c r="S68" s="745">
        <f t="shared" si="12"/>
        <v>1.2329502883415651</v>
      </c>
      <c r="T68" s="745">
        <f t="shared" si="13"/>
        <v>1.4065054011998095</v>
      </c>
      <c r="U68" s="745">
        <f t="shared" si="14"/>
        <v>1.3595464976524967</v>
      </c>
      <c r="V68" s="745">
        <f t="shared" si="15"/>
        <v>1.3202887750803758</v>
      </c>
      <c r="W68" s="745">
        <f t="shared" si="16"/>
        <v>1.424510554950583</v>
      </c>
    </row>
    <row r="69" spans="2:23" s="20" customFormat="1" x14ac:dyDescent="0.25">
      <c r="B69" s="55" t="str">
        <f>ITE_LUC_Rates!A69</f>
        <v>760-00</v>
      </c>
      <c r="C69" s="56" t="str">
        <f>ITE_LUC_Rates!C69</f>
        <v>Research Center</v>
      </c>
      <c r="D69" s="57" t="str">
        <f>ITE_LUC_Rates!D69</f>
        <v>1000 GSF</v>
      </c>
      <c r="E69" s="129">
        <f>ITE_LUC_Rates!H69</f>
        <v>11.26</v>
      </c>
      <c r="F69" s="58" t="s">
        <v>71</v>
      </c>
      <c r="G69" s="104">
        <f>ITE_LUC_Rates!Q69</f>
        <v>8060.1</v>
      </c>
      <c r="H69" s="104">
        <f>FEE_1_Out!$H86</f>
        <v>13000.726634061237</v>
      </c>
      <c r="I69" s="104">
        <f>FEE_1_Out!$H86</f>
        <v>13000.726634061237</v>
      </c>
      <c r="J69" s="104">
        <f>FEE_2_In!$H86</f>
        <v>16324.131686276427</v>
      </c>
      <c r="K69" s="104">
        <f>FEE_2_Out!$H86</f>
        <v>14234.297028217254</v>
      </c>
      <c r="L69" s="104">
        <f>FEE_3_In!$H86</f>
        <v>16237.974751925804</v>
      </c>
      <c r="M69" s="104">
        <f>FEE_3_Out!$H86</f>
        <v>15695.838554276705</v>
      </c>
      <c r="N69" s="104">
        <f>FEE_4_In!$H86</f>
        <v>15242.611778609566</v>
      </c>
      <c r="O69" s="104">
        <f>FEE_4_Out!$H86</f>
        <v>16445.842586461098</v>
      </c>
      <c r="P69" s="745">
        <f t="shared" si="9"/>
        <v>1.6129733668392745</v>
      </c>
      <c r="Q69" s="745">
        <f t="shared" si="10"/>
        <v>1.6129733668392745</v>
      </c>
      <c r="R69" s="745">
        <f t="shared" si="11"/>
        <v>2.0253013841362297</v>
      </c>
      <c r="S69" s="745">
        <f t="shared" si="12"/>
        <v>1.7660199039983688</v>
      </c>
      <c r="T69" s="745">
        <f t="shared" si="13"/>
        <v>2.0146120708087745</v>
      </c>
      <c r="U69" s="745">
        <f t="shared" si="14"/>
        <v>1.9473503497818518</v>
      </c>
      <c r="V69" s="745">
        <f t="shared" si="15"/>
        <v>1.8911194375515894</v>
      </c>
      <c r="W69" s="745">
        <f t="shared" si="16"/>
        <v>2.040401804749457</v>
      </c>
    </row>
    <row r="70" spans="2:23" s="20" customFormat="1" x14ac:dyDescent="0.25">
      <c r="B70" s="55" t="str">
        <f>ITE_LUC_Rates!A70</f>
        <v>770-00</v>
      </c>
      <c r="C70" s="56" t="str">
        <f>ITE_LUC_Rates!C70</f>
        <v>Business Park</v>
      </c>
      <c r="D70" s="57" t="str">
        <f>ITE_LUC_Rates!D70</f>
        <v>1000 GSF</v>
      </c>
      <c r="E70" s="129">
        <f>ITE_LUC_Rates!H70</f>
        <v>12.44</v>
      </c>
      <c r="F70" s="58" t="s">
        <v>71</v>
      </c>
      <c r="G70" s="104">
        <f>ITE_LUC_Rates!Q70</f>
        <v>12682.3</v>
      </c>
      <c r="H70" s="104">
        <f>FEE_1_Out!$H87</f>
        <v>14363.147364806551</v>
      </c>
      <c r="I70" s="104">
        <f>FEE_1_Out!$H87</f>
        <v>14363.147364806551</v>
      </c>
      <c r="J70" s="104">
        <f>FEE_2_In!$H87</f>
        <v>18034.831099225463</v>
      </c>
      <c r="K70" s="104">
        <f>FEE_2_Out!$H87</f>
        <v>15725.990677710717</v>
      </c>
      <c r="L70" s="104">
        <f>FEE_3_In!$H87</f>
        <v>17939.645285431347</v>
      </c>
      <c r="M70" s="104">
        <f>FEE_3_Out!$H87</f>
        <v>17340.695525328789</v>
      </c>
      <c r="N70" s="104">
        <f>FEE_4_In!$H87</f>
        <v>16839.972515621928</v>
      </c>
      <c r="O70" s="104">
        <f>FEE_4_Out!$H87</f>
        <v>18169.296782910842</v>
      </c>
      <c r="P70" s="745">
        <f t="shared" si="9"/>
        <v>1.1325349002000074</v>
      </c>
      <c r="Q70" s="745">
        <f t="shared" si="10"/>
        <v>1.1325349002000074</v>
      </c>
      <c r="R70" s="745">
        <f t="shared" si="11"/>
        <v>1.4220473493944681</v>
      </c>
      <c r="S70" s="745">
        <f t="shared" si="12"/>
        <v>1.2399951647343714</v>
      </c>
      <c r="T70" s="745">
        <f t="shared" si="13"/>
        <v>1.414541943135815</v>
      </c>
      <c r="U70" s="745">
        <f t="shared" si="14"/>
        <v>1.3673147240901722</v>
      </c>
      <c r="V70" s="745">
        <f t="shared" si="15"/>
        <v>1.3278326893088737</v>
      </c>
      <c r="W70" s="745">
        <f t="shared" si="16"/>
        <v>1.4326499753917541</v>
      </c>
    </row>
    <row r="71" spans="2:23" s="20" customFormat="1" x14ac:dyDescent="0.25">
      <c r="B71" s="55" t="str">
        <f>ITE_LUC_Rates!A71</f>
        <v>812-00</v>
      </c>
      <c r="C71" s="135" t="str">
        <f>ITE_LUC_Rates!C71</f>
        <v>Building Materials and Lumber Store</v>
      </c>
      <c r="D71" s="232" t="str">
        <f>ITE_LUC_Rates!D71</f>
        <v>1000 GSF</v>
      </c>
      <c r="E71" s="233">
        <f>ITE_LUC_Rates!H71</f>
        <v>18.05</v>
      </c>
      <c r="F71" s="136" t="s">
        <v>71</v>
      </c>
      <c r="G71" s="137">
        <f>ITE_LUC_Rates!Q71</f>
        <v>0</v>
      </c>
      <c r="H71" s="104">
        <f>FEE_1_Out!$H89</f>
        <v>7399.2563759930235</v>
      </c>
      <c r="I71" s="104">
        <f>FEE_1_Out!$H89</f>
        <v>7399.2563759930235</v>
      </c>
      <c r="J71" s="104">
        <f>FEE_2_In!$H89</f>
        <v>9290.7449608067564</v>
      </c>
      <c r="K71" s="104">
        <f>FEE_2_Out!$H89</f>
        <v>8101.3327953434291</v>
      </c>
      <c r="L71" s="104">
        <f>FEE_3_In!$H89</f>
        <v>9241.7094519637612</v>
      </c>
      <c r="M71" s="104">
        <f>FEE_3_Out!$H89</f>
        <v>8933.1571048509431</v>
      </c>
      <c r="N71" s="104">
        <f>FEE_4_In!$H89</f>
        <v>8675.2068222229136</v>
      </c>
      <c r="O71" s="104">
        <f>FEE_4_Out!$H89</f>
        <v>9360.0157161705229</v>
      </c>
      <c r="P71" s="745" t="e">
        <f t="shared" si="9"/>
        <v>#DIV/0!</v>
      </c>
      <c r="Q71" s="745" t="e">
        <f t="shared" si="10"/>
        <v>#DIV/0!</v>
      </c>
      <c r="R71" s="745" t="e">
        <f t="shared" si="11"/>
        <v>#DIV/0!</v>
      </c>
      <c r="S71" s="745" t="e">
        <f t="shared" si="12"/>
        <v>#DIV/0!</v>
      </c>
      <c r="T71" s="745" t="e">
        <f t="shared" si="13"/>
        <v>#DIV/0!</v>
      </c>
      <c r="U71" s="745" t="e">
        <f t="shared" si="14"/>
        <v>#DIV/0!</v>
      </c>
      <c r="V71" s="745" t="e">
        <f t="shared" si="15"/>
        <v>#DIV/0!</v>
      </c>
      <c r="W71" s="745" t="e">
        <f t="shared" si="16"/>
        <v>#DIV/0!</v>
      </c>
    </row>
    <row r="72" spans="2:23" s="20" customFormat="1" x14ac:dyDescent="0.25">
      <c r="B72" s="55" t="str">
        <f>ITE_LUC_Rates!A72</f>
        <v>813-00</v>
      </c>
      <c r="C72" s="56" t="str">
        <f>ITE_LUC_Rates!C72</f>
        <v>Discount Superstore (Free standing)</v>
      </c>
      <c r="D72" s="57" t="str">
        <f>ITE_LUC_Rates!D72</f>
        <v>1000 GSF</v>
      </c>
      <c r="E72" s="129">
        <f>ITE_LUC_Rates!H72</f>
        <v>50.7</v>
      </c>
      <c r="F72" s="58" t="s">
        <v>71</v>
      </c>
      <c r="G72" s="104">
        <f>ITE_LUC_Rates!Q72</f>
        <v>20592.7</v>
      </c>
      <c r="H72" s="104">
        <f>FEE_1_Out!$H90</f>
        <v>20783.506828966551</v>
      </c>
      <c r="I72" s="104">
        <f>FEE_1_Out!$H90</f>
        <v>20783.506828966551</v>
      </c>
      <c r="J72" s="104">
        <f>FEE_2_In!$H90</f>
        <v>26096.441524260525</v>
      </c>
      <c r="K72" s="104">
        <f>FEE_2_Out!$H90</f>
        <v>22755.54419523057</v>
      </c>
      <c r="L72" s="104">
        <f>FEE_3_In!$H90</f>
        <v>25958.707435709839</v>
      </c>
      <c r="M72" s="104">
        <f>FEE_3_Out!$H90</f>
        <v>25092.025773736437</v>
      </c>
      <c r="N72" s="104">
        <f>FEE_4_In!$H90</f>
        <v>24367.478442476542</v>
      </c>
      <c r="O72" s="104">
        <f>FEE_4_Out!$H90</f>
        <v>26291.01367367565</v>
      </c>
      <c r="P72" s="745">
        <f t="shared" si="9"/>
        <v>1.0092657509198186</v>
      </c>
      <c r="Q72" s="745">
        <f t="shared" si="10"/>
        <v>1.0092657509198186</v>
      </c>
      <c r="R72" s="745">
        <f t="shared" si="11"/>
        <v>1.26726662964354</v>
      </c>
      <c r="S72" s="745">
        <f t="shared" si="12"/>
        <v>1.105029655908675</v>
      </c>
      <c r="T72" s="745">
        <f t="shared" si="13"/>
        <v>1.260578138646697</v>
      </c>
      <c r="U72" s="745">
        <f t="shared" si="14"/>
        <v>1.218491299039778</v>
      </c>
      <c r="V72" s="745">
        <f t="shared" si="15"/>
        <v>1.1833066301396389</v>
      </c>
      <c r="W72" s="745">
        <f t="shared" si="16"/>
        <v>1.2767152279048231</v>
      </c>
    </row>
    <row r="73" spans="2:23" s="20" customFormat="1" x14ac:dyDescent="0.25">
      <c r="B73" s="55" t="str">
        <f>ITE_LUC_Rates!A73</f>
        <v>816-00</v>
      </c>
      <c r="C73" s="56" t="str">
        <f>ITE_LUC_Rates!C73</f>
        <v>Hardware/Paint Store/Pool Suply</v>
      </c>
      <c r="D73" s="57" t="str">
        <f>ITE_LUC_Rates!D73</f>
        <v>1000 GSF</v>
      </c>
      <c r="E73" s="129">
        <f>ITE_LUC_Rates!H73</f>
        <v>9.14</v>
      </c>
      <c r="F73" s="58" t="s">
        <v>71</v>
      </c>
      <c r="G73" s="104">
        <f>ITE_LUC_Rates!Q73</f>
        <v>14865.5</v>
      </c>
      <c r="H73" s="104">
        <f>FEE_1_Out!$H91</f>
        <v>3746.7702646302628</v>
      </c>
      <c r="I73" s="104">
        <f>FEE_1_Out!$H91</f>
        <v>3746.7702646302628</v>
      </c>
      <c r="J73" s="104">
        <f>FEE_2_In!$H91</f>
        <v>4704.5655923420354</v>
      </c>
      <c r="K73" s="104">
        <f>FEE_2_Out!$H91</f>
        <v>4102.2815373650383</v>
      </c>
      <c r="L73" s="104">
        <f>FEE_3_In!$H91</f>
        <v>4679.7354233212609</v>
      </c>
      <c r="M73" s="104">
        <f>FEE_3_Out!$H91</f>
        <v>4523.4934037860176</v>
      </c>
      <c r="N73" s="104">
        <f>FEE_4_In!$H91</f>
        <v>4392.8748119178626</v>
      </c>
      <c r="O73" s="104">
        <f>FEE_4_Out!$H91</f>
        <v>4739.6423072464595</v>
      </c>
      <c r="P73" s="745">
        <f t="shared" si="9"/>
        <v>0.25204468498404109</v>
      </c>
      <c r="Q73" s="745">
        <f t="shared" si="10"/>
        <v>0.25204468498404109</v>
      </c>
      <c r="R73" s="745">
        <f t="shared" si="11"/>
        <v>0.3164754358980213</v>
      </c>
      <c r="S73" s="745">
        <f t="shared" si="12"/>
        <v>0.27595987604621697</v>
      </c>
      <c r="T73" s="745">
        <f t="shared" si="13"/>
        <v>0.31480511407764694</v>
      </c>
      <c r="U73" s="745">
        <f t="shared" si="14"/>
        <v>0.30429473638868637</v>
      </c>
      <c r="V73" s="745">
        <f t="shared" si="15"/>
        <v>0.29550804291264088</v>
      </c>
      <c r="W73" s="745">
        <f t="shared" si="16"/>
        <v>0.31883504135390395</v>
      </c>
    </row>
    <row r="74" spans="2:23" s="20" customFormat="1" x14ac:dyDescent="0.25">
      <c r="B74" s="55" t="str">
        <f>ITE_LUC_Rates!A74</f>
        <v>817-00</v>
      </c>
      <c r="C74" s="56" t="str">
        <f>ITE_LUC_Rates!C74</f>
        <v>Nursery Garden Center</v>
      </c>
      <c r="D74" s="57" t="str">
        <f>ITE_LUC_Rates!D74</f>
        <v>1000 GSF</v>
      </c>
      <c r="E74" s="129">
        <f>ITE_LUC_Rates!H74</f>
        <v>68.099999999999994</v>
      </c>
      <c r="F74" s="58" t="s">
        <v>71</v>
      </c>
      <c r="G74" s="104">
        <f>ITE_LUC_Rates!Q74</f>
        <v>17723.2</v>
      </c>
      <c r="H74" s="104">
        <f>FEE_1_Out!$H92</f>
        <v>27916.307989203597</v>
      </c>
      <c r="I74" s="104">
        <f>FEE_1_Out!$H92</f>
        <v>27916.307989203597</v>
      </c>
      <c r="J74" s="104">
        <f>FEE_2_In!$H92</f>
        <v>35052.616721935738</v>
      </c>
      <c r="K74" s="104">
        <f>FEE_2_Out!$H92</f>
        <v>30565.139244481299</v>
      </c>
      <c r="L74" s="104">
        <f>FEE_3_In!$H92</f>
        <v>34867.612946190136</v>
      </c>
      <c r="M74" s="104">
        <f>FEE_3_Out!$H92</f>
        <v>33703.490240462561</v>
      </c>
      <c r="N74" s="104">
        <f>FEE_4_In!$H92</f>
        <v>32730.281694924117</v>
      </c>
      <c r="O74" s="104">
        <f>FEE_4_Out!$H92</f>
        <v>35313.965111978541</v>
      </c>
      <c r="P74" s="745">
        <f t="shared" si="9"/>
        <v>1.5751279672521663</v>
      </c>
      <c r="Q74" s="745">
        <f t="shared" si="10"/>
        <v>1.5751279672521663</v>
      </c>
      <c r="R74" s="745">
        <f t="shared" si="11"/>
        <v>1.977781479751723</v>
      </c>
      <c r="S74" s="745">
        <f t="shared" si="12"/>
        <v>1.7245835540128926</v>
      </c>
      <c r="T74" s="745">
        <f t="shared" si="13"/>
        <v>1.9673429711446091</v>
      </c>
      <c r="U74" s="745">
        <f t="shared" si="14"/>
        <v>1.9016594204467907</v>
      </c>
      <c r="V74" s="745">
        <f t="shared" si="15"/>
        <v>1.8467478612735915</v>
      </c>
      <c r="W74" s="745">
        <f t="shared" si="16"/>
        <v>1.9925275972724192</v>
      </c>
    </row>
    <row r="75" spans="2:23" s="20" customFormat="1" x14ac:dyDescent="0.25">
      <c r="B75" s="55" t="str">
        <f>ITE_LUC_Rates!A75</f>
        <v>820-00</v>
      </c>
      <c r="C75" s="135" t="str">
        <f>ITE_LUC_Rates!C75</f>
        <v>Shopping Center/General Retail…</v>
      </c>
      <c r="D75" s="232" t="str">
        <f>ITE_LUC_Rates!D75</f>
        <v>1000 GSF</v>
      </c>
      <c r="E75" s="233">
        <f>ITE_LUC_Rates!H75</f>
        <v>37.75</v>
      </c>
      <c r="F75" s="136" t="s">
        <v>71</v>
      </c>
      <c r="G75" s="137">
        <f>ITE_LUC_Rates!Q75</f>
        <v>0</v>
      </c>
      <c r="H75" s="104">
        <f>FEE_1_Out!$H93</f>
        <v>15474.899068905077</v>
      </c>
      <c r="I75" s="104">
        <f>FEE_1_Out!$H93</f>
        <v>15474.899068905077</v>
      </c>
      <c r="J75" s="104">
        <f>FEE_2_In!$H93</f>
        <v>19430.782397255123</v>
      </c>
      <c r="K75" s="104">
        <f>FEE_2_Out!$H93</f>
        <v>16943.230638460635</v>
      </c>
      <c r="L75" s="104">
        <f>FEE_3_In!$H93</f>
        <v>19328.228909231682</v>
      </c>
      <c r="M75" s="104">
        <f>FEE_3_Out!$H93</f>
        <v>18682.918598787983</v>
      </c>
      <c r="N75" s="104">
        <f>FEE_4_In!$H93</f>
        <v>18143.438090798616</v>
      </c>
      <c r="O75" s="104">
        <f>FEE_4_Out!$H93</f>
        <v>19575.656137697351</v>
      </c>
      <c r="P75" s="745" t="e">
        <f t="shared" si="9"/>
        <v>#DIV/0!</v>
      </c>
      <c r="Q75" s="745" t="e">
        <f t="shared" si="10"/>
        <v>#DIV/0!</v>
      </c>
      <c r="R75" s="745" t="e">
        <f t="shared" si="11"/>
        <v>#DIV/0!</v>
      </c>
      <c r="S75" s="745" t="e">
        <f t="shared" si="12"/>
        <v>#DIV/0!</v>
      </c>
      <c r="T75" s="745" t="e">
        <f t="shared" si="13"/>
        <v>#DIV/0!</v>
      </c>
      <c r="U75" s="745" t="e">
        <f t="shared" si="14"/>
        <v>#DIV/0!</v>
      </c>
      <c r="V75" s="745" t="e">
        <f t="shared" si="15"/>
        <v>#DIV/0!</v>
      </c>
      <c r="W75" s="745" t="e">
        <f t="shared" si="16"/>
        <v>#DIV/0!</v>
      </c>
    </row>
    <row r="76" spans="2:23" s="20" customFormat="1" x14ac:dyDescent="0.25">
      <c r="B76" s="55" t="str">
        <f>ITE_LUC_Rates!A76</f>
        <v>820-00</v>
      </c>
      <c r="C76" s="56" t="str">
        <f>ITE_LUC_Rates!C76</f>
        <v>1 - 10,000</v>
      </c>
      <c r="D76" s="57" t="str">
        <f>ITE_LUC_Rates!D76</f>
        <v>1000 GSF</v>
      </c>
      <c r="E76" s="129">
        <f>ITE_LUC_Rates!H76</f>
        <v>156.80137359044605</v>
      </c>
      <c r="F76" s="58" t="s">
        <v>71</v>
      </c>
      <c r="G76" s="104">
        <f>ITE_LUC_Rates!Q76</f>
        <v>18799.7</v>
      </c>
      <c r="H76" s="104">
        <f>FEE_1_Out!$H94</f>
        <v>15020.90943270676</v>
      </c>
      <c r="I76" s="104">
        <f>FEE_1_Out!$H94</f>
        <v>15020.90943270676</v>
      </c>
      <c r="J76" s="104">
        <f>FEE_2_In!$H94</f>
        <v>18860.738367093789</v>
      </c>
      <c r="K76" s="104">
        <f>FEE_2_Out!$H94</f>
        <v>16446.16431968669</v>
      </c>
      <c r="L76" s="104">
        <f>FEE_3_In!$H94</f>
        <v>18761.19350746342</v>
      </c>
      <c r="M76" s="104">
        <f>FEE_3_Out!$H94</f>
        <v>18134.814770774665</v>
      </c>
      <c r="N76" s="104">
        <f>FEE_4_In!$H94</f>
        <v>17611.161090376714</v>
      </c>
      <c r="O76" s="104">
        <f>FEE_4_Out!$H94</f>
        <v>19001.361923000066</v>
      </c>
      <c r="P76" s="745">
        <f t="shared" si="9"/>
        <v>0.79899729424973587</v>
      </c>
      <c r="Q76" s="745">
        <f t="shared" si="10"/>
        <v>0.79899729424973587</v>
      </c>
      <c r="R76" s="745">
        <f t="shared" si="11"/>
        <v>1.0032467734641397</v>
      </c>
      <c r="S76" s="745">
        <f t="shared" si="12"/>
        <v>0.874809934184412</v>
      </c>
      <c r="T76" s="745">
        <f t="shared" si="13"/>
        <v>0.99795174962703759</v>
      </c>
      <c r="U76" s="745">
        <f t="shared" si="14"/>
        <v>0.96463320003907849</v>
      </c>
      <c r="V76" s="745">
        <f t="shared" si="15"/>
        <v>0.93677883638444837</v>
      </c>
      <c r="W76" s="745">
        <f t="shared" si="16"/>
        <v>1.010726869205363</v>
      </c>
    </row>
    <row r="77" spans="2:23" s="20" customFormat="1" x14ac:dyDescent="0.25">
      <c r="B77" s="55" t="str">
        <f>ITE_LUC_Rates!A77</f>
        <v>820-01</v>
      </c>
      <c r="C77" s="56" t="str">
        <f>ITE_LUC_Rates!C77</f>
        <v>10,001 - 50,000</v>
      </c>
      <c r="D77" s="57" t="str">
        <f>ITE_LUC_Rates!D77</f>
        <v>1000 GSF</v>
      </c>
      <c r="E77" s="129">
        <f>ITE_LUC_Rates!H77</f>
        <v>88.3774492278785</v>
      </c>
      <c r="F77" s="58" t="s">
        <v>71</v>
      </c>
      <c r="G77" s="104">
        <f>ITE_LUC_Rates!Q77</f>
        <v>14048.1</v>
      </c>
      <c r="H77" s="104">
        <f>FEE_1_Out!$H95</f>
        <v>8017.4970157077887</v>
      </c>
      <c r="I77" s="104">
        <f>FEE_1_Out!$H95</f>
        <v>8017.4970157077887</v>
      </c>
      <c r="J77" s="104">
        <f>FEE_2_In!$H95</f>
        <v>10067.02784872399</v>
      </c>
      <c r="K77" s="104">
        <f>FEE_2_Out!$H95</f>
        <v>8778.2350292200244</v>
      </c>
      <c r="L77" s="104">
        <f>FEE_3_In!$H95</f>
        <v>10013.895205950861</v>
      </c>
      <c r="M77" s="104">
        <f>FEE_3_Out!$H95</f>
        <v>9679.56194373373</v>
      </c>
      <c r="N77" s="104">
        <f>FEE_4_In!$H95</f>
        <v>9400.0587725932892</v>
      </c>
      <c r="O77" s="104">
        <f>FEE_4_Out!$H95</f>
        <v>10142.086482481671</v>
      </c>
      <c r="P77" s="745">
        <f t="shared" si="9"/>
        <v>0.57071753587373297</v>
      </c>
      <c r="Q77" s="745">
        <f t="shared" si="10"/>
        <v>0.57071753587373297</v>
      </c>
      <c r="R77" s="745">
        <f t="shared" si="11"/>
        <v>0.71661134592749121</v>
      </c>
      <c r="S77" s="745">
        <f t="shared" si="12"/>
        <v>0.62486991331354591</v>
      </c>
      <c r="T77" s="745">
        <f t="shared" si="13"/>
        <v>0.712829151696732</v>
      </c>
      <c r="U77" s="745">
        <f t="shared" si="14"/>
        <v>0.68902997157862844</v>
      </c>
      <c r="V77" s="745">
        <f t="shared" si="15"/>
        <v>0.66913381685731799</v>
      </c>
      <c r="W77" s="745">
        <f t="shared" si="16"/>
        <v>0.72195431997790949</v>
      </c>
    </row>
    <row r="78" spans="2:23" s="20" customFormat="1" x14ac:dyDescent="0.25">
      <c r="B78" s="55" t="str">
        <f>ITE_LUC_Rates!A78</f>
        <v>820-02</v>
      </c>
      <c r="C78" s="56" t="str">
        <f>ITE_LUC_Rates!C78</f>
        <v>50,001 - 100,000</v>
      </c>
      <c r="D78" s="57" t="str">
        <f>ITE_LUC_Rates!D78</f>
        <v>1000 GSF</v>
      </c>
      <c r="E78" s="129">
        <f>ITE_LUC_Rates!H78</f>
        <v>65.917489686786567</v>
      </c>
      <c r="F78" s="58" t="s">
        <v>71</v>
      </c>
      <c r="G78" s="104">
        <f>ITE_LUC_Rates!Q78</f>
        <v>13383.7</v>
      </c>
      <c r="H78" s="104">
        <f>FEE_1_Out!$H96</f>
        <v>5979.9562157995379</v>
      </c>
      <c r="I78" s="104">
        <f>FEE_1_Out!$H96</f>
        <v>5979.9562157995379</v>
      </c>
      <c r="J78" s="104">
        <f>FEE_2_In!$H96</f>
        <v>7508.6259016573622</v>
      </c>
      <c r="K78" s="104">
        <f>FEE_2_Out!$H96</f>
        <v>6547.3627272812128</v>
      </c>
      <c r="L78" s="104">
        <f>FEE_3_In!$H96</f>
        <v>7468.9962171323123</v>
      </c>
      <c r="M78" s="104">
        <f>FEE_3_Out!$H96</f>
        <v>7219.6293304809205</v>
      </c>
      <c r="N78" s="104">
        <f>FEE_4_In!$H96</f>
        <v>7011.1581926280023</v>
      </c>
      <c r="O78" s="104">
        <f>FEE_4_Out!$H96</f>
        <v>7564.6093766258309</v>
      </c>
      <c r="P78" s="745">
        <f t="shared" si="9"/>
        <v>0.44680889558190467</v>
      </c>
      <c r="Q78" s="745">
        <f t="shared" si="10"/>
        <v>0.44680889558190467</v>
      </c>
      <c r="R78" s="745">
        <f t="shared" si="11"/>
        <v>0.56102766063624876</v>
      </c>
      <c r="S78" s="745">
        <f t="shared" si="12"/>
        <v>0.4892042355463147</v>
      </c>
      <c r="T78" s="745">
        <f t="shared" si="13"/>
        <v>0.55806661962927384</v>
      </c>
      <c r="U78" s="745">
        <f t="shared" si="14"/>
        <v>0.53943448601514676</v>
      </c>
      <c r="V78" s="745">
        <f t="shared" si="15"/>
        <v>0.52385799088652629</v>
      </c>
      <c r="W78" s="745">
        <f t="shared" si="16"/>
        <v>0.56521062012939849</v>
      </c>
    </row>
    <row r="79" spans="2:23" s="20" customFormat="1" x14ac:dyDescent="0.25">
      <c r="B79" s="55" t="str">
        <f>ITE_LUC_Rates!A79</f>
        <v>820-03</v>
      </c>
      <c r="C79" s="56" t="str">
        <f>ITE_LUC_Rates!C79</f>
        <v>100,001 - 200,000</v>
      </c>
      <c r="D79" s="57" t="str">
        <f>ITE_LUC_Rates!D79</f>
        <v>1000 GSF</v>
      </c>
      <c r="E79" s="129">
        <f>ITE_LUC_Rates!H79</f>
        <v>52.804515394409307</v>
      </c>
      <c r="F79" s="58" t="s">
        <v>71</v>
      </c>
      <c r="G79" s="104">
        <f>ITE_LUC_Rates!Q79</f>
        <v>20241.2</v>
      </c>
      <c r="H79" s="104">
        <f>FEE_1_Out!$H97</f>
        <v>21646.213142011351</v>
      </c>
      <c r="I79" s="104">
        <f>FEE_1_Out!$H97</f>
        <v>21646.213142011351</v>
      </c>
      <c r="J79" s="104">
        <f>FEE_2_In!$H97</f>
        <v>27179.683396590084</v>
      </c>
      <c r="K79" s="104">
        <f>FEE_2_Out!$H97</f>
        <v>23700.108161049589</v>
      </c>
      <c r="L79" s="104">
        <f>FEE_3_In!$H97</f>
        <v>27036.232079051435</v>
      </c>
      <c r="M79" s="104">
        <f>FEE_3_Out!$H97</f>
        <v>26133.575172508503</v>
      </c>
      <c r="N79" s="104">
        <f>FEE_4_In!$H97</f>
        <v>25378.952476108276</v>
      </c>
      <c r="O79" s="104">
        <f>FEE_4_Out!$H97</f>
        <v>27382.332076257037</v>
      </c>
      <c r="P79" s="745">
        <f t="shared" si="9"/>
        <v>1.0694135299296164</v>
      </c>
      <c r="Q79" s="745">
        <f t="shared" si="10"/>
        <v>1.0694135299296164</v>
      </c>
      <c r="R79" s="745">
        <f t="shared" si="11"/>
        <v>1.3427901209705988</v>
      </c>
      <c r="S79" s="745">
        <f t="shared" si="12"/>
        <v>1.1708845404941204</v>
      </c>
      <c r="T79" s="745">
        <f t="shared" si="13"/>
        <v>1.3357030254654583</v>
      </c>
      <c r="U79" s="745">
        <f t="shared" si="14"/>
        <v>1.2911079961913574</v>
      </c>
      <c r="V79" s="745">
        <f t="shared" si="15"/>
        <v>1.2538264764988378</v>
      </c>
      <c r="W79" s="745">
        <f t="shared" si="16"/>
        <v>1.3528018139367743</v>
      </c>
    </row>
    <row r="80" spans="2:23" s="20" customFormat="1" x14ac:dyDescent="0.25">
      <c r="B80" s="55" t="str">
        <f>ITE_LUC_Rates!A80</f>
        <v>820-04</v>
      </c>
      <c r="C80" s="56" t="str">
        <f>ITE_LUC_Rates!C80</f>
        <v>200,001 - 300,000</v>
      </c>
      <c r="D80" s="57" t="str">
        <f>ITE_LUC_Rates!D80</f>
        <v>1000 GSF</v>
      </c>
      <c r="E80" s="129">
        <f>ITE_LUC_Rates!H80</f>
        <v>44.841430781139344</v>
      </c>
      <c r="F80" s="58" t="s">
        <v>71</v>
      </c>
      <c r="G80" s="104">
        <f>ITE_LUC_Rates!Q80</f>
        <v>18774.5</v>
      </c>
      <c r="H80" s="104">
        <f>FEE_1_Out!$H98</f>
        <v>18381.897097839061</v>
      </c>
      <c r="I80" s="104">
        <f>FEE_1_Out!$H98</f>
        <v>18381.897097839061</v>
      </c>
      <c r="J80" s="104">
        <f>FEE_2_In!$H98</f>
        <v>23080.902884500567</v>
      </c>
      <c r="K80" s="104">
        <f>FEE_2_Out!$H98</f>
        <v>20126.058381017527</v>
      </c>
      <c r="L80" s="104">
        <f>FEE_3_In!$H98</f>
        <v>22959.08447033984</v>
      </c>
      <c r="M80" s="104">
        <f>FEE_3_Out!$H98</f>
        <v>22192.551023502307</v>
      </c>
      <c r="N80" s="104">
        <f>FEE_4_In!$H98</f>
        <v>21551.727769018089</v>
      </c>
      <c r="O80" s="104">
        <f>FEE_4_Out!$H98</f>
        <v>23252.991515071288</v>
      </c>
      <c r="P80" s="745">
        <f t="shared" si="9"/>
        <v>0.97908850290761729</v>
      </c>
      <c r="Q80" s="745">
        <f t="shared" si="10"/>
        <v>0.97908850290761729</v>
      </c>
      <c r="R80" s="745">
        <f t="shared" si="11"/>
        <v>1.2293751037045231</v>
      </c>
      <c r="S80" s="745">
        <f t="shared" si="12"/>
        <v>1.0719890479649272</v>
      </c>
      <c r="T80" s="745">
        <f t="shared" si="13"/>
        <v>1.2228865999275529</v>
      </c>
      <c r="U80" s="745">
        <f t="shared" si="14"/>
        <v>1.1820581652508619</v>
      </c>
      <c r="V80" s="745">
        <f t="shared" si="15"/>
        <v>1.1479255249949714</v>
      </c>
      <c r="W80" s="745">
        <f t="shared" si="16"/>
        <v>1.23854118698614</v>
      </c>
    </row>
    <row r="81" spans="2:23" s="20" customFormat="1" x14ac:dyDescent="0.25">
      <c r="B81" s="55" t="str">
        <f>ITE_LUC_Rates!A81</f>
        <v>820-05</v>
      </c>
      <c r="C81" s="56" t="str">
        <f>ITE_LUC_Rates!C81</f>
        <v>300,001 - 400,000</v>
      </c>
      <c r="D81" s="57" t="str">
        <f>ITE_LUC_Rates!D81</f>
        <v>1000 GSF</v>
      </c>
      <c r="E81" s="129">
        <f>ITE_LUC_Rates!H81</f>
        <v>40.264145799881483</v>
      </c>
      <c r="F81" s="58" t="s">
        <v>71</v>
      </c>
      <c r="G81" s="104">
        <f>ITE_LUC_Rates!Q81</f>
        <v>25847.3</v>
      </c>
      <c r="H81" s="104">
        <f>FEE_1_Out!$H99</f>
        <v>16505.525625134949</v>
      </c>
      <c r="I81" s="104">
        <f>FEE_1_Out!$H99</f>
        <v>16505.525625134949</v>
      </c>
      <c r="J81" s="104">
        <f>FEE_2_In!$H99</f>
        <v>20724.870343015915</v>
      </c>
      <c r="K81" s="104">
        <f>FEE_2_Out!$H99</f>
        <v>18071.647913854253</v>
      </c>
      <c r="L81" s="104">
        <f>FEE_3_In!$H99</f>
        <v>20615.486804100368</v>
      </c>
      <c r="M81" s="104">
        <f>FEE_3_Out!$H99</f>
        <v>19927.19889877925</v>
      </c>
      <c r="N81" s="104">
        <f>FEE_4_In!$H99</f>
        <v>19351.789048981154</v>
      </c>
      <c r="O81" s="104">
        <f>FEE_4_Out!$H99</f>
        <v>20879.392658452743</v>
      </c>
      <c r="P81" s="745">
        <f t="shared" si="9"/>
        <v>0.63857832830256733</v>
      </c>
      <c r="Q81" s="745">
        <f t="shared" si="10"/>
        <v>0.63857832830256733</v>
      </c>
      <c r="R81" s="745">
        <f t="shared" si="11"/>
        <v>0.80181954567850089</v>
      </c>
      <c r="S81" s="745">
        <f t="shared" si="12"/>
        <v>0.69916965848867207</v>
      </c>
      <c r="T81" s="745">
        <f t="shared" si="13"/>
        <v>0.79758763213567252</v>
      </c>
      <c r="U81" s="745">
        <f t="shared" si="14"/>
        <v>0.77095862619226185</v>
      </c>
      <c r="V81" s="745">
        <f t="shared" si="15"/>
        <v>0.74869673230786793</v>
      </c>
      <c r="W81" s="745">
        <f t="shared" si="16"/>
        <v>0.80779782253669608</v>
      </c>
    </row>
    <row r="82" spans="2:23" s="20" customFormat="1" x14ac:dyDescent="0.25">
      <c r="B82" s="55" t="str">
        <f>ITE_LUC_Rates!A82</f>
        <v>820-06</v>
      </c>
      <c r="C82" s="56" t="str">
        <f>ITE_LUC_Rates!C82</f>
        <v>400,001 - 500,000</v>
      </c>
      <c r="D82" s="57" t="str">
        <f>ITE_LUC_Rates!D82</f>
        <v>1000 GSF</v>
      </c>
      <c r="E82" s="129">
        <f>ITE_LUC_Rates!H82</f>
        <v>37.152860747503944</v>
      </c>
      <c r="F82" s="58" t="s">
        <v>71</v>
      </c>
      <c r="G82" s="104">
        <f>ITE_LUC_Rates!Q82</f>
        <v>24653.1</v>
      </c>
      <c r="H82" s="104">
        <f>FEE_1_Out!$H100</f>
        <v>15230.113117581692</v>
      </c>
      <c r="I82" s="104">
        <f>FEE_1_Out!$H100</f>
        <v>15230.113117581692</v>
      </c>
      <c r="J82" s="104">
        <f>FEE_2_In!$H100</f>
        <v>19123.421261464115</v>
      </c>
      <c r="K82" s="104">
        <f>FEE_2_Out!$H100</f>
        <v>16675.218239034974</v>
      </c>
      <c r="L82" s="104">
        <f>FEE_3_In!$H100</f>
        <v>19022.489991008337</v>
      </c>
      <c r="M82" s="104">
        <f>FEE_3_Out!$H100</f>
        <v>18387.387365767456</v>
      </c>
      <c r="N82" s="104">
        <f>FEE_4_In!$H100</f>
        <v>17856.440499825156</v>
      </c>
      <c r="O82" s="104">
        <f>FEE_4_Out!$H100</f>
        <v>19266.003351652733</v>
      </c>
      <c r="P82" s="745">
        <f t="shared" si="9"/>
        <v>0.61777679551787368</v>
      </c>
      <c r="Q82" s="745">
        <f t="shared" si="10"/>
        <v>0.61777679551787368</v>
      </c>
      <c r="R82" s="745">
        <f t="shared" si="11"/>
        <v>0.77570047018282151</v>
      </c>
      <c r="S82" s="745">
        <f t="shared" si="12"/>
        <v>0.67639437794983082</v>
      </c>
      <c r="T82" s="745">
        <f t="shared" si="13"/>
        <v>0.77160641018810361</v>
      </c>
      <c r="U82" s="745">
        <f t="shared" si="14"/>
        <v>0.745844837597197</v>
      </c>
      <c r="V82" s="745">
        <f t="shared" si="15"/>
        <v>0.72430811945861395</v>
      </c>
      <c r="W82" s="745">
        <f t="shared" si="16"/>
        <v>0.78148400613524194</v>
      </c>
    </row>
    <row r="83" spans="2:23" s="20" customFormat="1" x14ac:dyDescent="0.25">
      <c r="B83" s="55" t="str">
        <f>ITE_LUC_Rates!A83</f>
        <v>820-07</v>
      </c>
      <c r="C83" s="56" t="str">
        <f>ITE_LUC_Rates!C83</f>
        <v>500,001 - 600,000</v>
      </c>
      <c r="D83" s="57" t="str">
        <f>ITE_LUC_Rates!D83</f>
        <v>1000 GSF</v>
      </c>
      <c r="E83" s="129">
        <f>ITE_LUC_Rates!H83</f>
        <v>34.84209042728628</v>
      </c>
      <c r="F83" s="58" t="s">
        <v>71</v>
      </c>
      <c r="G83" s="104">
        <f>ITE_LUC_Rates!Q83</f>
        <v>23479</v>
      </c>
      <c r="H83" s="104">
        <f>FEE_1_Out!$H101</f>
        <v>14282.856495679975</v>
      </c>
      <c r="I83" s="104">
        <f>FEE_1_Out!$H101</f>
        <v>14282.856495679975</v>
      </c>
      <c r="J83" s="104">
        <f>FEE_2_In!$H101</f>
        <v>17934.015294253921</v>
      </c>
      <c r="K83" s="104">
        <f>FEE_2_Out!$H101</f>
        <v>15638.081431406963</v>
      </c>
      <c r="L83" s="104">
        <f>FEE_3_In!$H101</f>
        <v>17839.361574959981</v>
      </c>
      <c r="M83" s="104">
        <f>FEE_3_Out!$H101</f>
        <v>17243.759980519193</v>
      </c>
      <c r="N83" s="104">
        <f>FEE_4_In!$H101</f>
        <v>16745.836042952997</v>
      </c>
      <c r="O83" s="104">
        <f>FEE_4_Out!$H101</f>
        <v>18067.729306572528</v>
      </c>
      <c r="P83" s="745">
        <f t="shared" si="9"/>
        <v>0.60832473681502508</v>
      </c>
      <c r="Q83" s="745">
        <f t="shared" si="10"/>
        <v>0.60832473681502508</v>
      </c>
      <c r="R83" s="745">
        <f t="shared" si="11"/>
        <v>0.76383216040946889</v>
      </c>
      <c r="S83" s="745">
        <f t="shared" si="12"/>
        <v>0.66604546323978719</v>
      </c>
      <c r="T83" s="745">
        <f t="shared" si="13"/>
        <v>0.75980074002129483</v>
      </c>
      <c r="U83" s="745">
        <f t="shared" si="14"/>
        <v>0.73443332256566263</v>
      </c>
      <c r="V83" s="745">
        <f t="shared" si="15"/>
        <v>0.7132261187849992</v>
      </c>
      <c r="W83" s="745">
        <f t="shared" si="16"/>
        <v>0.76952720757155446</v>
      </c>
    </row>
    <row r="84" spans="2:23" s="20" customFormat="1" x14ac:dyDescent="0.25">
      <c r="B84" s="55" t="str">
        <f>ITE_LUC_Rates!A84</f>
        <v>820-08</v>
      </c>
      <c r="C84" s="56" t="str">
        <f>ITE_LUC_Rates!C84</f>
        <v>600,001 - 800,000</v>
      </c>
      <c r="D84" s="57" t="str">
        <f>ITE_LUC_Rates!D84</f>
        <v>1000 GSF</v>
      </c>
      <c r="E84" s="129">
        <f>ITE_LUC_Rates!H84</f>
        <v>32.254394347161764</v>
      </c>
      <c r="F84" s="58" t="s">
        <v>71</v>
      </c>
      <c r="G84" s="104">
        <f>ITE_LUC_Rates!Q84</f>
        <v>21864.3</v>
      </c>
      <c r="H84" s="104">
        <f>FEE_1_Out!$H102</f>
        <v>13222.079392079224</v>
      </c>
      <c r="I84" s="104">
        <f>FEE_1_Out!$H102</f>
        <v>13222.079392079224</v>
      </c>
      <c r="J84" s="104">
        <f>FEE_2_In!$H102</f>
        <v>16602.069348740555</v>
      </c>
      <c r="K84" s="104">
        <f>FEE_2_Out!$H102</f>
        <v>14476.65278219398</v>
      </c>
      <c r="L84" s="104">
        <f>FEE_3_In!$H102</f>
        <v>16514.445490611153</v>
      </c>
      <c r="M84" s="104">
        <f>FEE_3_Out!$H102</f>
        <v>15963.078782549152</v>
      </c>
      <c r="N84" s="104">
        <f>FEE_4_In!$H102</f>
        <v>15502.135284607526</v>
      </c>
      <c r="O84" s="104">
        <f>FEE_4_Out!$H102</f>
        <v>16725.852521052395</v>
      </c>
      <c r="P84" s="745">
        <f t="shared" si="9"/>
        <v>0.60473371624425321</v>
      </c>
      <c r="Q84" s="745">
        <f t="shared" si="10"/>
        <v>0.60473371624425321</v>
      </c>
      <c r="R84" s="745">
        <f t="shared" si="11"/>
        <v>0.75932315915627557</v>
      </c>
      <c r="S84" s="745">
        <f t="shared" si="12"/>
        <v>0.66211370966342309</v>
      </c>
      <c r="T84" s="745">
        <f t="shared" si="13"/>
        <v>0.7553155367704959</v>
      </c>
      <c r="U84" s="745">
        <f t="shared" si="14"/>
        <v>0.73009786650151853</v>
      </c>
      <c r="V84" s="745">
        <f t="shared" si="15"/>
        <v>0.70901585162148006</v>
      </c>
      <c r="W84" s="745">
        <f t="shared" si="16"/>
        <v>0.76498458770929756</v>
      </c>
    </row>
    <row r="85" spans="2:23" s="20" customFormat="1" x14ac:dyDescent="0.25">
      <c r="B85" s="55" t="str">
        <f>ITE_LUC_Rates!A85</f>
        <v>820-09</v>
      </c>
      <c r="C85" s="56" t="str">
        <f>ITE_LUC_Rates!C85</f>
        <v>800,001 - 1,000,000</v>
      </c>
      <c r="D85" s="57" t="str">
        <f>ITE_LUC_Rates!D85</f>
        <v>1000 GSF</v>
      </c>
      <c r="E85" s="129">
        <f>ITE_LUC_Rates!H85</f>
        <v>29.762037611107274</v>
      </c>
      <c r="F85" s="58" t="s">
        <v>71</v>
      </c>
      <c r="G85" s="104">
        <f>ITE_LUC_Rates!Q85</f>
        <v>20513.7</v>
      </c>
      <c r="H85" s="104">
        <f>FEE_1_Out!$H103</f>
        <v>12200.384850777269</v>
      </c>
      <c r="I85" s="104">
        <f>FEE_1_Out!$H103</f>
        <v>12200.384850777269</v>
      </c>
      <c r="J85" s="104">
        <f>FEE_2_In!$H103</f>
        <v>15319.196729015843</v>
      </c>
      <c r="K85" s="104">
        <f>FEE_2_Out!$H103</f>
        <v>13358.015033523985</v>
      </c>
      <c r="L85" s="104">
        <f>FEE_3_In!$H103</f>
        <v>15238.34372854687</v>
      </c>
      <c r="M85" s="104">
        <f>FEE_3_Out!$H103</f>
        <v>14729.582146288305</v>
      </c>
      <c r="N85" s="104">
        <f>FEE_4_In!$H103</f>
        <v>14304.256605381315</v>
      </c>
      <c r="O85" s="104">
        <f>FEE_4_Out!$H103</f>
        <v>15433.414946549708</v>
      </c>
      <c r="P85" s="745">
        <f t="shared" si="9"/>
        <v>0.59474326185803972</v>
      </c>
      <c r="Q85" s="745">
        <f t="shared" si="10"/>
        <v>0.59474326185803972</v>
      </c>
      <c r="R85" s="745">
        <f t="shared" si="11"/>
        <v>0.74677882239751203</v>
      </c>
      <c r="S85" s="745">
        <f t="shared" si="12"/>
        <v>0.65117531374271753</v>
      </c>
      <c r="T85" s="745">
        <f t="shared" si="13"/>
        <v>0.74283740761280848</v>
      </c>
      <c r="U85" s="745">
        <f t="shared" si="14"/>
        <v>0.71803634382331338</v>
      </c>
      <c r="V85" s="745">
        <f t="shared" si="15"/>
        <v>0.69730261266282112</v>
      </c>
      <c r="W85" s="745">
        <f t="shared" si="16"/>
        <v>0.75234672177860196</v>
      </c>
    </row>
    <row r="86" spans="2:23" s="20" customFormat="1" x14ac:dyDescent="0.25">
      <c r="B86" s="55" t="str">
        <f>ITE_LUC_Rates!A86</f>
        <v>820-10</v>
      </c>
      <c r="C86" s="56" t="str">
        <f>ITE_LUC_Rates!C86</f>
        <v>1,000,001 - 1,200,000</v>
      </c>
      <c r="D86" s="57" t="str">
        <f>ITE_LUC_Rates!D86</f>
        <v>1000 GSF</v>
      </c>
      <c r="E86" s="129">
        <f>ITE_LUC_Rates!H86</f>
        <v>27.910949113552771</v>
      </c>
      <c r="F86" s="58" t="s">
        <v>71</v>
      </c>
      <c r="G86" s="104">
        <f>ITE_LUC_Rates!Q86</f>
        <v>19521.3</v>
      </c>
      <c r="H86" s="104">
        <f>FEE_1_Out!$H104</f>
        <v>11441.566104624497</v>
      </c>
      <c r="I86" s="104">
        <f>FEE_1_Out!$H104</f>
        <v>11441.566104624497</v>
      </c>
      <c r="J86" s="104">
        <f>FEE_2_In!$H104</f>
        <v>14366.399436458403</v>
      </c>
      <c r="K86" s="104">
        <f>FEE_2_Out!$H104</f>
        <v>12527.195977993722</v>
      </c>
      <c r="L86" s="104">
        <f>FEE_3_In!$H104</f>
        <v>14290.5751931302</v>
      </c>
      <c r="M86" s="104">
        <f>FEE_3_Out!$H104</f>
        <v>13813.456696779338</v>
      </c>
      <c r="N86" s="104">
        <f>FEE_4_In!$H104</f>
        <v>13414.584829064243</v>
      </c>
      <c r="O86" s="104">
        <f>FEE_4_Out!$H104</f>
        <v>14473.513703938484</v>
      </c>
      <c r="P86" s="745">
        <f t="shared" si="9"/>
        <v>0.58610677079008555</v>
      </c>
      <c r="Q86" s="745">
        <f t="shared" si="10"/>
        <v>0.58610677079008555</v>
      </c>
      <c r="R86" s="745">
        <f t="shared" si="11"/>
        <v>0.73593456565179594</v>
      </c>
      <c r="S86" s="745">
        <f t="shared" si="12"/>
        <v>0.64171935157974735</v>
      </c>
      <c r="T86" s="745">
        <f t="shared" si="13"/>
        <v>0.73205038563672509</v>
      </c>
      <c r="U86" s="745">
        <f t="shared" si="14"/>
        <v>0.70760946744219588</v>
      </c>
      <c r="V86" s="745">
        <f t="shared" si="15"/>
        <v>0.68717681860656021</v>
      </c>
      <c r="W86" s="745">
        <f t="shared" si="16"/>
        <v>0.74142161146739638</v>
      </c>
    </row>
    <row r="87" spans="2:23" s="20" customFormat="1" x14ac:dyDescent="0.25">
      <c r="B87" s="55" t="str">
        <f>ITE_LUC_Rates!A87</f>
        <v>820-11</v>
      </c>
      <c r="C87" s="56" t="str">
        <f>ITE_LUC_Rates!C87</f>
        <v>1,200,001 - more</v>
      </c>
      <c r="D87" s="57" t="str">
        <f>ITE_LUC_Rates!D87</f>
        <v>1000 GSF</v>
      </c>
      <c r="E87" s="129">
        <f>ITE_LUC_Rates!H87</f>
        <v>26.458084032221276</v>
      </c>
      <c r="F87" s="58" t="s">
        <v>71</v>
      </c>
      <c r="G87" s="104">
        <f>ITE_LUC_Rates!Q87</f>
        <v>19248.8</v>
      </c>
      <c r="H87" s="104">
        <f>FEE_1_Out!$H105</f>
        <v>10845.991521992933</v>
      </c>
      <c r="I87" s="104">
        <f>FEE_1_Out!$H105</f>
        <v>10845.991521992933</v>
      </c>
      <c r="J87" s="104">
        <f>FEE_2_In!$H105</f>
        <v>13618.576780884296</v>
      </c>
      <c r="K87" s="104">
        <f>FEE_2_Out!$H105</f>
        <v>11875.110463833047</v>
      </c>
      <c r="L87" s="104">
        <f>FEE_3_In!$H105</f>
        <v>13546.699461575112</v>
      </c>
      <c r="M87" s="104">
        <f>FEE_3_Out!$H105</f>
        <v>13094.416695467078</v>
      </c>
      <c r="N87" s="104">
        <f>FEE_4_In!$H105</f>
        <v>12716.307540125936</v>
      </c>
      <c r="O87" s="104">
        <f>FEE_4_Out!$H105</f>
        <v>13720.115366279862</v>
      </c>
      <c r="P87" s="745">
        <f t="shared" si="9"/>
        <v>0.56346325599481184</v>
      </c>
      <c r="Q87" s="745">
        <f t="shared" si="10"/>
        <v>0.56346325599481184</v>
      </c>
      <c r="R87" s="745">
        <f t="shared" si="11"/>
        <v>0.70750263813247039</v>
      </c>
      <c r="S87" s="745">
        <f t="shared" si="12"/>
        <v>0.61692731307058346</v>
      </c>
      <c r="T87" s="745">
        <f t="shared" si="13"/>
        <v>0.70376851863883005</v>
      </c>
      <c r="U87" s="745">
        <f t="shared" si="14"/>
        <v>0.68027184528215157</v>
      </c>
      <c r="V87" s="745">
        <f t="shared" si="15"/>
        <v>0.66062858672363656</v>
      </c>
      <c r="W87" s="745">
        <f t="shared" si="16"/>
        <v>0.71277769867627405</v>
      </c>
    </row>
    <row r="88" spans="2:23" s="20" customFormat="1" x14ac:dyDescent="0.25">
      <c r="B88" s="55" t="str">
        <f>ITE_LUC_Rates!A88</f>
        <v>823-00</v>
      </c>
      <c r="C88" s="135" t="str">
        <f>ITE_LUC_Rates!C88</f>
        <v>Factory Outlet Center</v>
      </c>
      <c r="D88" s="232" t="str">
        <f>ITE_LUC_Rates!D88</f>
        <v>1000 GSF</v>
      </c>
      <c r="E88" s="233">
        <f>ITE_LUC_Rates!H88</f>
        <v>26.59</v>
      </c>
      <c r="F88" s="136" t="s">
        <v>71</v>
      </c>
      <c r="G88" s="137">
        <f>ITE_LUC_Rates!Q88</f>
        <v>0</v>
      </c>
      <c r="H88" s="104">
        <f>FEE_1_Out!$H106</f>
        <v>10900.067979925456</v>
      </c>
      <c r="I88" s="104">
        <f>FEE_1_Out!$H106</f>
        <v>10900.067979925456</v>
      </c>
      <c r="J88" s="104">
        <f>FEE_2_In!$H106</f>
        <v>13686.47692564275</v>
      </c>
      <c r="K88" s="104">
        <f>FEE_2_Out!$H106</f>
        <v>11934.317951699823</v>
      </c>
      <c r="L88" s="104">
        <f>FEE_3_In!$H106</f>
        <v>13614.241236992597</v>
      </c>
      <c r="M88" s="104">
        <f>FEE_3_Out!$H106</f>
        <v>13159.703458060196</v>
      </c>
      <c r="N88" s="104">
        <f>FEE_4_In!$H106</f>
        <v>12779.709108194305</v>
      </c>
      <c r="O88" s="104">
        <f>FEE_4_Out!$H106</f>
        <v>13788.521766923781</v>
      </c>
      <c r="P88" s="745" t="e">
        <f t="shared" si="9"/>
        <v>#DIV/0!</v>
      </c>
      <c r="Q88" s="745" t="e">
        <f t="shared" si="10"/>
        <v>#DIV/0!</v>
      </c>
      <c r="R88" s="745" t="e">
        <f t="shared" si="11"/>
        <v>#DIV/0!</v>
      </c>
      <c r="S88" s="745" t="e">
        <f t="shared" si="12"/>
        <v>#DIV/0!</v>
      </c>
      <c r="T88" s="745" t="e">
        <f t="shared" si="13"/>
        <v>#DIV/0!</v>
      </c>
      <c r="U88" s="745" t="e">
        <f t="shared" si="14"/>
        <v>#DIV/0!</v>
      </c>
      <c r="V88" s="745" t="e">
        <f t="shared" si="15"/>
        <v>#DIV/0!</v>
      </c>
      <c r="W88" s="745" t="e">
        <f t="shared" si="16"/>
        <v>#DIV/0!</v>
      </c>
    </row>
    <row r="89" spans="2:23" s="20" customFormat="1" x14ac:dyDescent="0.25">
      <c r="B89" s="55" t="str">
        <f>ITE_LUC_Rates!A89</f>
        <v>840-00</v>
      </c>
      <c r="C89" s="56" t="str">
        <f>ITE_LUC_Rates!C89</f>
        <v>Car Sales (New &amp; Used Car Sales Area)</v>
      </c>
      <c r="D89" s="57" t="str">
        <f>ITE_LUC_Rates!D89</f>
        <v>1000 GSF</v>
      </c>
      <c r="E89" s="129">
        <f>ITE_LUC_Rates!H89</f>
        <v>27.84</v>
      </c>
      <c r="F89" s="58" t="s">
        <v>71</v>
      </c>
      <c r="G89" s="104">
        <f>ITE_LUC_Rates!Q89</f>
        <v>24316.7</v>
      </c>
      <c r="H89" s="104">
        <f>FEE_1_Out!$H107</f>
        <v>11412.481856379267</v>
      </c>
      <c r="I89" s="104">
        <f>FEE_1_Out!$H107</f>
        <v>11412.481856379267</v>
      </c>
      <c r="J89" s="104">
        <f>FEE_2_In!$H107</f>
        <v>14329.880316280334</v>
      </c>
      <c r="K89" s="104">
        <f>FEE_2_Out!$H107</f>
        <v>12495.352078801168</v>
      </c>
      <c r="L89" s="104">
        <f>FEE_3_In!$H107</f>
        <v>14254.248816768479</v>
      </c>
      <c r="M89" s="104">
        <f>FEE_3_Out!$H107</f>
        <v>13778.343146761785</v>
      </c>
      <c r="N89" s="104">
        <f>FEE_4_In!$H107</f>
        <v>13380.485203916116</v>
      </c>
      <c r="O89" s="104">
        <f>FEE_4_Out!$H107</f>
        <v>14436.722301284617</v>
      </c>
      <c r="P89" s="745">
        <f t="shared" si="9"/>
        <v>0.46932691756608697</v>
      </c>
      <c r="Q89" s="745">
        <f t="shared" si="10"/>
        <v>0.46932691756608697</v>
      </c>
      <c r="R89" s="745">
        <f t="shared" si="11"/>
        <v>0.58930201533433124</v>
      </c>
      <c r="S89" s="745">
        <f t="shared" si="12"/>
        <v>0.51385887389329832</v>
      </c>
      <c r="T89" s="745">
        <f t="shared" si="13"/>
        <v>0.5861917454575859</v>
      </c>
      <c r="U89" s="745">
        <f t="shared" si="14"/>
        <v>0.56662060011275317</v>
      </c>
      <c r="V89" s="745">
        <f t="shared" si="15"/>
        <v>0.55025908959341174</v>
      </c>
      <c r="W89" s="745">
        <f t="shared" si="16"/>
        <v>0.59369578525394551</v>
      </c>
    </row>
    <row r="90" spans="2:23" s="20" customFormat="1" x14ac:dyDescent="0.25">
      <c r="B90" s="55" t="str">
        <f>ITE_LUC_Rates!A90</f>
        <v>843-00</v>
      </c>
      <c r="C90" s="56" t="str">
        <f>ITE_LUC_Rates!C90</f>
        <v>Car Sales (Parts Sales)</v>
      </c>
      <c r="D90" s="57" t="str">
        <f>ITE_LUC_Rates!D90</f>
        <v>1000 GSF</v>
      </c>
      <c r="E90" s="129">
        <f>ITE_LUC_Rates!H90</f>
        <v>55.34</v>
      </c>
      <c r="F90" s="58" t="s">
        <v>71</v>
      </c>
      <c r="G90" s="104">
        <f>ITE_LUC_Rates!Q90</f>
        <v>15535</v>
      </c>
      <c r="H90" s="104">
        <f>FEE_1_Out!$H108</f>
        <v>22685.587138363098</v>
      </c>
      <c r="I90" s="104">
        <f>FEE_1_Out!$H108</f>
        <v>22685.587138363098</v>
      </c>
      <c r="J90" s="104">
        <f>FEE_2_In!$H108</f>
        <v>28484.754910307252</v>
      </c>
      <c r="K90" s="104">
        <f>FEE_2_Out!$H108</f>
        <v>24838.102875030771</v>
      </c>
      <c r="L90" s="104">
        <f>FEE_3_In!$H108</f>
        <v>28334.415571837922</v>
      </c>
      <c r="M90" s="104">
        <f>FEE_3_Out!$H108</f>
        <v>27388.416298196742</v>
      </c>
      <c r="N90" s="104">
        <f>FEE_4_In!$H108</f>
        <v>26597.559309795903</v>
      </c>
      <c r="O90" s="104">
        <f>FEE_4_Out!$H108</f>
        <v>28697.134057223095</v>
      </c>
      <c r="P90" s="745">
        <f t="shared" si="9"/>
        <v>1.4602888405769616</v>
      </c>
      <c r="Q90" s="745">
        <f t="shared" si="10"/>
        <v>1.4602888405769616</v>
      </c>
      <c r="R90" s="745">
        <f t="shared" si="11"/>
        <v>1.8335857682849857</v>
      </c>
      <c r="S90" s="745">
        <f t="shared" si="12"/>
        <v>1.5988479481835063</v>
      </c>
      <c r="T90" s="745">
        <f t="shared" si="13"/>
        <v>1.8239083084543239</v>
      </c>
      <c r="U90" s="745">
        <f t="shared" si="14"/>
        <v>1.7630136014288216</v>
      </c>
      <c r="V90" s="745">
        <f t="shared" si="15"/>
        <v>1.7121055236431222</v>
      </c>
      <c r="W90" s="745">
        <f t="shared" si="16"/>
        <v>1.8472567787076339</v>
      </c>
    </row>
    <row r="91" spans="2:23" s="20" customFormat="1" x14ac:dyDescent="0.25">
      <c r="B91" s="55" t="str">
        <f>ITE_LUC_Rates!A91</f>
        <v>848-00</v>
      </c>
      <c r="C91" s="56" t="str">
        <f>ITE_LUC_Rates!C91</f>
        <v>Tire Stores</v>
      </c>
      <c r="D91" s="57" t="str">
        <f>ITE_LUC_Rates!D91</f>
        <v>1000 GSF</v>
      </c>
      <c r="E91" s="129">
        <f>ITE_LUC_Rates!H91</f>
        <v>28.52</v>
      </c>
      <c r="F91" s="58" t="s">
        <v>71</v>
      </c>
      <c r="G91" s="104">
        <f>ITE_LUC_Rates!Q91</f>
        <v>24027.4</v>
      </c>
      <c r="H91" s="104">
        <f>FEE_1_Out!$H109</f>
        <v>11691.23500517014</v>
      </c>
      <c r="I91" s="104">
        <f>FEE_1_Out!$H109</f>
        <v>11691.23500517014</v>
      </c>
      <c r="J91" s="104">
        <f>FEE_2_In!$H109</f>
        <v>14679.891760787183</v>
      </c>
      <c r="K91" s="104">
        <f>FEE_2_Out!$H109</f>
        <v>12800.554643944297</v>
      </c>
      <c r="L91" s="104">
        <f>FEE_3_In!$H109</f>
        <v>14602.412940166558</v>
      </c>
      <c r="M91" s="104">
        <f>FEE_3_Out!$H109</f>
        <v>14114.883137415449</v>
      </c>
      <c r="N91" s="104">
        <f>FEE_4_In!$H109</f>
        <v>13707.307399988777</v>
      </c>
      <c r="O91" s="104">
        <f>FEE_4_Out!$H109</f>
        <v>14789.343391976912</v>
      </c>
      <c r="P91" s="745">
        <f t="shared" si="9"/>
        <v>0.4865792805368096</v>
      </c>
      <c r="Q91" s="745">
        <f t="shared" si="10"/>
        <v>0.4865792805368096</v>
      </c>
      <c r="R91" s="745">
        <f t="shared" si="11"/>
        <v>0.61096463873690798</v>
      </c>
      <c r="S91" s="745">
        <f t="shared" si="12"/>
        <v>0.53274822261019905</v>
      </c>
      <c r="T91" s="745">
        <f t="shared" si="13"/>
        <v>0.60774003596587878</v>
      </c>
      <c r="U91" s="745">
        <f t="shared" si="14"/>
        <v>0.58744945925965553</v>
      </c>
      <c r="V91" s="745">
        <f t="shared" si="15"/>
        <v>0.5704865029087115</v>
      </c>
      <c r="W91" s="745">
        <f t="shared" si="16"/>
        <v>0.61551992275389389</v>
      </c>
    </row>
    <row r="92" spans="2:23" s="20" customFormat="1" x14ac:dyDescent="0.25">
      <c r="B92" s="55" t="str">
        <f>ITE_LUC_Rates!A92</f>
        <v>850-00</v>
      </c>
      <c r="C92" s="56" t="str">
        <f>ITE_LUC_Rates!C92</f>
        <v>Supermarket (free standing)</v>
      </c>
      <c r="D92" s="57" t="str">
        <f>ITE_LUC_Rates!D92</f>
        <v>1000 GSF</v>
      </c>
      <c r="E92" s="129">
        <f>ITE_LUC_Rates!H92</f>
        <v>106.78</v>
      </c>
      <c r="F92" s="58" t="s">
        <v>71</v>
      </c>
      <c r="G92" s="104">
        <f>ITE_LUC_Rates!Q92</f>
        <v>19750</v>
      </c>
      <c r="H92" s="104">
        <f>FEE_1_Out!$H110</f>
        <v>9686.9545208283726</v>
      </c>
      <c r="I92" s="104">
        <f>FEE_1_Out!$H110</f>
        <v>9686.9545208283726</v>
      </c>
      <c r="J92" s="104">
        <f>FEE_2_In!$H110</f>
        <v>12163.252538721774</v>
      </c>
      <c r="K92" s="104">
        <f>FEE_2_Out!$H110</f>
        <v>10606.098553525939</v>
      </c>
      <c r="L92" s="104">
        <f>FEE_3_In!$H110</f>
        <v>12099.056257375321</v>
      </c>
      <c r="M92" s="104">
        <f>FEE_3_Out!$H110</f>
        <v>11695.105859944259</v>
      </c>
      <c r="N92" s="104">
        <f>FEE_4_In!$H110</f>
        <v>11357.402646340284</v>
      </c>
      <c r="O92" s="104">
        <f>FEE_4_Out!$H110</f>
        <v>12253.940389329222</v>
      </c>
      <c r="P92" s="745">
        <f t="shared" si="9"/>
        <v>0.49047870991536063</v>
      </c>
      <c r="Q92" s="745">
        <f t="shared" si="10"/>
        <v>0.49047870991536063</v>
      </c>
      <c r="R92" s="745">
        <f t="shared" si="11"/>
        <v>0.61586088803654548</v>
      </c>
      <c r="S92" s="745">
        <f t="shared" si="12"/>
        <v>0.53701764827979437</v>
      </c>
      <c r="T92" s="745">
        <f t="shared" si="13"/>
        <v>0.61261044341140869</v>
      </c>
      <c r="U92" s="745">
        <f t="shared" si="14"/>
        <v>0.59215725873135483</v>
      </c>
      <c r="V92" s="745">
        <f t="shared" si="15"/>
        <v>0.57505836184001435</v>
      </c>
      <c r="W92" s="745">
        <f t="shared" si="16"/>
        <v>0.62045267794072012</v>
      </c>
    </row>
    <row r="93" spans="2:23" s="20" customFormat="1" x14ac:dyDescent="0.25">
      <c r="B93" s="55" t="str">
        <f>ITE_LUC_Rates!A93</f>
        <v>851-00</v>
      </c>
      <c r="C93" s="56" t="str">
        <f>ITE_LUC_Rates!C93</f>
        <v>Convenience market</v>
      </c>
      <c r="D93" s="57" t="str">
        <f>ITE_LUC_Rates!D93</f>
        <v>1000 GSF</v>
      </c>
      <c r="E93" s="129">
        <f>ITE_LUC_Rates!H93</f>
        <v>762.28</v>
      </c>
      <c r="F93" s="58" t="s">
        <v>71</v>
      </c>
      <c r="G93" s="104">
        <f>ITE_LUC_Rates!Q93</f>
        <v>52868.6</v>
      </c>
      <c r="H93" s="104">
        <f>FEE_1_Out!$H111</f>
        <v>73023.204964202989</v>
      </c>
      <c r="I93" s="104">
        <f>FEE_1_Out!$H111</f>
        <v>73023.204964202989</v>
      </c>
      <c r="J93" s="104">
        <f>FEE_2_In!$H111</f>
        <v>91690.291438520027</v>
      </c>
      <c r="K93" s="104">
        <f>FEE_2_Out!$H111</f>
        <v>79951.991813256871</v>
      </c>
      <c r="L93" s="104">
        <f>FEE_3_In!$H111</f>
        <v>91206.360374260126</v>
      </c>
      <c r="M93" s="104">
        <f>FEE_3_Out!$H111</f>
        <v>88161.259604605933</v>
      </c>
      <c r="N93" s="104">
        <f>FEE_4_In!$H111</f>
        <v>85615.550224939681</v>
      </c>
      <c r="O93" s="104">
        <f>FEE_4_Out!$H111</f>
        <v>92373.923996970829</v>
      </c>
      <c r="P93" s="745">
        <f t="shared" si="9"/>
        <v>1.3812207049969734</v>
      </c>
      <c r="Q93" s="745">
        <f t="shared" si="10"/>
        <v>1.3812207049969734</v>
      </c>
      <c r="R93" s="745">
        <f t="shared" si="11"/>
        <v>1.7343052669925065</v>
      </c>
      <c r="S93" s="745">
        <f t="shared" si="12"/>
        <v>1.5122774541647948</v>
      </c>
      <c r="T93" s="745">
        <f t="shared" si="13"/>
        <v>1.7251517985015705</v>
      </c>
      <c r="U93" s="745">
        <f t="shared" si="14"/>
        <v>1.6675542685943252</v>
      </c>
      <c r="V93" s="745">
        <f t="shared" si="15"/>
        <v>1.619402636440906</v>
      </c>
      <c r="W93" s="745">
        <f t="shared" si="16"/>
        <v>1.7472360531009112</v>
      </c>
    </row>
    <row r="94" spans="2:23" s="20" customFormat="1" x14ac:dyDescent="0.25">
      <c r="B94" s="55" t="str">
        <f>ITE_LUC_Rates!A94</f>
        <v>853-00</v>
      </c>
      <c r="C94" s="56" t="str">
        <f>ITE_LUC_Rates!C94</f>
        <v>Convenience market with Gasoline Pump</v>
      </c>
      <c r="D94" s="57" t="str">
        <f>ITE_LUC_Rates!D94</f>
        <v>1000 GSF</v>
      </c>
      <c r="E94" s="129">
        <f>ITE_LUC_Rates!H94</f>
        <v>624.20000000000005</v>
      </c>
      <c r="F94" s="58" t="s">
        <v>71</v>
      </c>
      <c r="G94" s="104">
        <f>ITE_LUC_Rates!Q94</f>
        <v>60577.2</v>
      </c>
      <c r="H94" s="104">
        <f>FEE_1_Out!$H112</f>
        <v>59795.724062884394</v>
      </c>
      <c r="I94" s="104">
        <f>FEE_1_Out!$H112</f>
        <v>59795.724062884394</v>
      </c>
      <c r="J94" s="104">
        <f>FEE_2_In!$H112</f>
        <v>75081.43978055859</v>
      </c>
      <c r="K94" s="104">
        <f>FEE_2_Out!$H112</f>
        <v>65469.425001095311</v>
      </c>
      <c r="L94" s="104">
        <f>FEE_3_In!$H112</f>
        <v>74685.168370694737</v>
      </c>
      <c r="M94" s="104">
        <f>FEE_3_Out!$H112</f>
        <v>72191.659554487895</v>
      </c>
      <c r="N94" s="104">
        <f>FEE_4_In!$H112</f>
        <v>70107.08197828535</v>
      </c>
      <c r="O94" s="104">
        <f>FEE_4_Out!$H112</f>
        <v>75641.238598558528</v>
      </c>
      <c r="P94" s="745">
        <f t="shared" si="9"/>
        <v>0.98709950382131229</v>
      </c>
      <c r="Q94" s="745">
        <f t="shared" si="10"/>
        <v>0.98709950382131229</v>
      </c>
      <c r="R94" s="745">
        <f t="shared" si="11"/>
        <v>1.2394339748380347</v>
      </c>
      <c r="S94" s="745">
        <f t="shared" si="12"/>
        <v>1.0807601705112702</v>
      </c>
      <c r="T94" s="745">
        <f t="shared" si="13"/>
        <v>1.2328923814685184</v>
      </c>
      <c r="U94" s="745">
        <f t="shared" si="14"/>
        <v>1.191729884420011</v>
      </c>
      <c r="V94" s="745">
        <f t="shared" si="15"/>
        <v>1.1573179674578118</v>
      </c>
      <c r="W94" s="745">
        <f t="shared" si="16"/>
        <v>1.2486750559378534</v>
      </c>
    </row>
    <row r="95" spans="2:23" s="20" customFormat="1" x14ac:dyDescent="0.25">
      <c r="B95" s="55" t="str">
        <f>ITE_LUC_Rates!A95</f>
        <v>857-00</v>
      </c>
      <c r="C95" s="135" t="str">
        <f>ITE_LUC_Rates!C95</f>
        <v>Discount Club</v>
      </c>
      <c r="D95" s="232" t="str">
        <f>ITE_LUC_Rates!D95</f>
        <v>1000 GSF</v>
      </c>
      <c r="E95" s="233">
        <f>ITE_LUC_Rates!H95</f>
        <v>41.8</v>
      </c>
      <c r="F95" s="136" t="s">
        <v>71</v>
      </c>
      <c r="G95" s="137">
        <f>ITE_LUC_Rates!Q95</f>
        <v>0</v>
      </c>
      <c r="H95" s="104">
        <f>FEE_1_Out!$H113</f>
        <v>17135.120028615424</v>
      </c>
      <c r="I95" s="104">
        <f>FEE_1_Out!$H113</f>
        <v>17135.120028615424</v>
      </c>
      <c r="J95" s="104">
        <f>FEE_2_In!$H113</f>
        <v>21515.409382920909</v>
      </c>
      <c r="K95" s="104">
        <f>FEE_2_Out!$H113</f>
        <v>18760.981210268998</v>
      </c>
      <c r="L95" s="104">
        <f>FEE_3_In!$H113</f>
        <v>21401.853467705547</v>
      </c>
      <c r="M95" s="104">
        <f>FEE_3_Out!$H113</f>
        <v>20687.311190181132</v>
      </c>
      <c r="N95" s="104">
        <f>FEE_4_In!$H113</f>
        <v>20089.952640937274</v>
      </c>
      <c r="O95" s="104">
        <f>FEE_4_Out!$H113</f>
        <v>21675.825869026474</v>
      </c>
      <c r="P95" s="745" t="e">
        <f t="shared" si="9"/>
        <v>#DIV/0!</v>
      </c>
      <c r="Q95" s="745" t="e">
        <f t="shared" si="10"/>
        <v>#DIV/0!</v>
      </c>
      <c r="R95" s="745" t="e">
        <f t="shared" si="11"/>
        <v>#DIV/0!</v>
      </c>
      <c r="S95" s="745" t="e">
        <f t="shared" si="12"/>
        <v>#DIV/0!</v>
      </c>
      <c r="T95" s="745" t="e">
        <f t="shared" si="13"/>
        <v>#DIV/0!</v>
      </c>
      <c r="U95" s="745" t="e">
        <f t="shared" si="14"/>
        <v>#DIV/0!</v>
      </c>
      <c r="V95" s="745" t="e">
        <f t="shared" si="15"/>
        <v>#DIV/0!</v>
      </c>
      <c r="W95" s="745" t="e">
        <f t="shared" si="16"/>
        <v>#DIV/0!</v>
      </c>
    </row>
    <row r="96" spans="2:23" s="20" customFormat="1" x14ac:dyDescent="0.25">
      <c r="B96" s="55" t="str">
        <f>ITE_LUC_Rates!A96</f>
        <v>861-00</v>
      </c>
      <c r="C96" s="135" t="str">
        <f>ITE_LUC_Rates!C96</f>
        <v>Sporting Goods Store</v>
      </c>
      <c r="D96" s="232" t="str">
        <f>ITE_LUC_Rates!D96</f>
        <v>1000 GSF</v>
      </c>
      <c r="E96" s="233">
        <f>ITE_LUC_Rates!H96</f>
        <v>28.75</v>
      </c>
      <c r="F96" s="136" t="s">
        <v>71</v>
      </c>
      <c r="G96" s="137">
        <f>ITE_LUC_Rates!Q96</f>
        <v>0</v>
      </c>
      <c r="H96" s="104">
        <f>FEE_1_Out!$H114</f>
        <v>11785.519158437643</v>
      </c>
      <c r="I96" s="104">
        <f>FEE_1_Out!$H114</f>
        <v>11785.519158437643</v>
      </c>
      <c r="J96" s="104">
        <f>FEE_2_In!$H114</f>
        <v>14798.277984664495</v>
      </c>
      <c r="K96" s="104">
        <f>FEE_2_Out!$H114</f>
        <v>12903.784923330946</v>
      </c>
      <c r="L96" s="104">
        <f>FEE_3_In!$H114</f>
        <v>14720.174334845322</v>
      </c>
      <c r="M96" s="104">
        <f>FEE_3_Out!$H114</f>
        <v>14228.712840136544</v>
      </c>
      <c r="N96" s="104">
        <f>FEE_4_In!$H114</f>
        <v>13817.85020160159</v>
      </c>
      <c r="O96" s="104">
        <f>FEE_4_Out!$H114</f>
        <v>14908.61229029931</v>
      </c>
      <c r="P96" s="745" t="e">
        <f t="shared" si="9"/>
        <v>#DIV/0!</v>
      </c>
      <c r="Q96" s="745" t="e">
        <f t="shared" si="10"/>
        <v>#DIV/0!</v>
      </c>
      <c r="R96" s="745" t="e">
        <f t="shared" si="11"/>
        <v>#DIV/0!</v>
      </c>
      <c r="S96" s="745" t="e">
        <f t="shared" si="12"/>
        <v>#DIV/0!</v>
      </c>
      <c r="T96" s="745" t="e">
        <f t="shared" si="13"/>
        <v>#DIV/0!</v>
      </c>
      <c r="U96" s="745" t="e">
        <f t="shared" si="14"/>
        <v>#DIV/0!</v>
      </c>
      <c r="V96" s="745" t="e">
        <f t="shared" si="15"/>
        <v>#DIV/0!</v>
      </c>
      <c r="W96" s="745" t="e">
        <f t="shared" si="16"/>
        <v>#DIV/0!</v>
      </c>
    </row>
    <row r="97" spans="2:23" s="20" customFormat="1" x14ac:dyDescent="0.25">
      <c r="B97" s="55" t="str">
        <f>ITE_LUC_Rates!A97</f>
        <v>862-00</v>
      </c>
      <c r="C97" s="56" t="str">
        <f>ITE_LUC_Rates!C97</f>
        <v>Home Improvements Superstore</v>
      </c>
      <c r="D97" s="57" t="str">
        <f>ITE_LUC_Rates!D97</f>
        <v>1000 GSF</v>
      </c>
      <c r="E97" s="129">
        <f>ITE_LUC_Rates!H97</f>
        <v>30.74</v>
      </c>
      <c r="F97" s="58" t="s">
        <v>71</v>
      </c>
      <c r="G97" s="104">
        <f>ITE_LUC_Rates!Q97</f>
        <v>22273</v>
      </c>
      <c r="H97" s="104">
        <f>FEE_1_Out!$H115</f>
        <v>12601.282049752108</v>
      </c>
      <c r="I97" s="104">
        <f>FEE_1_Out!$H115</f>
        <v>12601.282049752108</v>
      </c>
      <c r="J97" s="104">
        <f>FEE_2_In!$H115</f>
        <v>15822.576182559535</v>
      </c>
      <c r="K97" s="104">
        <f>FEE_2_Out!$H115</f>
        <v>13796.951253676285</v>
      </c>
      <c r="L97" s="104">
        <f>FEE_3_In!$H115</f>
        <v>15739.066401848529</v>
      </c>
      <c r="M97" s="104">
        <f>FEE_3_Out!$H115</f>
        <v>15213.587224549472</v>
      </c>
      <c r="N97" s="104">
        <f>FEE_4_In!$H115</f>
        <v>14774.28574599071</v>
      </c>
      <c r="O97" s="104">
        <f>FEE_4_Out!$H115</f>
        <v>15940.547541001766</v>
      </c>
      <c r="P97" s="745">
        <f t="shared" si="9"/>
        <v>0.56576491939802043</v>
      </c>
      <c r="Q97" s="745">
        <f t="shared" si="10"/>
        <v>0.56576491939802043</v>
      </c>
      <c r="R97" s="745">
        <f t="shared" si="11"/>
        <v>0.71039268093923291</v>
      </c>
      <c r="S97" s="745">
        <f t="shared" si="12"/>
        <v>0.61944736917686372</v>
      </c>
      <c r="T97" s="745">
        <f t="shared" si="13"/>
        <v>0.70664330812412024</v>
      </c>
      <c r="U97" s="745">
        <f t="shared" si="14"/>
        <v>0.68305065435951473</v>
      </c>
      <c r="V97" s="745">
        <f t="shared" si="15"/>
        <v>0.66332715601808068</v>
      </c>
      <c r="W97" s="745">
        <f t="shared" si="16"/>
        <v>0.71568928931898557</v>
      </c>
    </row>
    <row r="98" spans="2:23" s="20" customFormat="1" x14ac:dyDescent="0.25">
      <c r="B98" s="55" t="str">
        <f>ITE_LUC_Rates!A98</f>
        <v>863-00</v>
      </c>
      <c r="C98" s="135" t="str">
        <f>ITE_LUC_Rates!C98</f>
        <v>Electronics Superstore</v>
      </c>
      <c r="D98" s="232" t="str">
        <f>ITE_LUC_Rates!D98</f>
        <v>1000 GSF</v>
      </c>
      <c r="E98" s="233">
        <f>ITE_LUC_Rates!H98</f>
        <v>41.05</v>
      </c>
      <c r="F98" s="136" t="s">
        <v>71</v>
      </c>
      <c r="G98" s="137">
        <f>ITE_LUC_Rates!Q98</f>
        <v>0</v>
      </c>
      <c r="H98" s="104">
        <f>FEE_1_Out!$H116</f>
        <v>16827.671702743133</v>
      </c>
      <c r="I98" s="104">
        <f>FEE_1_Out!$H116</f>
        <v>16827.671702743133</v>
      </c>
      <c r="J98" s="104">
        <f>FEE_2_In!$H116</f>
        <v>21129.367348538355</v>
      </c>
      <c r="K98" s="104">
        <f>FEE_2_Out!$H116</f>
        <v>18424.360734008183</v>
      </c>
      <c r="L98" s="104">
        <f>FEE_3_In!$H116</f>
        <v>21017.848919840017</v>
      </c>
      <c r="M98" s="104">
        <f>FEE_3_Out!$H116</f>
        <v>20316.127376960176</v>
      </c>
      <c r="N98" s="104">
        <f>FEE_4_In!$H116</f>
        <v>19729.486983504186</v>
      </c>
      <c r="O98" s="104">
        <f>FEE_4_Out!$H116</f>
        <v>21286.90554840997</v>
      </c>
      <c r="P98" s="745" t="e">
        <f t="shared" si="9"/>
        <v>#DIV/0!</v>
      </c>
      <c r="Q98" s="745" t="e">
        <f t="shared" si="10"/>
        <v>#DIV/0!</v>
      </c>
      <c r="R98" s="745" t="e">
        <f t="shared" si="11"/>
        <v>#DIV/0!</v>
      </c>
      <c r="S98" s="745" t="e">
        <f t="shared" si="12"/>
        <v>#DIV/0!</v>
      </c>
      <c r="T98" s="745" t="e">
        <f t="shared" si="13"/>
        <v>#DIV/0!</v>
      </c>
      <c r="U98" s="745" t="e">
        <f t="shared" si="14"/>
        <v>#DIV/0!</v>
      </c>
      <c r="V98" s="745" t="e">
        <f t="shared" si="15"/>
        <v>#DIV/0!</v>
      </c>
      <c r="W98" s="745" t="e">
        <f t="shared" si="16"/>
        <v>#DIV/0!</v>
      </c>
    </row>
    <row r="99" spans="2:23" s="20" customFormat="1" x14ac:dyDescent="0.25">
      <c r="B99" s="55" t="str">
        <f>ITE_LUC_Rates!A99</f>
        <v>868-00</v>
      </c>
      <c r="C99" s="135" t="str">
        <f>ITE_LUC_Rates!C99</f>
        <v>Book Superstore</v>
      </c>
      <c r="D99" s="232" t="str">
        <f>ITE_LUC_Rates!D99</f>
        <v>1000 GSF</v>
      </c>
      <c r="E99" s="233">
        <f>ITE_LUC_Rates!H99</f>
        <v>143.6</v>
      </c>
      <c r="F99" s="136" t="s">
        <v>71</v>
      </c>
      <c r="G99" s="137">
        <f>ITE_LUC_Rates!Q99</f>
        <v>0</v>
      </c>
      <c r="H99" s="104">
        <f>FEE_1_Out!$H117</f>
        <v>58866.106127013743</v>
      </c>
      <c r="I99" s="104">
        <f>FEE_1_Out!$H117</f>
        <v>58866.106127013743</v>
      </c>
      <c r="J99" s="104">
        <f>FEE_2_In!$H117</f>
        <v>73914.181516445984</v>
      </c>
      <c r="K99" s="104">
        <f>FEE_2_Out!$H117</f>
        <v>64451.600521402564</v>
      </c>
      <c r="L99" s="104">
        <f>FEE_3_In!$H117</f>
        <v>73524.070764653501</v>
      </c>
      <c r="M99" s="104">
        <f>FEE_3_Out!$H117</f>
        <v>71069.327438038512</v>
      </c>
      <c r="N99" s="104">
        <f>FEE_4_In!$H117</f>
        <v>69017.157876521334</v>
      </c>
      <c r="O99" s="104">
        <f>FEE_4_Out!$H117</f>
        <v>74465.277387373237</v>
      </c>
      <c r="P99" s="745" t="e">
        <f t="shared" si="9"/>
        <v>#DIV/0!</v>
      </c>
      <c r="Q99" s="745" t="e">
        <f t="shared" si="10"/>
        <v>#DIV/0!</v>
      </c>
      <c r="R99" s="745" t="e">
        <f t="shared" si="11"/>
        <v>#DIV/0!</v>
      </c>
      <c r="S99" s="745" t="e">
        <f t="shared" si="12"/>
        <v>#DIV/0!</v>
      </c>
      <c r="T99" s="745" t="e">
        <f t="shared" si="13"/>
        <v>#DIV/0!</v>
      </c>
      <c r="U99" s="745" t="e">
        <f t="shared" si="14"/>
        <v>#DIV/0!</v>
      </c>
      <c r="V99" s="745" t="e">
        <f t="shared" si="15"/>
        <v>#DIV/0!</v>
      </c>
      <c r="W99" s="745" t="e">
        <f t="shared" si="16"/>
        <v>#DIV/0!</v>
      </c>
    </row>
    <row r="100" spans="2:23" s="20" customFormat="1" x14ac:dyDescent="0.25">
      <c r="B100" s="55" t="str">
        <f>ITE_LUC_Rates!A100</f>
        <v>869-00</v>
      </c>
      <c r="C100" s="135" t="str">
        <f>ITE_LUC_Rates!C100</f>
        <v>Discount Home Furnishing Superstore</v>
      </c>
      <c r="D100" s="232" t="str">
        <f>ITE_LUC_Rates!D100</f>
        <v>1000 GSF</v>
      </c>
      <c r="E100" s="233">
        <f>ITE_LUC_Rates!H100</f>
        <v>20</v>
      </c>
      <c r="F100" s="136" t="s">
        <v>71</v>
      </c>
      <c r="G100" s="137">
        <f>ITE_LUC_Rates!Q100</f>
        <v>0</v>
      </c>
      <c r="H100" s="104">
        <f>FEE_1_Out!$H118</f>
        <v>8198.6220232609685</v>
      </c>
      <c r="I100" s="104">
        <f>FEE_1_Out!$H118</f>
        <v>8198.6220232609685</v>
      </c>
      <c r="J100" s="104">
        <f>FEE_2_In!$H118</f>
        <v>10294.45425020139</v>
      </c>
      <c r="K100" s="104">
        <f>FEE_2_Out!$H118</f>
        <v>8976.5460336215256</v>
      </c>
      <c r="L100" s="104">
        <f>FEE_3_In!$H118</f>
        <v>10240.121276414138</v>
      </c>
      <c r="M100" s="104">
        <f>FEE_3_Out!$H118</f>
        <v>9898.2350192254198</v>
      </c>
      <c r="N100" s="104">
        <f>FEE_4_In!$H118</f>
        <v>9612.4175315489338</v>
      </c>
      <c r="O100" s="104">
        <f>FEE_4_Out!$H118</f>
        <v>10371.208549773433</v>
      </c>
      <c r="P100" s="745" t="e">
        <f t="shared" si="9"/>
        <v>#DIV/0!</v>
      </c>
      <c r="Q100" s="745" t="e">
        <f t="shared" si="10"/>
        <v>#DIV/0!</v>
      </c>
      <c r="R100" s="745" t="e">
        <f t="shared" si="11"/>
        <v>#DIV/0!</v>
      </c>
      <c r="S100" s="745" t="e">
        <f t="shared" si="12"/>
        <v>#DIV/0!</v>
      </c>
      <c r="T100" s="745" t="e">
        <f t="shared" si="13"/>
        <v>#DIV/0!</v>
      </c>
      <c r="U100" s="745" t="e">
        <f t="shared" si="14"/>
        <v>#DIV/0!</v>
      </c>
      <c r="V100" s="745" t="e">
        <f t="shared" si="15"/>
        <v>#DIV/0!</v>
      </c>
      <c r="W100" s="745" t="e">
        <f t="shared" si="16"/>
        <v>#DIV/0!</v>
      </c>
    </row>
    <row r="101" spans="2:23" s="20" customFormat="1" x14ac:dyDescent="0.25">
      <c r="B101" s="55" t="str">
        <f>ITE_LUC_Rates!A101</f>
        <v>875-00</v>
      </c>
      <c r="C101" s="56" t="str">
        <f>ITE_LUC_Rates!C101</f>
        <v>Department Store (free standing)</v>
      </c>
      <c r="D101" s="57" t="str">
        <f>ITE_LUC_Rates!D101</f>
        <v>1000 GSF</v>
      </c>
      <c r="E101" s="129">
        <f>ITE_LUC_Rates!H101</f>
        <v>22.88</v>
      </c>
      <c r="F101" s="58" t="s">
        <v>71</v>
      </c>
      <c r="G101" s="104">
        <f>ITE_LUC_Rates!Q101</f>
        <v>9283</v>
      </c>
      <c r="H101" s="104">
        <f>FEE_1_Out!$H119</f>
        <v>9379.2235946105466</v>
      </c>
      <c r="I101" s="104">
        <f>FEE_1_Out!$H119</f>
        <v>9379.2235946105466</v>
      </c>
      <c r="J101" s="104">
        <f>FEE_2_In!$H119</f>
        <v>11776.855662230388</v>
      </c>
      <c r="K101" s="104">
        <f>FEE_2_Out!$H119</f>
        <v>10269.168662463026</v>
      </c>
      <c r="L101" s="104">
        <f>FEE_3_In!$H119</f>
        <v>11714.698740217775</v>
      </c>
      <c r="M101" s="104">
        <f>FEE_3_Out!$H119</f>
        <v>11323.580861993882</v>
      </c>
      <c r="N101" s="104">
        <f>FEE_4_In!$H119</f>
        <v>10996.605656091981</v>
      </c>
      <c r="O101" s="104">
        <f>FEE_4_Out!$H119</f>
        <v>11864.662580940803</v>
      </c>
      <c r="P101" s="745">
        <f t="shared" si="9"/>
        <v>1.0103655708941663</v>
      </c>
      <c r="Q101" s="745">
        <f t="shared" si="10"/>
        <v>1.0103655708941663</v>
      </c>
      <c r="R101" s="745">
        <f t="shared" si="11"/>
        <v>1.2686475990768489</v>
      </c>
      <c r="S101" s="745">
        <f t="shared" si="12"/>
        <v>1.1062338320007568</v>
      </c>
      <c r="T101" s="745">
        <f t="shared" si="13"/>
        <v>1.2619518194783772</v>
      </c>
      <c r="U101" s="745">
        <f t="shared" si="14"/>
        <v>1.2198191168796597</v>
      </c>
      <c r="V101" s="745">
        <f t="shared" si="15"/>
        <v>1.1845961064410191</v>
      </c>
      <c r="W101" s="745">
        <f t="shared" si="16"/>
        <v>1.278106493691781</v>
      </c>
    </row>
    <row r="102" spans="2:23" s="20" customFormat="1" x14ac:dyDescent="0.25">
      <c r="B102" s="55" t="str">
        <f>ITE_LUC_Rates!A102</f>
        <v>876-00</v>
      </c>
      <c r="C102" s="135" t="str">
        <f>ITE_LUC_Rates!C102</f>
        <v>Apparel Store</v>
      </c>
      <c r="D102" s="232" t="str">
        <f>ITE_LUC_Rates!D102</f>
        <v>1000 GSF</v>
      </c>
      <c r="E102" s="233">
        <f>ITE_LUC_Rates!H102</f>
        <v>66.400000000000006</v>
      </c>
      <c r="F102" s="136" t="s">
        <v>71</v>
      </c>
      <c r="G102" s="137">
        <f>ITE_LUC_Rates!Q102</f>
        <v>0</v>
      </c>
      <c r="H102" s="104">
        <f>FEE_1_Out!$H120</f>
        <v>27219.425117226412</v>
      </c>
      <c r="I102" s="104">
        <f>FEE_1_Out!$H120</f>
        <v>27219.425117226412</v>
      </c>
      <c r="J102" s="104">
        <f>FEE_2_In!$H120</f>
        <v>34177.588110668621</v>
      </c>
      <c r="K102" s="104">
        <f>FEE_2_Out!$H120</f>
        <v>29802.132831623472</v>
      </c>
      <c r="L102" s="104">
        <f>FEE_3_In!$H120</f>
        <v>33997.202637694943</v>
      </c>
      <c r="M102" s="104">
        <f>FEE_3_Out!$H120</f>
        <v>32862.140263828398</v>
      </c>
      <c r="N102" s="104">
        <f>FEE_4_In!$H120</f>
        <v>31913.226204742459</v>
      </c>
      <c r="O102" s="104">
        <f>FEE_4_Out!$H120</f>
        <v>34432.412385247793</v>
      </c>
      <c r="P102" s="745" t="e">
        <f t="shared" si="9"/>
        <v>#DIV/0!</v>
      </c>
      <c r="Q102" s="745" t="e">
        <f t="shared" si="10"/>
        <v>#DIV/0!</v>
      </c>
      <c r="R102" s="745" t="e">
        <f t="shared" si="11"/>
        <v>#DIV/0!</v>
      </c>
      <c r="S102" s="745" t="e">
        <f t="shared" si="12"/>
        <v>#DIV/0!</v>
      </c>
      <c r="T102" s="745" t="e">
        <f t="shared" si="13"/>
        <v>#DIV/0!</v>
      </c>
      <c r="U102" s="745" t="e">
        <f t="shared" si="14"/>
        <v>#DIV/0!</v>
      </c>
      <c r="V102" s="745" t="e">
        <f t="shared" si="15"/>
        <v>#DIV/0!</v>
      </c>
      <c r="W102" s="745" t="e">
        <f t="shared" si="16"/>
        <v>#DIV/0!</v>
      </c>
    </row>
    <row r="103" spans="2:23" s="20" customFormat="1" x14ac:dyDescent="0.25">
      <c r="B103" s="55" t="str">
        <f>ITE_LUC_Rates!A103</f>
        <v>879-00</v>
      </c>
      <c r="C103" s="135" t="str">
        <f>ITE_LUC_Rates!C103</f>
        <v>Arts &amp; Crafts Store</v>
      </c>
      <c r="D103" s="232" t="str">
        <f>ITE_LUC_Rates!D103</f>
        <v>1000 GSF</v>
      </c>
      <c r="E103" s="233">
        <f>ITE_LUC_Rates!H103</f>
        <v>56.55</v>
      </c>
      <c r="F103" s="136" t="s">
        <v>71</v>
      </c>
      <c r="G103" s="137">
        <f>ITE_LUC_Rates!Q103</f>
        <v>0</v>
      </c>
      <c r="H103" s="104">
        <f>FEE_1_Out!$H121</f>
        <v>23181.603770770387</v>
      </c>
      <c r="I103" s="104">
        <f>FEE_1_Out!$H121</f>
        <v>23181.603770770387</v>
      </c>
      <c r="J103" s="104">
        <f>FEE_2_In!$H121</f>
        <v>29107.569392444428</v>
      </c>
      <c r="K103" s="104">
        <f>FEE_2_Out!$H121</f>
        <v>25381.183910064861</v>
      </c>
      <c r="L103" s="104">
        <f>FEE_3_In!$H121</f>
        <v>28953.942909060966</v>
      </c>
      <c r="M103" s="104">
        <f>FEE_3_Out!$H121</f>
        <v>27987.259516859878</v>
      </c>
      <c r="N103" s="104">
        <f>FEE_4_In!$H121</f>
        <v>27179.110570454606</v>
      </c>
      <c r="O103" s="104">
        <f>FEE_4_Out!$H121</f>
        <v>29324.592174484373</v>
      </c>
      <c r="P103" s="745" t="e">
        <f t="shared" si="9"/>
        <v>#DIV/0!</v>
      </c>
      <c r="Q103" s="745" t="e">
        <f t="shared" si="10"/>
        <v>#DIV/0!</v>
      </c>
      <c r="R103" s="745" t="e">
        <f t="shared" si="11"/>
        <v>#DIV/0!</v>
      </c>
      <c r="S103" s="745" t="e">
        <f t="shared" si="12"/>
        <v>#DIV/0!</v>
      </c>
      <c r="T103" s="745" t="e">
        <f t="shared" si="13"/>
        <v>#DIV/0!</v>
      </c>
      <c r="U103" s="745" t="e">
        <f t="shared" si="14"/>
        <v>#DIV/0!</v>
      </c>
      <c r="V103" s="745" t="e">
        <f t="shared" si="15"/>
        <v>#DIV/0!</v>
      </c>
      <c r="W103" s="745" t="e">
        <f t="shared" si="16"/>
        <v>#DIV/0!</v>
      </c>
    </row>
    <row r="104" spans="2:23" s="20" customFormat="1" x14ac:dyDescent="0.25">
      <c r="B104" s="55" t="str">
        <f>ITE_LUC_Rates!A104</f>
        <v>880-00</v>
      </c>
      <c r="C104" s="56" t="str">
        <f>ITE_LUC_Rates!C104</f>
        <v>Pharmacy/Drugstore w/o Drive-Thru</v>
      </c>
      <c r="D104" s="57" t="str">
        <f>ITE_LUC_Rates!D104</f>
        <v>1000 GSF</v>
      </c>
      <c r="E104" s="129">
        <f>ITE_LUC_Rates!H104</f>
        <v>90.08</v>
      </c>
      <c r="F104" s="58" t="s">
        <v>71</v>
      </c>
      <c r="G104" s="104">
        <f>ITE_LUC_Rates!Q104</f>
        <v>11136.5</v>
      </c>
      <c r="H104" s="104">
        <f>FEE_1_Out!$H122</f>
        <v>8629.2836007443511</v>
      </c>
      <c r="I104" s="104">
        <f>FEE_1_Out!$H122</f>
        <v>8629.2836007443511</v>
      </c>
      <c r="J104" s="104">
        <f>FEE_2_In!$H122</f>
        <v>10835.206817418642</v>
      </c>
      <c r="K104" s="104">
        <f>FEE_2_Out!$H122</f>
        <v>9448.0708172038867</v>
      </c>
      <c r="L104" s="104">
        <f>FEE_3_In!$H122</f>
        <v>10778.019812291221</v>
      </c>
      <c r="M104" s="104">
        <f>FEE_3_Out!$H122</f>
        <v>10418.174771977361</v>
      </c>
      <c r="N104" s="104">
        <f>FEE_4_In!$H122</f>
        <v>10117.343711316795</v>
      </c>
      <c r="O104" s="104">
        <f>FEE_4_Out!$H122</f>
        <v>10915.992907654843</v>
      </c>
      <c r="P104" s="745">
        <f t="shared" si="9"/>
        <v>0.77486495763878693</v>
      </c>
      <c r="Q104" s="745">
        <f t="shared" si="10"/>
        <v>0.77486495763878693</v>
      </c>
      <c r="R104" s="745">
        <f t="shared" si="11"/>
        <v>0.97294543325269545</v>
      </c>
      <c r="S104" s="745">
        <f t="shared" si="12"/>
        <v>0.84838780740842157</v>
      </c>
      <c r="T104" s="745">
        <f t="shared" si="13"/>
        <v>0.96781033648733628</v>
      </c>
      <c r="U104" s="745">
        <f t="shared" si="14"/>
        <v>0.93549811628225754</v>
      </c>
      <c r="V104" s="745">
        <f t="shared" si="15"/>
        <v>0.90848504568911193</v>
      </c>
      <c r="W104" s="745">
        <f t="shared" si="16"/>
        <v>0.98019960559016239</v>
      </c>
    </row>
    <row r="105" spans="2:23" s="20" customFormat="1" x14ac:dyDescent="0.25">
      <c r="B105" s="55" t="str">
        <f>ITE_LUC_Rates!A105</f>
        <v>881-00</v>
      </c>
      <c r="C105" s="56" t="str">
        <f>ITE_LUC_Rates!C105</f>
        <v>Pharmacy/Drugstore w/ Drive-Thru</v>
      </c>
      <c r="D105" s="57" t="str">
        <f>ITE_LUC_Rates!D105</f>
        <v>1000 GSF</v>
      </c>
      <c r="E105" s="129">
        <f>ITE_LUC_Rates!H105</f>
        <v>109.16</v>
      </c>
      <c r="F105" s="58" t="s">
        <v>71</v>
      </c>
      <c r="G105" s="104">
        <f>ITE_LUC_Rates!Q105</f>
        <v>11984.3</v>
      </c>
      <c r="H105" s="104">
        <f>FEE_1_Out!$H123</f>
        <v>10457.06702772262</v>
      </c>
      <c r="I105" s="104">
        <f>FEE_1_Out!$H123</f>
        <v>10457.06702772262</v>
      </c>
      <c r="J105" s="104">
        <f>FEE_2_In!$H123</f>
        <v>13130.230641534406</v>
      </c>
      <c r="K105" s="104">
        <f>FEE_2_Out!$H123</f>
        <v>11449.282975199556</v>
      </c>
      <c r="L105" s="104">
        <f>FEE_3_In!$H123</f>
        <v>13060.930758322707</v>
      </c>
      <c r="M105" s="104">
        <f>FEE_3_Out!$H123</f>
        <v>12624.866320038283</v>
      </c>
      <c r="N105" s="104">
        <f>FEE_4_In!$H123</f>
        <v>12260.315714113471</v>
      </c>
      <c r="O105" s="104">
        <f>FEE_4_Out!$H123</f>
        <v>13228.128172730934</v>
      </c>
      <c r="P105" s="745">
        <f t="shared" si="9"/>
        <v>0.87256385668938696</v>
      </c>
      <c r="Q105" s="745">
        <f t="shared" si="10"/>
        <v>0.87256385668938696</v>
      </c>
      <c r="R105" s="745">
        <f t="shared" si="11"/>
        <v>1.0956193220742478</v>
      </c>
      <c r="S105" s="745">
        <f t="shared" si="12"/>
        <v>0.95535683979869968</v>
      </c>
      <c r="T105" s="745">
        <f t="shared" si="13"/>
        <v>1.0898367662961297</v>
      </c>
      <c r="U105" s="745">
        <f t="shared" si="14"/>
        <v>1.0534504576853287</v>
      </c>
      <c r="V105" s="745">
        <f t="shared" si="15"/>
        <v>1.023031442313149</v>
      </c>
      <c r="W105" s="745">
        <f t="shared" si="16"/>
        <v>1.1037881372070906</v>
      </c>
    </row>
    <row r="106" spans="2:23" s="20" customFormat="1" x14ac:dyDescent="0.25">
      <c r="B106" s="55" t="str">
        <f>ITE_LUC_Rates!A106</f>
        <v>882-00</v>
      </c>
      <c r="C106" s="135" t="str">
        <f>ITE_LUC_Rates!C106</f>
        <v>Marijuana Dispensary</v>
      </c>
      <c r="D106" s="232" t="str">
        <f>ITE_LUC_Rates!D106</f>
        <v>1000 GSF</v>
      </c>
      <c r="E106" s="233">
        <f>ITE_LUC_Rates!H106</f>
        <v>252.7</v>
      </c>
      <c r="F106" s="136" t="s">
        <v>71</v>
      </c>
      <c r="G106" s="137">
        <f>ITE_LUC_Rates!Q106</f>
        <v>0</v>
      </c>
      <c r="H106" s="104">
        <f>FEE_1_Out!$H124</f>
        <v>103589.58926390232</v>
      </c>
      <c r="I106" s="104">
        <f>FEE_1_Out!$H124</f>
        <v>103589.58926390232</v>
      </c>
      <c r="J106" s="104">
        <f>FEE_2_In!$H124</f>
        <v>130070.42945129455</v>
      </c>
      <c r="K106" s="104">
        <f>FEE_2_Out!$H124</f>
        <v>113418.659134808</v>
      </c>
      <c r="L106" s="104">
        <f>FEE_3_In!$H124</f>
        <v>129383.9323274926</v>
      </c>
      <c r="M106" s="104">
        <f>FEE_3_Out!$H124</f>
        <v>125064.19946791319</v>
      </c>
      <c r="N106" s="104">
        <f>FEE_4_In!$H124</f>
        <v>121452.89551112076</v>
      </c>
      <c r="O106" s="104">
        <f>FEE_4_Out!$H124</f>
        <v>131040.22002638729</v>
      </c>
      <c r="P106" s="745" t="e">
        <f t="shared" si="9"/>
        <v>#DIV/0!</v>
      </c>
      <c r="Q106" s="745" t="e">
        <f t="shared" si="10"/>
        <v>#DIV/0!</v>
      </c>
      <c r="R106" s="745" t="e">
        <f t="shared" si="11"/>
        <v>#DIV/0!</v>
      </c>
      <c r="S106" s="745" t="e">
        <f t="shared" si="12"/>
        <v>#DIV/0!</v>
      </c>
      <c r="T106" s="745" t="e">
        <f t="shared" si="13"/>
        <v>#DIV/0!</v>
      </c>
      <c r="U106" s="745" t="e">
        <f t="shared" si="14"/>
        <v>#DIV/0!</v>
      </c>
      <c r="V106" s="745" t="e">
        <f t="shared" si="15"/>
        <v>#DIV/0!</v>
      </c>
      <c r="W106" s="745" t="e">
        <f t="shared" si="16"/>
        <v>#DIV/0!</v>
      </c>
    </row>
    <row r="107" spans="2:23" s="20" customFormat="1" x14ac:dyDescent="0.25">
      <c r="B107" s="55" t="str">
        <f>ITE_LUC_Rates!A107</f>
        <v>890-00</v>
      </c>
      <c r="C107" s="56" t="str">
        <f>ITE_LUC_Rates!C107</f>
        <v>Furniture Store (free standing)</v>
      </c>
      <c r="D107" s="57" t="str">
        <f>ITE_LUC_Rates!D107</f>
        <v>1000 GSF</v>
      </c>
      <c r="E107" s="129">
        <f>ITE_LUC_Rates!H107</f>
        <v>6.3</v>
      </c>
      <c r="F107" s="58" t="s">
        <v>71</v>
      </c>
      <c r="G107" s="104">
        <f>ITE_LUC_Rates!Q107</f>
        <v>1656.8</v>
      </c>
      <c r="H107" s="104">
        <f>FEE_1_Out!$H125</f>
        <v>2582.5659373272056</v>
      </c>
      <c r="I107" s="104">
        <f>FEE_1_Out!$H125</f>
        <v>2582.5659373272056</v>
      </c>
      <c r="J107" s="104">
        <f>FEE_2_In!$H125</f>
        <v>3242.7530888134388</v>
      </c>
      <c r="K107" s="104">
        <f>FEE_2_Out!$H125</f>
        <v>2827.6120005907819</v>
      </c>
      <c r="L107" s="104">
        <f>FEE_3_In!$H125</f>
        <v>3225.6382020704536</v>
      </c>
      <c r="M107" s="104">
        <f>FEE_3_Out!$H125</f>
        <v>3117.9440310560076</v>
      </c>
      <c r="N107" s="104">
        <f>FEE_4_In!$H125</f>
        <v>3027.9115224379138</v>
      </c>
      <c r="O107" s="104">
        <f>FEE_4_Out!$H125</f>
        <v>3266.9306931786318</v>
      </c>
      <c r="P107" s="745">
        <f t="shared" si="9"/>
        <v>1.5587674657938229</v>
      </c>
      <c r="Q107" s="745">
        <f t="shared" si="10"/>
        <v>1.5587674657938229</v>
      </c>
      <c r="R107" s="745">
        <f t="shared" si="11"/>
        <v>1.9572387064301298</v>
      </c>
      <c r="S107" s="745">
        <f t="shared" si="12"/>
        <v>1.7066706908442673</v>
      </c>
      <c r="T107" s="745">
        <f t="shared" si="13"/>
        <v>1.946908620274296</v>
      </c>
      <c r="U107" s="745">
        <f t="shared" si="14"/>
        <v>1.8819073099082615</v>
      </c>
      <c r="V107" s="745">
        <f t="shared" si="15"/>
        <v>1.8275661048031833</v>
      </c>
      <c r="W107" s="745">
        <f t="shared" si="16"/>
        <v>1.9718316593304153</v>
      </c>
    </row>
    <row r="108" spans="2:23" s="20" customFormat="1" x14ac:dyDescent="0.25">
      <c r="B108" s="55" t="str">
        <f>ITE_LUC_Rates!A108</f>
        <v>899-00</v>
      </c>
      <c r="C108" s="135" t="str">
        <f>ITE_LUC_Rates!C108</f>
        <v>Liquor Store</v>
      </c>
      <c r="D108" s="232" t="str">
        <f>ITE_LUC_Rates!D108</f>
        <v>1000 GSF</v>
      </c>
      <c r="E108" s="233">
        <f>ITE_LUC_Rates!H108</f>
        <v>101.49</v>
      </c>
      <c r="F108" s="136" t="s">
        <v>71</v>
      </c>
      <c r="G108" s="137">
        <f>ITE_LUC_Rates!Q108</f>
        <v>0</v>
      </c>
      <c r="H108" s="104">
        <f>FEE_1_Out!$H126</f>
        <v>34120.251590454747</v>
      </c>
      <c r="I108" s="104">
        <f>FEE_1_Out!$H126</f>
        <v>34120.251590454747</v>
      </c>
      <c r="J108" s="104">
        <f>FEE_2_In!$H126</f>
        <v>42842.488409239988</v>
      </c>
      <c r="K108" s="104">
        <f>FEE_2_Out!$H126</f>
        <v>37357.742339076984</v>
      </c>
      <c r="L108" s="104">
        <f>FEE_3_In!$H126</f>
        <v>42616.370565287805</v>
      </c>
      <c r="M108" s="104">
        <f>FEE_3_Out!$H126</f>
        <v>41193.540597336905</v>
      </c>
      <c r="N108" s="104">
        <f>FEE_4_In!$H126</f>
        <v>40004.052344212803</v>
      </c>
      <c r="O108" s="104">
        <f>FEE_4_Out!$H126</f>
        <v>43161.917211374908</v>
      </c>
      <c r="P108" s="745" t="e">
        <f t="shared" si="9"/>
        <v>#DIV/0!</v>
      </c>
      <c r="Q108" s="745" t="e">
        <f t="shared" si="10"/>
        <v>#DIV/0!</v>
      </c>
      <c r="R108" s="745" t="e">
        <f t="shared" si="11"/>
        <v>#DIV/0!</v>
      </c>
      <c r="S108" s="745" t="e">
        <f t="shared" si="12"/>
        <v>#DIV/0!</v>
      </c>
      <c r="T108" s="745" t="e">
        <f t="shared" si="13"/>
        <v>#DIV/0!</v>
      </c>
      <c r="U108" s="745" t="e">
        <f t="shared" si="14"/>
        <v>#DIV/0!</v>
      </c>
      <c r="V108" s="745" t="e">
        <f t="shared" si="15"/>
        <v>#DIV/0!</v>
      </c>
      <c r="W108" s="745" t="e">
        <f t="shared" si="16"/>
        <v>#DIV/0!</v>
      </c>
    </row>
    <row r="109" spans="2:23" s="20" customFormat="1" x14ac:dyDescent="0.25">
      <c r="B109" s="55" t="str">
        <f>ITE_LUC_Rates!A109</f>
        <v>911-00</v>
      </c>
      <c r="C109" s="56" t="str">
        <f>ITE_LUC_Rates!C109</f>
        <v>Bank (Walk-in)</v>
      </c>
      <c r="D109" s="57" t="str">
        <f>ITE_LUC_Rates!D109</f>
        <v>1000 GSF</v>
      </c>
      <c r="E109" s="129">
        <f>ITE_LUC_Rates!H109</f>
        <v>12.13</v>
      </c>
      <c r="F109" s="58" t="s">
        <v>71</v>
      </c>
      <c r="G109" s="104">
        <f>ITE_LUC_Rates!Q109</f>
        <v>16014.3</v>
      </c>
      <c r="H109" s="104">
        <f>FEE_1_Out!$H128</f>
        <v>1162.0027761659528</v>
      </c>
      <c r="I109" s="104">
        <f>FEE_1_Out!$H128</f>
        <v>1162.0027761659528</v>
      </c>
      <c r="J109" s="104">
        <f>FEE_2_In!$H128</f>
        <v>1459.0481649121687</v>
      </c>
      <c r="K109" s="104">
        <f>FEE_2_Out!$H128</f>
        <v>1272.2590920590933</v>
      </c>
      <c r="L109" s="104">
        <f>FEE_3_In!$H128</f>
        <v>1451.3474725032474</v>
      </c>
      <c r="M109" s="104">
        <f>FEE_3_Out!$H128</f>
        <v>1402.8914296634703</v>
      </c>
      <c r="N109" s="104">
        <f>FEE_4_In!$H128</f>
        <v>1362.3820961175925</v>
      </c>
      <c r="O109" s="104">
        <f>FEE_4_Out!$H128</f>
        <v>1469.9266648518344</v>
      </c>
      <c r="P109" s="745">
        <f t="shared" si="9"/>
        <v>7.2560322721939324E-2</v>
      </c>
      <c r="Q109" s="745">
        <f t="shared" si="10"/>
        <v>7.2560322721939324E-2</v>
      </c>
      <c r="R109" s="745">
        <f t="shared" si="11"/>
        <v>9.1109081565361502E-2</v>
      </c>
      <c r="S109" s="745">
        <f t="shared" si="12"/>
        <v>7.9445189115920981E-2</v>
      </c>
      <c r="T109" s="745">
        <f t="shared" si="13"/>
        <v>9.0628218061560448E-2</v>
      </c>
      <c r="U109" s="745">
        <f t="shared" si="14"/>
        <v>8.7602419691367742E-2</v>
      </c>
      <c r="V109" s="745">
        <f t="shared" si="15"/>
        <v>8.5072847150209033E-2</v>
      </c>
      <c r="W109" s="745">
        <f t="shared" si="16"/>
        <v>9.1788380687999757E-2</v>
      </c>
    </row>
    <row r="110" spans="2:23" s="20" customFormat="1" x14ac:dyDescent="0.25">
      <c r="B110" s="55" t="str">
        <f>ITE_LUC_Rates!A110</f>
        <v>912-00</v>
      </c>
      <c r="C110" s="56" t="str">
        <f>ITE_LUC_Rates!C110</f>
        <v>Bank (Drive-in)</v>
      </c>
      <c r="D110" s="57" t="str">
        <f>ITE_LUC_Rates!D110</f>
        <v>1000 GSF</v>
      </c>
      <c r="E110" s="129">
        <f>ITE_LUC_Rates!H110</f>
        <v>100.03</v>
      </c>
      <c r="F110" s="58" t="s">
        <v>71</v>
      </c>
      <c r="G110" s="104">
        <f>ITE_LUC_Rates!Q110</f>
        <v>25226.6</v>
      </c>
      <c r="H110" s="104">
        <f>FEE_1_Out!$H129</f>
        <v>9582.4515828425592</v>
      </c>
      <c r="I110" s="104">
        <f>FEE_1_Out!$H129</f>
        <v>9582.4515828425592</v>
      </c>
      <c r="J110" s="104">
        <f>FEE_2_In!$H129</f>
        <v>12032.03527915616</v>
      </c>
      <c r="K110" s="104">
        <f>FEE_2_Out!$H129</f>
        <v>10491.67988282532</v>
      </c>
      <c r="L110" s="104">
        <f>FEE_3_In!$H129</f>
        <v>11968.531547774102</v>
      </c>
      <c r="M110" s="104">
        <f>FEE_3_Out!$H129</f>
        <v>11568.938970258609</v>
      </c>
      <c r="N110" s="104">
        <f>FEE_4_In!$H129</f>
        <v>11234.878901454475</v>
      </c>
      <c r="O110" s="104">
        <f>FEE_4_Out!$H129</f>
        <v>12121.744788551445</v>
      </c>
      <c r="P110" s="745">
        <f t="shared" si="9"/>
        <v>0.37985505707636225</v>
      </c>
      <c r="Q110" s="745">
        <f t="shared" si="10"/>
        <v>0.37985505707636225</v>
      </c>
      <c r="R110" s="745">
        <f t="shared" si="11"/>
        <v>0.47695826148415404</v>
      </c>
      <c r="S110" s="745">
        <f t="shared" si="12"/>
        <v>0.41589750036966217</v>
      </c>
      <c r="T110" s="745">
        <f t="shared" si="13"/>
        <v>0.47444092932753928</v>
      </c>
      <c r="U110" s="745">
        <f t="shared" si="14"/>
        <v>0.45860080114873225</v>
      </c>
      <c r="V110" s="745">
        <f t="shared" si="15"/>
        <v>0.44535842727337316</v>
      </c>
      <c r="W110" s="745">
        <f t="shared" si="16"/>
        <v>0.48051440893943081</v>
      </c>
    </row>
    <row r="111" spans="2:23" s="20" customFormat="1" x14ac:dyDescent="0.25">
      <c r="B111" s="55" t="str">
        <f>ITE_LUC_Rates!A111</f>
        <v>931-00</v>
      </c>
      <c r="C111" s="56" t="str">
        <f>ITE_LUC_Rates!C111</f>
        <v>Quality Restaurant</v>
      </c>
      <c r="D111" s="57" t="str">
        <f>ITE_LUC_Rates!D111</f>
        <v>1000 GSF</v>
      </c>
      <c r="E111" s="129">
        <f>ITE_LUC_Rates!H111</f>
        <v>83.84</v>
      </c>
      <c r="F111" s="58" t="s">
        <v>71</v>
      </c>
      <c r="G111" s="104">
        <f>ITE_LUC_Rates!Q111</f>
        <v>68047</v>
      </c>
      <c r="H111" s="104">
        <f>FEE_1_Out!$H130</f>
        <v>28186.440963087269</v>
      </c>
      <c r="I111" s="104">
        <f>FEE_1_Out!$H130</f>
        <v>28186.440963087269</v>
      </c>
      <c r="J111" s="104">
        <f>FEE_2_In!$H130</f>
        <v>35391.80439679457</v>
      </c>
      <c r="K111" s="104">
        <f>FEE_2_Out!$H130</f>
        <v>30860.903711776664</v>
      </c>
      <c r="L111" s="104">
        <f>FEE_3_In!$H130</f>
        <v>35205.010426581233</v>
      </c>
      <c r="M111" s="104">
        <f>FEE_3_Out!$H130</f>
        <v>34029.623053312898</v>
      </c>
      <c r="N111" s="104">
        <f>FEE_4_In!$H130</f>
        <v>33046.997226710038</v>
      </c>
      <c r="O111" s="104">
        <f>FEE_4_Out!$H130</f>
        <v>35655.681732206824</v>
      </c>
      <c r="P111" s="745">
        <f t="shared" si="9"/>
        <v>0.41422018550541934</v>
      </c>
      <c r="Q111" s="745">
        <f t="shared" si="10"/>
        <v>0.41422018550541934</v>
      </c>
      <c r="R111" s="745">
        <f t="shared" si="11"/>
        <v>0.52010822515018396</v>
      </c>
      <c r="S111" s="745">
        <f t="shared" si="12"/>
        <v>0.45352335461925819</v>
      </c>
      <c r="T111" s="745">
        <f t="shared" si="13"/>
        <v>0.5173631523297314</v>
      </c>
      <c r="U111" s="745">
        <f t="shared" si="14"/>
        <v>0.50008998270772997</v>
      </c>
      <c r="V111" s="745">
        <f t="shared" si="15"/>
        <v>0.48564958376871925</v>
      </c>
      <c r="W111" s="745">
        <f t="shared" si="16"/>
        <v>0.52398609390872231</v>
      </c>
    </row>
    <row r="112" spans="2:23" s="20" customFormat="1" x14ac:dyDescent="0.25">
      <c r="B112" s="55" t="str">
        <f>ITE_LUC_Rates!A112</f>
        <v>931-00</v>
      </c>
      <c r="C112" s="56" t="str">
        <f>ITE_LUC_Rates!C112</f>
        <v>Quality Restaurant / Seats</v>
      </c>
      <c r="D112" s="57" t="str">
        <f>ITE_LUC_Rates!D112</f>
        <v>Seat</v>
      </c>
      <c r="E112" s="129">
        <f>ITE_LUC_Rates!H112</f>
        <v>2.6</v>
      </c>
      <c r="F112" s="58" t="s">
        <v>71</v>
      </c>
      <c r="G112" s="104">
        <f>ITE_LUC_Rates!Q112</f>
        <v>2163.0520000000001</v>
      </c>
      <c r="H112" s="104">
        <f>FEE_1_Out!$H131</f>
        <v>874.10241536291608</v>
      </c>
      <c r="I112" s="104">
        <f>FEE_1_Out!$H131</f>
        <v>874.10241536291608</v>
      </c>
      <c r="J112" s="104">
        <f>FEE_2_In!$H131</f>
        <v>1097.5511859692972</v>
      </c>
      <c r="K112" s="104">
        <f>FEE_2_Out!$H131</f>
        <v>957.04138419154731</v>
      </c>
      <c r="L112" s="104">
        <f>FEE_3_In!$H131</f>
        <v>1091.7584340304295</v>
      </c>
      <c r="M112" s="104">
        <f>FEE_3_Out!$H131</f>
        <v>1055.3079668250659</v>
      </c>
      <c r="N112" s="104">
        <f>FEE_4_In!$H131</f>
        <v>1024.8353147596149</v>
      </c>
      <c r="O112" s="104">
        <f>FEE_4_Out!$H131</f>
        <v>1105.7344048632847</v>
      </c>
      <c r="P112" s="745">
        <f t="shared" si="9"/>
        <v>0.40410605725748433</v>
      </c>
      <c r="Q112" s="745">
        <f t="shared" si="10"/>
        <v>0.40410605725748433</v>
      </c>
      <c r="R112" s="745">
        <f t="shared" si="11"/>
        <v>0.50740859950167505</v>
      </c>
      <c r="S112" s="745">
        <f t="shared" si="12"/>
        <v>0.44244955007625669</v>
      </c>
      <c r="T112" s="745">
        <f t="shared" si="13"/>
        <v>0.5047305538796244</v>
      </c>
      <c r="U112" s="745">
        <f t="shared" si="14"/>
        <v>0.48787914799323634</v>
      </c>
      <c r="V112" s="745">
        <f t="shared" si="15"/>
        <v>0.47379134424859637</v>
      </c>
      <c r="W112" s="745">
        <f t="shared" si="16"/>
        <v>0.51119178127168674</v>
      </c>
    </row>
    <row r="113" spans="1:23" s="20" customFormat="1" x14ac:dyDescent="0.25">
      <c r="B113" s="55" t="str">
        <f>ITE_LUC_Rates!A113</f>
        <v>932-00</v>
      </c>
      <c r="C113" s="56" t="str">
        <f>ITE_LUC_Rates!C113</f>
        <v>High Turnover Rest</v>
      </c>
      <c r="D113" s="57" t="str">
        <f>ITE_LUC_Rates!D113</f>
        <v>1000 GSF</v>
      </c>
      <c r="E113" s="129">
        <f>ITE_LUC_Rates!H113</f>
        <v>112.18</v>
      </c>
      <c r="F113" s="58" t="s">
        <v>71</v>
      </c>
      <c r="G113" s="104">
        <f>ITE_LUC_Rates!Q113</f>
        <v>51864.5</v>
      </c>
      <c r="H113" s="104">
        <f>FEE_1_Out!$H132</f>
        <v>10746.37027455042</v>
      </c>
      <c r="I113" s="104">
        <f>FEE_1_Out!$H132</f>
        <v>10746.37027455042</v>
      </c>
      <c r="J113" s="104">
        <f>FEE_2_In!$H132</f>
        <v>13493.489129418553</v>
      </c>
      <c r="K113" s="104">
        <f>FEE_2_Out!$H132</f>
        <v>11766.036681548976</v>
      </c>
      <c r="L113" s="104">
        <f>FEE_3_In!$H132</f>
        <v>13422.272008690377</v>
      </c>
      <c r="M113" s="104">
        <f>FEE_3_Out!$H132</f>
        <v>12974.143493787969</v>
      </c>
      <c r="N113" s="104">
        <f>FEE_4_In!$H132</f>
        <v>12599.507299461791</v>
      </c>
      <c r="O113" s="104">
        <f>FEE_4_Out!$H132</f>
        <v>13594.095075274425</v>
      </c>
      <c r="P113" s="745">
        <f t="shared" si="9"/>
        <v>0.20720088450771568</v>
      </c>
      <c r="Q113" s="745">
        <f t="shared" si="10"/>
        <v>0.20720088450771568</v>
      </c>
      <c r="R113" s="745">
        <f t="shared" si="11"/>
        <v>0.26016811363106851</v>
      </c>
      <c r="S113" s="745">
        <f t="shared" si="12"/>
        <v>0.22686108381549955</v>
      </c>
      <c r="T113" s="745">
        <f t="shared" si="13"/>
        <v>0.25879497553606756</v>
      </c>
      <c r="U113" s="745">
        <f t="shared" si="14"/>
        <v>0.25015460466770084</v>
      </c>
      <c r="V113" s="745">
        <f t="shared" si="15"/>
        <v>0.24293124004785144</v>
      </c>
      <c r="W113" s="745">
        <f t="shared" si="16"/>
        <v>0.26210789798946149</v>
      </c>
    </row>
    <row r="114" spans="1:23" s="20" customFormat="1" x14ac:dyDescent="0.25">
      <c r="B114" s="55" t="str">
        <f>ITE_LUC_Rates!A114</f>
        <v>932-00</v>
      </c>
      <c r="C114" s="56" t="str">
        <f>ITE_LUC_Rates!C114</f>
        <v>High Turnover Rest</v>
      </c>
      <c r="D114" s="57" t="str">
        <f>ITE_LUC_Rates!D114</f>
        <v>Seat</v>
      </c>
      <c r="E114" s="129">
        <f>ITE_LUC_Rates!H114</f>
        <v>4.37</v>
      </c>
      <c r="F114" s="58" t="s">
        <v>71</v>
      </c>
      <c r="G114" s="104">
        <f>ITE_LUC_Rates!Q114</f>
        <v>1581.08</v>
      </c>
      <c r="H114" s="104">
        <f>FEE_1_Out!$H133</f>
        <v>418.62754590644789</v>
      </c>
      <c r="I114" s="104">
        <f>FEE_1_Out!$H133</f>
        <v>418.62754590644789</v>
      </c>
      <c r="J114" s="104">
        <f>FEE_2_In!$H133</f>
        <v>525.64224902441674</v>
      </c>
      <c r="K114" s="104">
        <f>FEE_2_Out!$H133</f>
        <v>458.34890620760416</v>
      </c>
      <c r="L114" s="104">
        <f>FEE_3_In!$H133</f>
        <v>522.867968247254</v>
      </c>
      <c r="M114" s="104">
        <f>FEE_3_Out!$H133</f>
        <v>505.41100969739199</v>
      </c>
      <c r="N114" s="104">
        <f>FEE_4_In!$H133</f>
        <v>490.81696290468909</v>
      </c>
      <c r="O114" s="104">
        <f>FEE_4_Out!$H133</f>
        <v>529.56137884604414</v>
      </c>
      <c r="P114" s="745">
        <f t="shared" si="9"/>
        <v>0.26477315879427221</v>
      </c>
      <c r="Q114" s="745">
        <f t="shared" si="10"/>
        <v>0.26477315879427221</v>
      </c>
      <c r="R114" s="745">
        <f t="shared" si="11"/>
        <v>0.3324577181574726</v>
      </c>
      <c r="S114" s="745">
        <f t="shared" si="12"/>
        <v>0.28989608761580954</v>
      </c>
      <c r="T114" s="745">
        <f t="shared" si="13"/>
        <v>0.33070304364564351</v>
      </c>
      <c r="U114" s="745">
        <f t="shared" si="14"/>
        <v>0.31966188282527891</v>
      </c>
      <c r="V114" s="745">
        <f t="shared" si="15"/>
        <v>0.31043145375609654</v>
      </c>
      <c r="W114" s="745">
        <f t="shared" si="16"/>
        <v>0.3349364857224455</v>
      </c>
    </row>
    <row r="115" spans="1:23" s="20" customFormat="1" x14ac:dyDescent="0.25">
      <c r="B115" s="55" t="str">
        <f>ITE_LUC_Rates!A115</f>
        <v>933-00</v>
      </c>
      <c r="C115" s="56" t="str">
        <f>ITE_LUC_Rates!C115</f>
        <v>Fast Food Rest. w/o Drive-Thru</v>
      </c>
      <c r="D115" s="57" t="str">
        <f>ITE_LUC_Rates!D115</f>
        <v>1000 GSF</v>
      </c>
      <c r="E115" s="129">
        <f>ITE_LUC_Rates!H115</f>
        <v>346.23</v>
      </c>
      <c r="F115" s="58" t="s">
        <v>71</v>
      </c>
      <c r="G115" s="104">
        <f>ITE_LUC_Rates!Q115</f>
        <v>73276.3</v>
      </c>
      <c r="H115" s="104">
        <f>FEE_1_Out!$H134</f>
        <v>31409.573550724923</v>
      </c>
      <c r="I115" s="104">
        <f>FEE_1_Out!$H134</f>
        <v>31409.573550724923</v>
      </c>
      <c r="J115" s="104">
        <f>FEE_2_In!$H134</f>
        <v>39438.873632530805</v>
      </c>
      <c r="K115" s="104">
        <f>FEE_2_Out!$H134</f>
        <v>34389.862354254401</v>
      </c>
      <c r="L115" s="104">
        <f>FEE_3_In!$H134</f>
        <v>39230.719685250588</v>
      </c>
      <c r="M115" s="104">
        <f>FEE_3_Out!$H134</f>
        <v>37920.926221094778</v>
      </c>
      <c r="N115" s="104">
        <f>FEE_4_In!$H134</f>
        <v>36825.936675804427</v>
      </c>
      <c r="O115" s="104">
        <f>FEE_4_Out!$H134</f>
        <v>39732.925463546133</v>
      </c>
      <c r="P115" s="745">
        <f t="shared" si="9"/>
        <v>0.42864573608008211</v>
      </c>
      <c r="Q115" s="745">
        <f t="shared" si="10"/>
        <v>0.42864573608008211</v>
      </c>
      <c r="R115" s="745">
        <f t="shared" si="11"/>
        <v>0.53822141173245375</v>
      </c>
      <c r="S115" s="745">
        <f t="shared" si="12"/>
        <v>0.46931766961834043</v>
      </c>
      <c r="T115" s="745">
        <f t="shared" si="13"/>
        <v>0.53538073954676457</v>
      </c>
      <c r="U115" s="745">
        <f t="shared" si="14"/>
        <v>0.51750601792250395</v>
      </c>
      <c r="V115" s="745">
        <f t="shared" si="15"/>
        <v>0.50256272049495443</v>
      </c>
      <c r="W115" s="745">
        <f t="shared" si="16"/>
        <v>0.54223433038439617</v>
      </c>
    </row>
    <row r="116" spans="1:23" s="20" customFormat="1" x14ac:dyDescent="0.25">
      <c r="B116" s="55" t="str">
        <f>ITE_LUC_Rates!A116</f>
        <v>934-00</v>
      </c>
      <c r="C116" s="56" t="str">
        <f>ITE_LUC_Rates!C116</f>
        <v>Fast Food Rest. w/ Drive-Thru</v>
      </c>
      <c r="D116" s="57" t="str">
        <f>ITE_LUC_Rates!D116</f>
        <v>1000 GSF</v>
      </c>
      <c r="E116" s="129">
        <f>ITE_LUC_Rates!H116</f>
        <v>470.95</v>
      </c>
      <c r="F116" s="58" t="s">
        <v>71</v>
      </c>
      <c r="G116" s="104">
        <f>ITE_LUC_Rates!Q116</f>
        <v>50772.9</v>
      </c>
      <c r="H116" s="104">
        <f>FEE_1_Out!$H135</f>
        <v>42724.023521109964</v>
      </c>
      <c r="I116" s="104">
        <f>FEE_1_Out!$H135</f>
        <v>42724.023521109964</v>
      </c>
      <c r="J116" s="104">
        <f>FEE_2_In!$H135</f>
        <v>53645.66195084303</v>
      </c>
      <c r="K116" s="104">
        <f>FEE_2_Out!$H135</f>
        <v>46777.880818346508</v>
      </c>
      <c r="L116" s="104">
        <f>FEE_3_In!$H135</f>
        <v>53362.526169796845</v>
      </c>
      <c r="M116" s="104">
        <f>FEE_3_Out!$H135</f>
        <v>51580.915009746663</v>
      </c>
      <c r="N116" s="104">
        <f>FEE_4_In!$H135</f>
        <v>50091.485074863784</v>
      </c>
      <c r="O116" s="104">
        <f>FEE_4_Out!$H135</f>
        <v>54045.638006692221</v>
      </c>
      <c r="P116" s="745">
        <f t="shared" si="9"/>
        <v>0.84147298108065449</v>
      </c>
      <c r="Q116" s="745">
        <f t="shared" si="10"/>
        <v>0.84147298108065449</v>
      </c>
      <c r="R116" s="745">
        <f t="shared" si="11"/>
        <v>1.056580615856944</v>
      </c>
      <c r="S116" s="745">
        <f t="shared" si="12"/>
        <v>0.92131591495357767</v>
      </c>
      <c r="T116" s="745">
        <f t="shared" si="13"/>
        <v>1.0510041019874155</v>
      </c>
      <c r="U116" s="745">
        <f t="shared" si="14"/>
        <v>1.0159142969920305</v>
      </c>
      <c r="V116" s="745">
        <f t="shared" si="15"/>
        <v>0.98657916082917818</v>
      </c>
      <c r="W116" s="745">
        <f t="shared" si="16"/>
        <v>1.0644583627622652</v>
      </c>
    </row>
    <row r="117" spans="1:23" s="20" customFormat="1" x14ac:dyDescent="0.25">
      <c r="B117" s="55" t="str">
        <f>ITE_LUC_Rates!A117</f>
        <v>937-00</v>
      </c>
      <c r="C117" s="56" t="str">
        <f>ITE_LUC_Rates!C117</f>
        <v>Coffee/Donut Shop</v>
      </c>
      <c r="D117" s="57" t="str">
        <f>ITE_LUC_Rates!D117</f>
        <v>1000 GSF</v>
      </c>
      <c r="E117" s="129">
        <f>ITE_LUC_Rates!H117</f>
        <v>820.38</v>
      </c>
      <c r="F117" s="58" t="s">
        <v>71</v>
      </c>
      <c r="G117" s="104">
        <f>ITE_LUC_Rates!Q117</f>
        <v>58641.2</v>
      </c>
      <c r="H117" s="104">
        <f>FEE_1_Out!$H136</f>
        <v>74423.897263506093</v>
      </c>
      <c r="I117" s="104">
        <f>FEE_1_Out!$H136</f>
        <v>74423.897263506093</v>
      </c>
      <c r="J117" s="104">
        <f>FEE_2_In!$H136</f>
        <v>93449.045867358756</v>
      </c>
      <c r="K117" s="104">
        <f>FEE_2_Out!$H136</f>
        <v>81485.588418632775</v>
      </c>
      <c r="L117" s="104">
        <f>FEE_3_In!$H136</f>
        <v>92955.832294676598</v>
      </c>
      <c r="M117" s="104">
        <f>FEE_3_Out!$H136</f>
        <v>89852.322020800464</v>
      </c>
      <c r="N117" s="104">
        <f>FEE_4_In!$H136</f>
        <v>87257.782197084118</v>
      </c>
      <c r="O117" s="104">
        <f>FEE_4_Out!$H136</f>
        <v>94145.791502134365</v>
      </c>
      <c r="P117" s="745">
        <f t="shared" si="9"/>
        <v>1.2691400800717942</v>
      </c>
      <c r="Q117" s="745">
        <f t="shared" si="10"/>
        <v>1.2691400800717942</v>
      </c>
      <c r="R117" s="745">
        <f t="shared" si="11"/>
        <v>1.5935732192956276</v>
      </c>
      <c r="S117" s="745">
        <f t="shared" si="12"/>
        <v>1.389562089770209</v>
      </c>
      <c r="T117" s="745">
        <f t="shared" si="13"/>
        <v>1.5851625187526279</v>
      </c>
      <c r="U117" s="745">
        <f t="shared" si="14"/>
        <v>1.532238801743492</v>
      </c>
      <c r="V117" s="745">
        <f t="shared" si="15"/>
        <v>1.4879944850563107</v>
      </c>
      <c r="W117" s="745">
        <f t="shared" si="16"/>
        <v>1.6054547229956817</v>
      </c>
    </row>
    <row r="118" spans="1:23" s="20" customFormat="1" x14ac:dyDescent="0.25">
      <c r="A118" s="102"/>
      <c r="B118" s="55" t="str">
        <f>ITE_LUC_Rates!A118</f>
        <v>944-00</v>
      </c>
      <c r="C118" s="56" t="str">
        <f>ITE_LUC_Rates!C118</f>
        <v>Service Stations w/ Gasoline</v>
      </c>
      <c r="D118" s="57" t="str">
        <f>ITE_LUC_Rates!D118</f>
        <v>Pump</v>
      </c>
      <c r="E118" s="129">
        <f>ITE_LUC_Rates!H118</f>
        <v>172.01</v>
      </c>
      <c r="F118" s="58" t="s">
        <v>71</v>
      </c>
      <c r="G118" s="104">
        <f>ITE_LUC_Rates!Q118</f>
        <v>12075.078</v>
      </c>
      <c r="H118" s="104">
        <f>FEE_1_Out!$H137</f>
        <v>15604.542490425996</v>
      </c>
      <c r="I118" s="104">
        <f>FEE_1_Out!$H137</f>
        <v>15604.542490425996</v>
      </c>
      <c r="J118" s="104">
        <f>FEE_2_In!$H137</f>
        <v>19593.566858826856</v>
      </c>
      <c r="K118" s="104">
        <f>FEE_2_Out!$H137</f>
        <v>17085.175240606823</v>
      </c>
      <c r="L118" s="104">
        <f>FEE_3_In!$H137</f>
        <v>19490.15421269085</v>
      </c>
      <c r="M118" s="104">
        <f>FEE_3_Out!$H137</f>
        <v>18839.437712764673</v>
      </c>
      <c r="N118" s="104">
        <f>FEE_4_In!$H137</f>
        <v>18295.437621249224</v>
      </c>
      <c r="O118" s="104">
        <f>FEE_4_Out!$H137</f>
        <v>19739.654302008978</v>
      </c>
      <c r="P118" s="745">
        <f t="shared" si="9"/>
        <v>1.2922933077886534</v>
      </c>
      <c r="Q118" s="745">
        <f t="shared" si="10"/>
        <v>1.2922933077886534</v>
      </c>
      <c r="R118" s="745">
        <f t="shared" si="11"/>
        <v>1.6226451587995421</v>
      </c>
      <c r="S118" s="745">
        <f t="shared" si="12"/>
        <v>1.4149122051722418</v>
      </c>
      <c r="T118" s="745">
        <f t="shared" si="13"/>
        <v>1.6140810198237105</v>
      </c>
      <c r="U118" s="745">
        <f t="shared" si="14"/>
        <v>1.5601918027166926</v>
      </c>
      <c r="V118" s="745">
        <f t="shared" si="15"/>
        <v>1.515140326319153</v>
      </c>
      <c r="W118" s="745">
        <f t="shared" si="16"/>
        <v>1.6347434196291717</v>
      </c>
    </row>
    <row r="119" spans="1:23" s="20" customFormat="1" x14ac:dyDescent="0.25">
      <c r="A119" s="102"/>
      <c r="B119" s="101"/>
      <c r="C119" s="56"/>
      <c r="D119" s="119"/>
      <c r="E119" s="118"/>
      <c r="F119" s="100"/>
      <c r="G119" s="60"/>
      <c r="H119" s="60"/>
      <c r="I119" s="60"/>
      <c r="J119" s="60"/>
      <c r="K119" s="60"/>
      <c r="L119" s="60"/>
      <c r="M119" s="60"/>
      <c r="N119" s="60"/>
      <c r="O119" s="60"/>
      <c r="P119" s="745"/>
      <c r="Q119" s="745"/>
      <c r="R119" s="745"/>
      <c r="S119" s="745"/>
      <c r="T119" s="745"/>
      <c r="U119" s="745"/>
      <c r="V119" s="745"/>
      <c r="W119" s="745"/>
    </row>
    <row r="120" spans="1:23" s="20" customFormat="1" x14ac:dyDescent="0.25">
      <c r="B120" s="68"/>
      <c r="C120" s="56"/>
      <c r="D120" s="119"/>
      <c r="E120" s="119"/>
      <c r="F120" s="100"/>
      <c r="G120" s="60"/>
      <c r="H120" s="60"/>
      <c r="I120" s="60"/>
      <c r="J120" s="60"/>
      <c r="K120" s="60"/>
      <c r="L120" s="60"/>
      <c r="M120" s="60"/>
      <c r="N120" s="60"/>
      <c r="O120" s="60"/>
      <c r="P120" s="745"/>
      <c r="Q120" s="745"/>
      <c r="R120" s="745"/>
      <c r="S120" s="745"/>
      <c r="T120" s="745"/>
      <c r="U120" s="745"/>
      <c r="V120" s="745"/>
      <c r="W120" s="745"/>
    </row>
    <row r="121" spans="1:23" s="20" customFormat="1" x14ac:dyDescent="0.25">
      <c r="B121" s="68"/>
      <c r="C121" s="56"/>
      <c r="D121" s="119"/>
      <c r="E121" s="119"/>
      <c r="F121" s="100"/>
      <c r="G121" s="60"/>
      <c r="H121" s="60"/>
      <c r="I121" s="60"/>
      <c r="J121" s="60"/>
      <c r="K121" s="60"/>
      <c r="L121" s="60"/>
      <c r="M121" s="60"/>
      <c r="N121" s="60"/>
      <c r="O121" s="60"/>
      <c r="P121" s="745"/>
      <c r="Q121" s="745"/>
      <c r="R121" s="745"/>
      <c r="S121" s="745"/>
      <c r="T121" s="745"/>
      <c r="U121" s="745"/>
      <c r="V121" s="745"/>
      <c r="W121" s="745"/>
    </row>
    <row r="122" spans="1:23" x14ac:dyDescent="0.25">
      <c r="C122" s="33"/>
      <c r="D122" s="119"/>
      <c r="E122" s="119"/>
      <c r="F122" s="100"/>
      <c r="G122" s="60"/>
      <c r="H122" s="60"/>
      <c r="I122" s="60"/>
      <c r="J122" s="60"/>
      <c r="K122" s="60"/>
      <c r="L122" s="60"/>
      <c r="M122" s="60"/>
      <c r="N122" s="60"/>
      <c r="O122" s="60"/>
    </row>
    <row r="123" spans="1:23" x14ac:dyDescent="0.25">
      <c r="C123" s="33"/>
      <c r="D123" s="119"/>
      <c r="E123" s="119"/>
      <c r="F123" s="100"/>
      <c r="G123" s="60"/>
      <c r="H123" s="60"/>
      <c r="I123" s="60"/>
      <c r="J123" s="60"/>
      <c r="K123" s="60"/>
      <c r="L123" s="60"/>
      <c r="M123" s="60"/>
      <c r="N123" s="60"/>
      <c r="O123" s="60"/>
    </row>
    <row r="124" spans="1:23" x14ac:dyDescent="0.25">
      <c r="C124" s="33"/>
      <c r="D124" s="119"/>
      <c r="E124" s="119"/>
      <c r="F124" s="100"/>
      <c r="G124" s="60"/>
      <c r="H124" s="60"/>
      <c r="I124" s="60"/>
      <c r="J124" s="60"/>
      <c r="K124" s="60"/>
      <c r="L124" s="60"/>
      <c r="M124" s="60"/>
      <c r="N124" s="60"/>
      <c r="O124" s="60"/>
    </row>
    <row r="125" spans="1:23" x14ac:dyDescent="0.25">
      <c r="C125" s="33"/>
      <c r="D125" s="119"/>
      <c r="E125" s="119"/>
      <c r="F125" s="100"/>
      <c r="G125" s="60"/>
      <c r="H125" s="60"/>
      <c r="I125" s="60"/>
      <c r="J125" s="60"/>
      <c r="K125" s="60"/>
      <c r="L125" s="60"/>
      <c r="M125" s="60"/>
      <c r="N125" s="60"/>
      <c r="O125" s="60"/>
    </row>
    <row r="126" spans="1:23" x14ac:dyDescent="0.25">
      <c r="C126" s="33"/>
      <c r="F126" s="121"/>
      <c r="G126" s="60"/>
      <c r="H126" s="60"/>
      <c r="I126" s="60"/>
      <c r="J126" s="60"/>
      <c r="K126" s="60"/>
      <c r="L126" s="60"/>
      <c r="M126" s="60"/>
      <c r="N126" s="60"/>
      <c r="O126" s="60"/>
    </row>
    <row r="127" spans="1:23" x14ac:dyDescent="0.25">
      <c r="C127" s="33"/>
      <c r="F127" s="121"/>
      <c r="G127" s="60"/>
      <c r="H127" s="60"/>
      <c r="I127" s="60"/>
      <c r="J127" s="60"/>
      <c r="K127" s="60"/>
      <c r="L127" s="60"/>
      <c r="M127" s="60"/>
      <c r="N127" s="60"/>
      <c r="O127" s="60"/>
    </row>
    <row r="128" spans="1:23" x14ac:dyDescent="0.25">
      <c r="C128" s="33"/>
      <c r="F128" s="121"/>
      <c r="G128" s="122"/>
      <c r="H128" s="122"/>
      <c r="I128" s="122"/>
      <c r="J128" s="122"/>
      <c r="K128" s="122"/>
      <c r="L128" s="122"/>
      <c r="M128" s="122"/>
      <c r="N128" s="122"/>
      <c r="O128" s="122"/>
    </row>
    <row r="129" spans="1:28" x14ac:dyDescent="0.25">
      <c r="C129" s="33"/>
      <c r="F129" s="121"/>
      <c r="G129" s="122"/>
      <c r="H129" s="122"/>
      <c r="I129" s="122"/>
      <c r="J129" s="122"/>
      <c r="K129" s="122"/>
      <c r="L129" s="122"/>
      <c r="M129" s="122"/>
      <c r="N129" s="122"/>
      <c r="O129" s="122"/>
    </row>
    <row r="130" spans="1:28" x14ac:dyDescent="0.25">
      <c r="C130" s="33"/>
      <c r="F130" s="121"/>
      <c r="G130" s="122"/>
      <c r="H130" s="122"/>
      <c r="I130" s="122"/>
      <c r="J130" s="122"/>
      <c r="K130" s="122"/>
      <c r="L130" s="122"/>
      <c r="M130" s="122"/>
      <c r="N130" s="122"/>
      <c r="O130" s="122"/>
    </row>
    <row r="131" spans="1:28" x14ac:dyDescent="0.25">
      <c r="C131" s="33"/>
    </row>
    <row r="132" spans="1:28" x14ac:dyDescent="0.25">
      <c r="C132" s="33"/>
    </row>
    <row r="133" spans="1:28" x14ac:dyDescent="0.25">
      <c r="C133" s="33"/>
    </row>
    <row r="134" spans="1:28" x14ac:dyDescent="0.25">
      <c r="C134" s="33"/>
    </row>
    <row r="135" spans="1:28" x14ac:dyDescent="0.25">
      <c r="C135" s="33"/>
    </row>
    <row r="136" spans="1:28" x14ac:dyDescent="0.25">
      <c r="C136" s="33"/>
    </row>
    <row r="137" spans="1:28" x14ac:dyDescent="0.25">
      <c r="C137" s="33"/>
    </row>
    <row r="138" spans="1:28" x14ac:dyDescent="0.25">
      <c r="C138" s="33"/>
    </row>
    <row r="139" spans="1:28" x14ac:dyDescent="0.25">
      <c r="C139" s="33"/>
    </row>
    <row r="140" spans="1:28" x14ac:dyDescent="0.25">
      <c r="C140" s="33"/>
    </row>
    <row r="141" spans="1:28" s="34" customFormat="1" x14ac:dyDescent="0.25">
      <c r="A141" s="11"/>
      <c r="B141" s="10"/>
      <c r="C141" s="33"/>
      <c r="F141" s="69"/>
      <c r="G141" s="13"/>
      <c r="H141" s="13"/>
      <c r="I141" s="13"/>
      <c r="J141" s="13"/>
      <c r="K141" s="13"/>
      <c r="L141" s="13"/>
      <c r="M141" s="13"/>
      <c r="N141" s="13"/>
      <c r="O141" s="13"/>
      <c r="P141" s="746"/>
      <c r="Q141" s="746"/>
      <c r="R141" s="746"/>
      <c r="S141" s="746"/>
      <c r="T141" s="746"/>
      <c r="U141" s="746"/>
      <c r="V141" s="746"/>
      <c r="W141" s="746"/>
      <c r="X141" s="11"/>
      <c r="Y141" s="11"/>
      <c r="Z141" s="11"/>
      <c r="AA141" s="11"/>
      <c r="AB141" s="11"/>
    </row>
    <row r="142" spans="1:28" s="34" customFormat="1" x14ac:dyDescent="0.25">
      <c r="A142" s="11"/>
      <c r="B142" s="10"/>
      <c r="C142" s="33"/>
      <c r="F142" s="69"/>
      <c r="G142" s="13"/>
      <c r="H142" s="13"/>
      <c r="I142" s="13"/>
      <c r="J142" s="13"/>
      <c r="K142" s="13"/>
      <c r="L142" s="13"/>
      <c r="M142" s="13"/>
      <c r="N142" s="13"/>
      <c r="O142" s="13"/>
      <c r="P142" s="746"/>
      <c r="Q142" s="746"/>
      <c r="R142" s="746"/>
      <c r="S142" s="746"/>
      <c r="T142" s="746"/>
      <c r="U142" s="746"/>
      <c r="V142" s="746"/>
      <c r="W142" s="746"/>
      <c r="X142" s="11"/>
      <c r="Y142" s="11"/>
      <c r="Z142" s="11"/>
      <c r="AA142" s="11"/>
      <c r="AB142"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784" t="s">
        <v>58</v>
      </c>
      <c r="P2" s="785"/>
      <c r="Q2" s="785"/>
      <c r="R2" s="785"/>
      <c r="S2" s="786"/>
    </row>
    <row r="3" spans="1:36" ht="17.100000000000001" customHeight="1" thickBot="1" x14ac:dyDescent="0.3">
      <c r="A3" s="10"/>
      <c r="B3" s="796"/>
      <c r="C3" s="797"/>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791" t="s">
        <v>53</v>
      </c>
      <c r="C4" s="793">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792"/>
      <c r="C5" s="790"/>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787" t="s">
        <v>54</v>
      </c>
      <c r="C6" s="789"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788"/>
      <c r="C7" s="790"/>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66</v>
      </c>
      <c r="X9" s="804"/>
      <c r="Y9" s="805"/>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792"/>
      <c r="C5" s="790"/>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787" t="s">
        <v>54</v>
      </c>
      <c r="C6" s="789"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788"/>
      <c r="C7" s="790"/>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64</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P9:S9"/>
    <mergeCell ref="T9:V9"/>
    <mergeCell ref="I9:O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2"/>
      <c r="C5" s="790"/>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787" t="s">
        <v>54</v>
      </c>
      <c r="C6" s="789"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788"/>
      <c r="C7" s="790"/>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66</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792"/>
      <c r="C5" s="790"/>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787" t="s">
        <v>54</v>
      </c>
      <c r="C6" s="789"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788"/>
      <c r="C7" s="790"/>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64</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2"/>
      <c r="C5" s="790"/>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787" t="s">
        <v>54</v>
      </c>
      <c r="C6" s="789"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788"/>
      <c r="C7" s="790"/>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64</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W9:Y9"/>
    <mergeCell ref="I9:O9"/>
    <mergeCell ref="P9:S9"/>
    <mergeCell ref="T9:V9"/>
    <mergeCell ref="O2:S2"/>
    <mergeCell ref="B6:B7"/>
    <mergeCell ref="C6:C7"/>
    <mergeCell ref="B4:B5"/>
    <mergeCell ref="C4:C5"/>
    <mergeCell ref="B2:C3"/>
    <mergeCell ref="E2:J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792"/>
      <c r="C5" s="790"/>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787" t="s">
        <v>54</v>
      </c>
      <c r="C6" s="789"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788"/>
      <c r="C7" s="790"/>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64</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ITE_LUC_Rates!H11*150</f>
        <v>1098</v>
      </c>
      <c r="F23" s="410" t="s">
        <v>68</v>
      </c>
      <c r="G23" s="417">
        <f>ITE_LUC_Rates!Q11</f>
        <v>6701.09</v>
      </c>
      <c r="H23" s="581">
        <f t="shared" si="0"/>
        <v>1158282.6281019801</v>
      </c>
      <c r="I23" s="553">
        <f>ITECountywide!$B$9*E23</f>
        <v>1990.2134162207717</v>
      </c>
      <c r="J23" s="554">
        <f t="shared" si="14"/>
        <v>1.67</v>
      </c>
      <c r="K23" s="416">
        <f t="shared" si="15"/>
        <v>0.8872444414531403</v>
      </c>
      <c r="L23" s="554">
        <f>Passby_Length_Adj!H18</f>
        <v>1</v>
      </c>
      <c r="M23" s="554">
        <f>Passby_Length_Adj!J18</f>
        <v>1</v>
      </c>
      <c r="N23" s="416">
        <v>0.5</v>
      </c>
      <c r="O23" s="546">
        <f t="shared" si="16"/>
        <v>0.5</v>
      </c>
      <c r="P23" s="555">
        <f t="shared" si="17"/>
        <v>7247.7746246606985</v>
      </c>
      <c r="Q23" s="556">
        <f t="shared" si="18"/>
        <v>4339.9848051860472</v>
      </c>
      <c r="R23" s="557">
        <f t="shared" si="19"/>
        <v>254.27556818181819</v>
      </c>
      <c r="S23" s="582">
        <f t="shared" si="20"/>
        <v>1103552.1022391396</v>
      </c>
      <c r="T23" s="555">
        <f t="shared" si="21"/>
        <v>323.22955677614232</v>
      </c>
      <c r="U23" s="559">
        <f t="shared" si="22"/>
        <v>154.50490219883392</v>
      </c>
      <c r="V23" s="582">
        <f t="shared" si="23"/>
        <v>49940.5510574703</v>
      </c>
      <c r="W23" s="555">
        <f t="shared" si="24"/>
        <v>126.36452460669594</v>
      </c>
      <c r="X23" s="559">
        <f t="shared" si="25"/>
        <v>37.9060089869281</v>
      </c>
      <c r="Y23" s="582">
        <f t="shared" si="26"/>
        <v>4789.9748053703133</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2"/>
      <c r="C5" s="790"/>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787" t="s">
        <v>54</v>
      </c>
      <c r="C6" s="789"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788"/>
      <c r="C7" s="790"/>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62</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I9:O9"/>
    <mergeCell ref="P9:S9"/>
    <mergeCell ref="T9:V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4" t="str">
        <f>+HYPERLINK(ContextAreas_Map!A1,"Context Area")</f>
        <v>Context Area</v>
      </c>
      <c r="C2" s="795"/>
      <c r="E2" s="798" t="s">
        <v>57</v>
      </c>
      <c r="F2" s="799"/>
      <c r="G2" s="799"/>
      <c r="H2" s="799"/>
      <c r="I2" s="799"/>
      <c r="J2" s="800"/>
      <c r="L2" s="439" t="s">
        <v>65</v>
      </c>
      <c r="M2" s="440"/>
      <c r="O2" s="809" t="s">
        <v>58</v>
      </c>
      <c r="P2" s="810"/>
      <c r="Q2" s="810"/>
      <c r="R2" s="810"/>
      <c r="S2" s="811"/>
    </row>
    <row r="3" spans="1:36" ht="17.100000000000001" customHeight="1" thickBot="1" x14ac:dyDescent="0.3">
      <c r="A3" s="10"/>
      <c r="B3" s="796"/>
      <c r="C3" s="797"/>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1" t="s">
        <v>53</v>
      </c>
      <c r="C4" s="793">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792"/>
      <c r="C5" s="790"/>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787" t="s">
        <v>54</v>
      </c>
      <c r="C6" s="789"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788"/>
      <c r="C7" s="790"/>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1" t="s">
        <v>121</v>
      </c>
      <c r="C9" s="802"/>
      <c r="D9" s="802"/>
      <c r="E9" s="802"/>
      <c r="F9" s="802"/>
      <c r="G9" s="802"/>
      <c r="H9" s="802"/>
      <c r="I9" s="806" t="s">
        <v>74</v>
      </c>
      <c r="J9" s="807"/>
      <c r="K9" s="807"/>
      <c r="L9" s="807"/>
      <c r="M9" s="807"/>
      <c r="N9" s="807"/>
      <c r="O9" s="808"/>
      <c r="P9" s="803" t="s">
        <v>75</v>
      </c>
      <c r="Q9" s="804"/>
      <c r="R9" s="804"/>
      <c r="S9" s="805"/>
      <c r="T9" s="803" t="s">
        <v>61</v>
      </c>
      <c r="U9" s="804"/>
      <c r="V9" s="805"/>
      <c r="W9" s="803" t="s">
        <v>64</v>
      </c>
      <c r="X9" s="804"/>
      <c r="Y9" s="805"/>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zoomScaleNormal="110" workbookViewId="0">
      <selection activeCell="A24" sqref="A24:XFD24"/>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24" t="s">
        <v>495</v>
      </c>
      <c r="C1" s="825"/>
      <c r="D1" s="826"/>
      <c r="E1" s="818" t="s">
        <v>496</v>
      </c>
      <c r="F1" s="819"/>
      <c r="G1" s="819"/>
      <c r="H1" s="820"/>
      <c r="I1" s="830" t="s">
        <v>497</v>
      </c>
      <c r="J1" s="831"/>
      <c r="K1" s="831"/>
      <c r="L1" s="831"/>
      <c r="M1" s="831"/>
      <c r="N1" s="831"/>
      <c r="O1" s="831"/>
      <c r="P1" s="832"/>
      <c r="Q1" s="812" t="s">
        <v>498</v>
      </c>
      <c r="R1" s="813"/>
      <c r="S1" s="813"/>
      <c r="T1" s="813"/>
      <c r="U1" s="268"/>
      <c r="V1" s="268"/>
      <c r="W1" s="268"/>
      <c r="X1" s="268"/>
      <c r="Y1" s="268"/>
      <c r="Z1" s="268"/>
      <c r="AA1" s="268"/>
      <c r="AB1" s="268"/>
      <c r="AC1" s="268"/>
      <c r="AD1" s="268"/>
      <c r="AE1" s="268"/>
      <c r="AF1" s="268"/>
      <c r="AH1" s="812" t="s">
        <v>499</v>
      </c>
      <c r="AI1" s="813"/>
      <c r="AJ1" s="813"/>
      <c r="AK1" s="813"/>
      <c r="AL1" s="813"/>
      <c r="AM1" s="813"/>
      <c r="AN1" s="813"/>
      <c r="AO1" s="813"/>
      <c r="AP1" s="813"/>
      <c r="AQ1" s="813"/>
      <c r="AR1" s="813"/>
      <c r="AS1" s="813"/>
      <c r="AT1" s="813"/>
      <c r="AU1" s="813"/>
      <c r="AV1" s="813"/>
      <c r="AW1" s="813"/>
    </row>
    <row r="2" spans="1:49" ht="28.5" customHeight="1" x14ac:dyDescent="0.3">
      <c r="A2" s="270"/>
      <c r="B2" s="827"/>
      <c r="C2" s="828"/>
      <c r="D2" s="829"/>
      <c r="E2" s="821"/>
      <c r="F2" s="822"/>
      <c r="G2" s="822"/>
      <c r="H2" s="823"/>
      <c r="I2" s="815" t="s">
        <v>500</v>
      </c>
      <c r="J2" s="816"/>
      <c r="K2" s="816"/>
      <c r="L2" s="817"/>
      <c r="M2" s="815" t="s">
        <v>499</v>
      </c>
      <c r="N2" s="816"/>
      <c r="O2" s="816"/>
      <c r="P2" s="817"/>
      <c r="Q2" s="812" t="s">
        <v>501</v>
      </c>
      <c r="R2" s="813"/>
      <c r="S2" s="813"/>
      <c r="T2" s="813"/>
      <c r="U2" s="812" t="s">
        <v>502</v>
      </c>
      <c r="V2" s="813"/>
      <c r="W2" s="813"/>
      <c r="X2" s="814"/>
      <c r="Y2" s="812" t="s">
        <v>503</v>
      </c>
      <c r="Z2" s="813"/>
      <c r="AA2" s="813"/>
      <c r="AB2" s="814"/>
      <c r="AC2" s="812" t="s">
        <v>504</v>
      </c>
      <c r="AD2" s="813"/>
      <c r="AE2" s="813"/>
      <c r="AF2" s="814"/>
      <c r="AH2" s="812" t="s">
        <v>505</v>
      </c>
      <c r="AI2" s="813"/>
      <c r="AJ2" s="813"/>
      <c r="AK2" s="814"/>
      <c r="AL2" s="812" t="s">
        <v>506</v>
      </c>
      <c r="AM2" s="813"/>
      <c r="AN2" s="813"/>
      <c r="AO2" s="814"/>
      <c r="AP2" s="812" t="s">
        <v>507</v>
      </c>
      <c r="AQ2" s="813"/>
      <c r="AR2" s="813"/>
      <c r="AS2" s="814"/>
      <c r="AT2" s="812" t="s">
        <v>508</v>
      </c>
      <c r="AU2" s="813"/>
      <c r="AV2" s="813"/>
      <c r="AW2" s="814"/>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Y2:AB2"/>
    <mergeCell ref="AC2:AF2"/>
    <mergeCell ref="Q1:T1"/>
    <mergeCell ref="Q2:T2"/>
    <mergeCell ref="U2:X2"/>
    <mergeCell ref="M2:P2"/>
    <mergeCell ref="E1:H2"/>
    <mergeCell ref="B1:D2"/>
    <mergeCell ref="I1:P1"/>
    <mergeCell ref="I2:L2"/>
    <mergeCell ref="AH1:AW1"/>
    <mergeCell ref="AH2:AK2"/>
    <mergeCell ref="AL2:AO2"/>
    <mergeCell ref="AP2:AS2"/>
    <mergeCell ref="AT2:AW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43" t="s">
        <v>547</v>
      </c>
      <c r="C1" s="844"/>
      <c r="D1" s="844"/>
      <c r="E1" s="844"/>
      <c r="F1" s="844"/>
      <c r="G1" s="845"/>
      <c r="H1" s="741"/>
      <c r="I1" s="741"/>
      <c r="J1" s="741"/>
      <c r="K1" s="741"/>
      <c r="L1" s="846"/>
      <c r="M1" s="846"/>
      <c r="N1" s="846"/>
      <c r="O1" s="846"/>
      <c r="P1" s="846"/>
      <c r="Q1" s="846"/>
      <c r="R1" s="846"/>
      <c r="S1" s="847"/>
      <c r="T1" s="836" t="s">
        <v>548</v>
      </c>
      <c r="U1" s="848" t="s">
        <v>549</v>
      </c>
      <c r="V1" s="848"/>
      <c r="W1" s="848"/>
      <c r="X1" s="848"/>
      <c r="Y1" s="836" t="s">
        <v>550</v>
      </c>
      <c r="Z1" s="836" t="s">
        <v>551</v>
      </c>
      <c r="AA1" s="849" t="s">
        <v>552</v>
      </c>
      <c r="AB1" s="850"/>
      <c r="AC1" s="849" t="s">
        <v>553</v>
      </c>
      <c r="AD1" s="850"/>
      <c r="AE1" s="833" t="s">
        <v>554</v>
      </c>
      <c r="AF1" s="834"/>
      <c r="AG1" s="834"/>
      <c r="AH1" s="835"/>
      <c r="AI1" s="833" t="s">
        <v>499</v>
      </c>
      <c r="AJ1" s="834"/>
      <c r="AK1" s="834"/>
      <c r="AL1" s="835"/>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36"/>
      <c r="U2" s="639" t="s">
        <v>574</v>
      </c>
      <c r="V2" s="641" t="s">
        <v>575</v>
      </c>
      <c r="W2" s="640" t="s">
        <v>576</v>
      </c>
      <c r="X2" s="640" t="s">
        <v>577</v>
      </c>
      <c r="Y2" s="836"/>
      <c r="Z2" s="836"/>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51"/>
      <c r="S3" s="851"/>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52"/>
      <c r="S4" s="852"/>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52"/>
      <c r="S5" s="852"/>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52"/>
      <c r="S6" s="852"/>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53"/>
      <c r="S7" s="853"/>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37"/>
      <c r="C9" s="838"/>
      <c r="D9" s="838"/>
      <c r="E9" s="838"/>
      <c r="F9" s="838"/>
      <c r="G9" s="372">
        <f>+G3+G4+G5</f>
        <v>91056</v>
      </c>
      <c r="H9" s="838"/>
      <c r="I9" s="838"/>
      <c r="J9" s="838"/>
      <c r="K9" s="838"/>
      <c r="L9" s="838"/>
      <c r="M9" s="838"/>
      <c r="N9" s="838"/>
      <c r="O9" s="838"/>
      <c r="P9" s="838"/>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39"/>
      <c r="C10" s="840"/>
      <c r="D10" s="840"/>
      <c r="E10" s="840"/>
      <c r="F10" s="840"/>
      <c r="G10" s="356">
        <f>+G6</f>
        <v>944</v>
      </c>
      <c r="H10" s="840"/>
      <c r="I10" s="840"/>
      <c r="J10" s="840"/>
      <c r="K10" s="840"/>
      <c r="L10" s="840"/>
      <c r="M10" s="840"/>
      <c r="N10" s="840"/>
      <c r="O10" s="840"/>
      <c r="P10" s="840"/>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41"/>
      <c r="C11" s="842"/>
      <c r="D11" s="842"/>
      <c r="E11" s="842"/>
      <c r="F11" s="842"/>
      <c r="G11" s="396">
        <f>+G7</f>
        <v>800</v>
      </c>
      <c r="H11" s="842"/>
      <c r="I11" s="842"/>
      <c r="J11" s="842"/>
      <c r="K11" s="842"/>
      <c r="L11" s="842"/>
      <c r="M11" s="842"/>
      <c r="N11" s="842"/>
      <c r="O11" s="842"/>
      <c r="P11" s="842"/>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67" t="s">
        <v>594</v>
      </c>
      <c r="D1" s="868"/>
      <c r="E1" s="869"/>
      <c r="F1" s="491"/>
      <c r="G1" s="867" t="s">
        <v>595</v>
      </c>
      <c r="H1" s="868"/>
      <c r="I1" s="869"/>
      <c r="J1" s="871" t="s">
        <v>596</v>
      </c>
      <c r="K1" s="872"/>
      <c r="L1" s="872"/>
      <c r="M1" s="873"/>
      <c r="N1" s="871" t="s">
        <v>597</v>
      </c>
      <c r="O1" s="872"/>
      <c r="P1" s="872"/>
      <c r="Q1" s="873"/>
      <c r="R1" s="874" t="s">
        <v>598</v>
      </c>
      <c r="S1" s="865" t="s">
        <v>599</v>
      </c>
      <c r="T1" s="866"/>
      <c r="U1" s="866"/>
      <c r="V1" s="866"/>
      <c r="W1" s="742"/>
      <c r="X1" s="865" t="s">
        <v>600</v>
      </c>
      <c r="Y1" s="866"/>
      <c r="Z1" s="870"/>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75"/>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1" t="s">
        <v>98</v>
      </c>
      <c r="T7" s="862"/>
      <c r="U7" s="485">
        <f>SUM(U3:U6)</f>
        <v>1</v>
      </c>
      <c r="V7" s="486">
        <f>SUM(V3:V6)</f>
        <v>37.9060089869281</v>
      </c>
      <c r="W7" s="863"/>
      <c r="X7" s="864"/>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54" t="s">
        <v>626</v>
      </c>
      <c r="C33" s="855"/>
      <c r="D33" s="856"/>
      <c r="G33" s="854" t="s">
        <v>627</v>
      </c>
      <c r="H33" s="855"/>
      <c r="I33" s="856"/>
      <c r="K33" s="857" t="s">
        <v>628</v>
      </c>
      <c r="L33" s="857"/>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59" t="s">
        <v>662</v>
      </c>
      <c r="C43" s="860"/>
      <c r="D43" s="860"/>
      <c r="E43" s="860"/>
      <c r="F43" s="860"/>
      <c r="G43" s="860"/>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58" t="s">
        <v>688</v>
      </c>
      <c r="L48" s="858"/>
    </row>
    <row r="49" spans="2:27" ht="13.15" customHeight="1" x14ac:dyDescent="0.25">
      <c r="B49" s="515" t="s">
        <v>689</v>
      </c>
      <c r="C49" s="515" t="s">
        <v>690</v>
      </c>
      <c r="D49" s="515" t="s">
        <v>691</v>
      </c>
      <c r="E49" s="515" t="s">
        <v>692</v>
      </c>
      <c r="F49" s="515" t="s">
        <v>693</v>
      </c>
      <c r="G49" s="515" t="s">
        <v>694</v>
      </c>
      <c r="K49" s="858"/>
      <c r="L49" s="858"/>
    </row>
    <row r="50" spans="2:27" ht="13.15" customHeight="1" x14ac:dyDescent="0.25">
      <c r="B50" s="515" t="s">
        <v>695</v>
      </c>
      <c r="C50" s="515" t="s">
        <v>696</v>
      </c>
      <c r="D50" s="515" t="s">
        <v>697</v>
      </c>
      <c r="E50" s="515" t="s">
        <v>698</v>
      </c>
      <c r="F50" s="515" t="s">
        <v>699</v>
      </c>
      <c r="G50" s="515" t="s">
        <v>700</v>
      </c>
      <c r="K50" s="858"/>
      <c r="L50" s="858"/>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S7:T7"/>
    <mergeCell ref="W7:X7"/>
    <mergeCell ref="S1:V1"/>
    <mergeCell ref="C1:E1"/>
    <mergeCell ref="X1:Z1"/>
    <mergeCell ref="J1:M1"/>
    <mergeCell ref="N1:Q1"/>
    <mergeCell ref="R1:R2"/>
    <mergeCell ref="G1:I1"/>
    <mergeCell ref="G33:I33"/>
    <mergeCell ref="B33:D33"/>
    <mergeCell ref="K33:L33"/>
    <mergeCell ref="K48:L50"/>
    <mergeCell ref="B43:G43"/>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76" t="s">
        <v>713</v>
      </c>
      <c r="F7" s="876"/>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78" t="s">
        <v>742</v>
      </c>
      <c r="G2" s="878"/>
      <c r="H2" s="878"/>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77"/>
      <c r="W65" s="877"/>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79" t="s">
        <v>775</v>
      </c>
      <c r="F7" s="880"/>
      <c r="G7" s="880"/>
      <c r="H7" s="880"/>
      <c r="I7" s="880"/>
      <c r="J7" s="881"/>
      <c r="K7" s="882" t="s">
        <v>776</v>
      </c>
      <c r="L7" s="883"/>
      <c r="M7" s="879" t="s">
        <v>777</v>
      </c>
      <c r="N7" s="880"/>
      <c r="O7" s="881"/>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84" customFormat="1" ht="33" customHeight="1" x14ac:dyDescent="0.25">
      <c r="A1" s="884"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1103552.1022391396</v>
      </c>
      <c r="N11" s="475">
        <f>+FEE_ByContextArea_ByMode!AH25</f>
        <v>49940.5510574703</v>
      </c>
      <c r="O11" s="475">
        <f>+FEE_ByContextArea_ByMode!AI25</f>
        <v>4789.9748053703133</v>
      </c>
      <c r="P11" s="656">
        <f t="shared" si="1"/>
        <v>1158282.6281019801</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84" customFormat="1" ht="33" customHeight="1" x14ac:dyDescent="0.25">
      <c r="A1" s="884"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1103552.1022391396</v>
      </c>
      <c r="N10" s="475">
        <f>+FEE_ByContextArea_ByMode!AH25</f>
        <v>49940.5510574703</v>
      </c>
      <c r="O10" s="475">
        <f>+FEE_ByContextArea_ByMode!AI25</f>
        <v>4789.9748053703133</v>
      </c>
      <c r="P10" s="656">
        <f>SUM(M10:O10)</f>
        <v>1158282.6281019801</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76" t="s">
        <v>810</v>
      </c>
      <c r="G6" s="876"/>
      <c r="H6" s="876"/>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85" t="s">
        <v>815</v>
      </c>
    </row>
    <row r="10" spans="4:9" x14ac:dyDescent="0.25">
      <c r="D10" s="193"/>
      <c r="E10" s="198" t="s">
        <v>532</v>
      </c>
      <c r="F10" s="207">
        <v>0.65</v>
      </c>
      <c r="G10" s="1">
        <f>+RoadCapCost!K11</f>
        <v>0.65</v>
      </c>
      <c r="H10" s="4">
        <f>+RoadCapCost!O11</f>
        <v>0.65</v>
      </c>
      <c r="I10" s="885"/>
    </row>
    <row r="11" spans="4:9" x14ac:dyDescent="0.25">
      <c r="D11" s="218"/>
      <c r="E11" s="219" t="s">
        <v>98</v>
      </c>
      <c r="F11" s="220">
        <f>+F9+F10</f>
        <v>1</v>
      </c>
      <c r="G11" s="221">
        <f>+G9+G10</f>
        <v>1</v>
      </c>
      <c r="H11" s="222">
        <f>+H9+H10</f>
        <v>1</v>
      </c>
      <c r="I11" s="885"/>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85" t="s">
        <v>817</v>
      </c>
    </row>
    <row r="14" spans="4:9" x14ac:dyDescent="0.25">
      <c r="D14" s="193"/>
      <c r="E14" s="198" t="s">
        <v>584</v>
      </c>
      <c r="F14" s="207">
        <v>0</v>
      </c>
      <c r="G14" s="1">
        <f>+TransitCapCost!AA10</f>
        <v>0.04</v>
      </c>
      <c r="H14" s="4">
        <f>+TransitCapCost!AC10</f>
        <v>0.21</v>
      </c>
      <c r="I14" s="885"/>
    </row>
    <row r="15" spans="4:9" x14ac:dyDescent="0.25">
      <c r="D15" s="193"/>
      <c r="E15" s="198" t="s">
        <v>585</v>
      </c>
      <c r="F15" s="207">
        <v>0</v>
      </c>
      <c r="G15" s="1">
        <f>+TransitCapCost!AA11</f>
        <v>0.27</v>
      </c>
      <c r="H15" s="4">
        <f>+TransitCapCost!AC11</f>
        <v>0.64</v>
      </c>
      <c r="I15" s="885"/>
    </row>
    <row r="16" spans="4:9" x14ac:dyDescent="0.25">
      <c r="D16" s="218"/>
      <c r="E16" s="219" t="s">
        <v>98</v>
      </c>
      <c r="F16" s="220">
        <f>SUM(F13:F15)</f>
        <v>0</v>
      </c>
      <c r="G16" s="221">
        <f>SUM(G13:G15)</f>
        <v>1</v>
      </c>
      <c r="H16" s="222">
        <f>SUM(H13:H15)</f>
        <v>1</v>
      </c>
      <c r="I16" s="885"/>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85" t="s">
        <v>820</v>
      </c>
    </row>
    <row r="19" spans="4:9" ht="14.85" customHeight="1" x14ac:dyDescent="0.25">
      <c r="D19" s="193"/>
      <c r="E19" s="3" t="s">
        <v>821</v>
      </c>
      <c r="F19" s="207">
        <f>+G19</f>
        <v>0.35</v>
      </c>
      <c r="G19" s="1">
        <f>+WalkBikeCapCost!U4</f>
        <v>0.35</v>
      </c>
      <c r="H19" s="4">
        <f>+WalkBikeCapCost!Y4</f>
        <v>0.35</v>
      </c>
      <c r="I19" s="885"/>
    </row>
    <row r="20" spans="4:9" ht="14.85" customHeight="1" x14ac:dyDescent="0.25">
      <c r="D20" s="193"/>
      <c r="E20" s="3" t="s">
        <v>822</v>
      </c>
      <c r="F20" s="207">
        <f>+G20</f>
        <v>7.0000000000000007E-2</v>
      </c>
      <c r="G20" s="1">
        <f>+WalkBikeCapCost!U5</f>
        <v>7.0000000000000007E-2</v>
      </c>
      <c r="H20" s="4">
        <f>+WalkBikeCapCost!Y5</f>
        <v>7.0000000000000007E-2</v>
      </c>
      <c r="I20" s="885"/>
    </row>
    <row r="21" spans="4:9" ht="14.85" customHeight="1" x14ac:dyDescent="0.25">
      <c r="D21" s="193"/>
      <c r="E21" s="3" t="s">
        <v>823</v>
      </c>
      <c r="F21" s="207">
        <f>+G21</f>
        <v>0.43</v>
      </c>
      <c r="G21" s="1">
        <f>+WalkBikeCapCost!U6</f>
        <v>0.43</v>
      </c>
      <c r="H21" s="4">
        <f>+WalkBikeCapCost!Y6</f>
        <v>0.43</v>
      </c>
      <c r="I21" s="885"/>
    </row>
    <row r="22" spans="4:9" x14ac:dyDescent="0.25">
      <c r="D22" s="218"/>
      <c r="E22" s="219" t="s">
        <v>98</v>
      </c>
      <c r="F22" s="220">
        <f>SUM(F18:F21)</f>
        <v>1</v>
      </c>
      <c r="G22" s="221">
        <f>SUM(G18:G21)</f>
        <v>1</v>
      </c>
      <c r="H22" s="222">
        <f>SUM(H18:H21)</f>
        <v>1</v>
      </c>
      <c r="I22" s="886"/>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BBB9320-863E-4451-9066-801661F692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RIF_FEE_RATIO</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2021-07-09T14:40:10Z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