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OneDrive_RP\OneDrive - Renaissance Planning Group\mobility_fee_summary\docs\"/>
    </mc:Choice>
  </mc:AlternateContent>
  <xr:revisionPtr revIDLastSave="0" documentId="13_ncr:1_{7F880957-BFCB-4A68-9FDC-163B1D20EAED}" xr6:coauthVersionLast="47" xr6:coauthVersionMax="47" xr10:uidLastSave="{00000000-0000-0000-0000-000000000000}"/>
  <bookViews>
    <workbookView xWindow="-12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45" l="1"/>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B58" i="64"/>
  <c r="C58" i="64"/>
  <c r="B52" i="64"/>
  <c r="C52" i="64"/>
  <c r="B42" i="64"/>
  <c r="C42" i="64"/>
  <c r="D42" i="64"/>
  <c r="B32" i="64"/>
  <c r="C32" i="64"/>
  <c r="D32" i="64"/>
  <c r="B27" i="64"/>
  <c r="C27" i="64"/>
  <c r="D27" i="64"/>
  <c r="B12" i="64"/>
  <c r="C12" i="64"/>
  <c r="D12" i="64"/>
  <c r="B4" i="64"/>
  <c r="C4" i="64"/>
  <c r="D4" i="64"/>
  <c r="B2" i="64"/>
  <c r="D117" i="64"/>
  <c r="C117" i="64"/>
  <c r="B117" i="64"/>
  <c r="D116" i="64"/>
  <c r="C116" i="64"/>
  <c r="B116" i="64"/>
  <c r="D115" i="64"/>
  <c r="C115" i="64"/>
  <c r="B115" i="64"/>
  <c r="D114" i="64"/>
  <c r="C114" i="64"/>
  <c r="B114" i="64"/>
  <c r="D113" i="64"/>
  <c r="C113" i="64"/>
  <c r="B113" i="64"/>
  <c r="D112" i="64"/>
  <c r="C112" i="64"/>
  <c r="B112" i="64"/>
  <c r="D111" i="64"/>
  <c r="C111" i="64"/>
  <c r="B111" i="64"/>
  <c r="D110" i="64"/>
  <c r="C110" i="64"/>
  <c r="B110" i="64"/>
  <c r="D109" i="64"/>
  <c r="C109" i="64"/>
  <c r="B109" i="64"/>
  <c r="D108" i="64"/>
  <c r="C108" i="64"/>
  <c r="B108" i="64"/>
  <c r="D107" i="64"/>
  <c r="C107" i="64"/>
  <c r="B107" i="64"/>
  <c r="D106" i="64"/>
  <c r="C106" i="64"/>
  <c r="B106" i="64"/>
  <c r="D105" i="64"/>
  <c r="C105" i="64"/>
  <c r="B105" i="64"/>
  <c r="D104" i="64"/>
  <c r="C104" i="64"/>
  <c r="B104" i="64"/>
  <c r="D103" i="64"/>
  <c r="C103" i="64"/>
  <c r="B103" i="64"/>
  <c r="D102" i="64"/>
  <c r="C102" i="64"/>
  <c r="B102" i="64"/>
  <c r="D101" i="64"/>
  <c r="C101" i="64"/>
  <c r="B101" i="64"/>
  <c r="D100" i="64"/>
  <c r="C100" i="64"/>
  <c r="B100" i="64"/>
  <c r="D99" i="64"/>
  <c r="C99" i="64"/>
  <c r="B99" i="64"/>
  <c r="D98" i="64"/>
  <c r="C98" i="64"/>
  <c r="B98" i="64"/>
  <c r="D97" i="64"/>
  <c r="C97" i="64"/>
  <c r="B97" i="64"/>
  <c r="D96" i="64"/>
  <c r="C96" i="64"/>
  <c r="B96" i="64"/>
  <c r="D95" i="64"/>
  <c r="C95" i="64"/>
  <c r="B95" i="64"/>
  <c r="D94" i="64"/>
  <c r="C94" i="64"/>
  <c r="B94" i="64"/>
  <c r="D93" i="64"/>
  <c r="C93" i="64"/>
  <c r="B93" i="64"/>
  <c r="D92" i="64"/>
  <c r="C92" i="64"/>
  <c r="B92" i="64"/>
  <c r="D91" i="64"/>
  <c r="C91" i="64"/>
  <c r="B91" i="64"/>
  <c r="D90" i="64"/>
  <c r="C90" i="64"/>
  <c r="B90" i="64"/>
  <c r="D89" i="64"/>
  <c r="C89" i="64"/>
  <c r="B89" i="64"/>
  <c r="D88" i="64"/>
  <c r="C88" i="64"/>
  <c r="B88" i="64"/>
  <c r="D87" i="64"/>
  <c r="C87" i="64"/>
  <c r="B87" i="64"/>
  <c r="C86" i="64"/>
  <c r="B86" i="64"/>
  <c r="C85" i="64"/>
  <c r="B85" i="64"/>
  <c r="C84" i="64"/>
  <c r="B84" i="64"/>
  <c r="C83" i="64"/>
  <c r="B83" i="64"/>
  <c r="C82" i="64"/>
  <c r="B82" i="64"/>
  <c r="C81" i="64"/>
  <c r="B81" i="64"/>
  <c r="C80" i="64"/>
  <c r="B80" i="64"/>
  <c r="C79" i="64"/>
  <c r="B79" i="64"/>
  <c r="C77" i="64"/>
  <c r="B77" i="64"/>
  <c r="C76" i="64"/>
  <c r="B76" i="64"/>
  <c r="C75" i="64"/>
  <c r="B75" i="64"/>
  <c r="D74" i="64"/>
  <c r="C74" i="64"/>
  <c r="B74" i="64"/>
  <c r="D73" i="64"/>
  <c r="C73" i="64"/>
  <c r="B73" i="64"/>
  <c r="D72" i="64"/>
  <c r="C72" i="64"/>
  <c r="B72" i="64"/>
  <c r="D71" i="64"/>
  <c r="C71" i="64"/>
  <c r="B71" i="64"/>
  <c r="D70" i="64"/>
  <c r="C70" i="64"/>
  <c r="B70" i="64"/>
  <c r="D69" i="64"/>
  <c r="C69" i="64"/>
  <c r="B69" i="64"/>
  <c r="D68" i="64"/>
  <c r="C68" i="64"/>
  <c r="B68" i="64"/>
  <c r="D67" i="64"/>
  <c r="C67" i="64"/>
  <c r="B67" i="64"/>
  <c r="D66" i="64"/>
  <c r="C66" i="64"/>
  <c r="B66" i="64"/>
  <c r="D65" i="64"/>
  <c r="C65" i="64"/>
  <c r="B65" i="64"/>
  <c r="D64" i="64"/>
  <c r="C64" i="64"/>
  <c r="B64" i="64"/>
  <c r="D63" i="64"/>
  <c r="C63" i="64"/>
  <c r="B63" i="64"/>
  <c r="D62" i="64"/>
  <c r="C62" i="64"/>
  <c r="B62" i="64"/>
  <c r="D61" i="64"/>
  <c r="C61" i="64"/>
  <c r="B61" i="64"/>
  <c r="C60" i="64"/>
  <c r="B60" i="64"/>
  <c r="C59" i="64"/>
  <c r="B59" i="64"/>
  <c r="C57" i="64"/>
  <c r="B57" i="64"/>
  <c r="C56" i="64"/>
  <c r="B56" i="64"/>
  <c r="C55" i="64"/>
  <c r="B55" i="64"/>
  <c r="C54" i="64"/>
  <c r="B54" i="64"/>
  <c r="C53" i="64"/>
  <c r="B53" i="64"/>
  <c r="C51" i="64"/>
  <c r="B51" i="64"/>
  <c r="D50" i="64"/>
  <c r="C50" i="64"/>
  <c r="B50" i="64"/>
  <c r="D49" i="64"/>
  <c r="C49" i="64"/>
  <c r="B49" i="64"/>
  <c r="D48" i="64"/>
  <c r="C48" i="64"/>
  <c r="B48" i="64"/>
  <c r="D47" i="64"/>
  <c r="C47" i="64"/>
  <c r="B47" i="64"/>
  <c r="D46" i="64"/>
  <c r="C46" i="64"/>
  <c r="B46" i="64"/>
  <c r="D45" i="64"/>
  <c r="C45" i="64"/>
  <c r="B45" i="64"/>
  <c r="D44" i="64"/>
  <c r="C44" i="64"/>
  <c r="B44" i="64"/>
  <c r="D43" i="64"/>
  <c r="C43" i="64"/>
  <c r="B43" i="64"/>
  <c r="D41" i="64"/>
  <c r="C41" i="64"/>
  <c r="B41" i="64"/>
  <c r="D40" i="64"/>
  <c r="C40" i="64"/>
  <c r="B40" i="64"/>
  <c r="D39" i="64"/>
  <c r="C39" i="64"/>
  <c r="B39" i="64"/>
  <c r="D38" i="64"/>
  <c r="C38" i="64"/>
  <c r="B38" i="64"/>
  <c r="D37" i="64"/>
  <c r="C37" i="64"/>
  <c r="B37" i="64"/>
  <c r="D36" i="64"/>
  <c r="C36" i="64"/>
  <c r="B36" i="64"/>
  <c r="C35" i="64"/>
  <c r="B35" i="64"/>
  <c r="C34" i="64"/>
  <c r="B34" i="64"/>
  <c r="D33" i="64"/>
  <c r="C33" i="64"/>
  <c r="B33" i="64"/>
  <c r="D31" i="64"/>
  <c r="C31" i="64"/>
  <c r="B31" i="64"/>
  <c r="D30" i="64"/>
  <c r="C30" i="64"/>
  <c r="B30" i="64"/>
  <c r="D29" i="64"/>
  <c r="C29" i="64"/>
  <c r="B29" i="64"/>
  <c r="D28" i="64"/>
  <c r="C28" i="64"/>
  <c r="B28" i="64"/>
  <c r="D26" i="64"/>
  <c r="C26" i="64"/>
  <c r="B26" i="64"/>
  <c r="D25" i="64"/>
  <c r="C25" i="64"/>
  <c r="B25" i="64"/>
  <c r="D24" i="64"/>
  <c r="C24" i="64"/>
  <c r="B24" i="64"/>
  <c r="D23" i="64"/>
  <c r="C23" i="64"/>
  <c r="B23" i="64"/>
  <c r="D22" i="64"/>
  <c r="C22" i="64"/>
  <c r="B22" i="64"/>
  <c r="D21" i="64"/>
  <c r="C21" i="64"/>
  <c r="B21" i="64"/>
  <c r="D20" i="64"/>
  <c r="C20" i="64"/>
  <c r="B20" i="64"/>
  <c r="D19" i="64"/>
  <c r="C19" i="64"/>
  <c r="B19" i="64"/>
  <c r="D18" i="64"/>
  <c r="C18" i="64"/>
  <c r="B18" i="64"/>
  <c r="D17" i="64"/>
  <c r="C17" i="64"/>
  <c r="B17" i="64"/>
  <c r="D16" i="64"/>
  <c r="C16" i="64"/>
  <c r="B16" i="64"/>
  <c r="D15" i="64"/>
  <c r="C15" i="64"/>
  <c r="B15" i="64"/>
  <c r="D14" i="64"/>
  <c r="C14" i="64"/>
  <c r="B14" i="64"/>
  <c r="D13" i="64"/>
  <c r="C13" i="64"/>
  <c r="B13" i="64"/>
  <c r="D11" i="64"/>
  <c r="C11" i="64"/>
  <c r="B11" i="64"/>
  <c r="D10" i="64"/>
  <c r="C10" i="64"/>
  <c r="B10" i="64"/>
  <c r="D9" i="64"/>
  <c r="C9" i="64"/>
  <c r="B9" i="64"/>
  <c r="D8" i="64"/>
  <c r="C8" i="64"/>
  <c r="B8" i="64"/>
  <c r="D7" i="64"/>
  <c r="C7" i="64"/>
  <c r="B7" i="64"/>
  <c r="D6" i="64"/>
  <c r="C6" i="64"/>
  <c r="B6" i="64"/>
  <c r="D5" i="64"/>
  <c r="C5" i="64"/>
  <c r="B5" i="64"/>
  <c r="D3" i="64"/>
  <c r="C3" i="64"/>
  <c r="B3" i="64"/>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T42" i="64" s="1"/>
  <c r="U50" i="45"/>
  <c r="V50" i="45" s="1"/>
  <c r="H50" i="45" s="1"/>
  <c r="T36" i="64" s="1"/>
  <c r="U47" i="45"/>
  <c r="V47" i="45" s="1"/>
  <c r="H47" i="45" s="1"/>
  <c r="T33" i="64" s="1"/>
  <c r="U53" i="45"/>
  <c r="V53" i="45" s="1"/>
  <c r="H53" i="45" s="1"/>
  <c r="T38" i="64" s="1"/>
  <c r="U37" i="45"/>
  <c r="V37" i="45" s="1"/>
  <c r="H37" i="45" s="1"/>
  <c r="T24" i="64" s="1"/>
  <c r="U33" i="45"/>
  <c r="V33" i="45" s="1"/>
  <c r="H33" i="45" s="1"/>
  <c r="T21" i="64" s="1"/>
  <c r="U84" i="45"/>
  <c r="V84" i="45" s="1"/>
  <c r="H84" i="45" s="1"/>
  <c r="T67" i="64" s="1"/>
  <c r="U98" i="45"/>
  <c r="V98" i="45" s="1"/>
  <c r="H98" i="45" s="1"/>
  <c r="T79" i="64" s="1"/>
  <c r="U103" i="45"/>
  <c r="V103" i="45" s="1"/>
  <c r="H103" i="45" s="1"/>
  <c r="T84" i="64" s="1"/>
  <c r="U18" i="45"/>
  <c r="V18" i="45" s="1"/>
  <c r="H18" i="45" s="1"/>
  <c r="T7" i="64" s="1"/>
  <c r="U59" i="45"/>
  <c r="V59" i="45" s="1"/>
  <c r="H59" i="45" s="1"/>
  <c r="T44" i="64" s="1"/>
  <c r="U56" i="45"/>
  <c r="V56" i="45" s="1"/>
  <c r="H56" i="45" s="1"/>
  <c r="T41" i="64" s="1"/>
  <c r="U62" i="45"/>
  <c r="V62" i="45" s="1"/>
  <c r="H62" i="45" s="1"/>
  <c r="T46" i="64" s="1"/>
  <c r="U27" i="45"/>
  <c r="V27" i="45" s="1"/>
  <c r="H27" i="45" s="1"/>
  <c r="T15" i="64" s="1"/>
  <c r="U69" i="45"/>
  <c r="V69" i="45" s="1"/>
  <c r="H69" i="45" s="1"/>
  <c r="T52" i="64" s="1"/>
  <c r="U65" i="45"/>
  <c r="V65" i="45" s="1"/>
  <c r="H65" i="45" s="1"/>
  <c r="T49" i="64" s="1"/>
  <c r="U23" i="45"/>
  <c r="V23" i="45" s="1"/>
  <c r="H23" i="45" s="1"/>
  <c r="T11" i="64" s="1"/>
  <c r="U55" i="45"/>
  <c r="V55" i="45" s="1"/>
  <c r="H55" i="45" s="1"/>
  <c r="T40" i="64" s="1"/>
  <c r="U52" i="45"/>
  <c r="V52" i="45" s="1"/>
  <c r="H52" i="45" s="1"/>
  <c r="T37" i="64" s="1"/>
  <c r="U101" i="45"/>
  <c r="V101" i="45" s="1"/>
  <c r="H101" i="45" s="1"/>
  <c r="T82" i="64" s="1"/>
  <c r="U114" i="45"/>
  <c r="V114" i="45" s="1"/>
  <c r="H114" i="45" s="1"/>
  <c r="T95" i="64" s="1"/>
  <c r="U48" i="45"/>
  <c r="V48" i="45" s="1"/>
  <c r="H48" i="45" s="1"/>
  <c r="T34" i="64" s="1"/>
  <c r="U42" i="45"/>
  <c r="V42" i="45" s="1"/>
  <c r="H42" i="45" s="1"/>
  <c r="T28" i="64" s="1"/>
  <c r="U38" i="45"/>
  <c r="V38" i="45" s="1"/>
  <c r="H38" i="45" s="1"/>
  <c r="T25" i="64" s="1"/>
  <c r="U44" i="45"/>
  <c r="V44" i="45" s="1"/>
  <c r="H44" i="45" s="1"/>
  <c r="T30" i="64" s="1"/>
  <c r="U28" i="45"/>
  <c r="V28" i="45" s="1"/>
  <c r="H28" i="45" s="1"/>
  <c r="T16" i="64" s="1"/>
  <c r="U24" i="45"/>
  <c r="V24" i="45" s="1"/>
  <c r="H24" i="45" s="1"/>
  <c r="T12" i="64" s="1"/>
  <c r="U26" i="45"/>
  <c r="V26" i="45" s="1"/>
  <c r="H26" i="45" s="1"/>
  <c r="T14" i="64" s="1"/>
  <c r="U73" i="45"/>
  <c r="V73" i="45" s="1"/>
  <c r="H73" i="45" s="1"/>
  <c r="T56" i="64" s="1"/>
  <c r="U63" i="45"/>
  <c r="V63" i="45" s="1"/>
  <c r="H63" i="45" s="1"/>
  <c r="T47" i="64" s="1"/>
  <c r="U106" i="45"/>
  <c r="V106" i="45" s="1"/>
  <c r="H106" i="45" s="1"/>
  <c r="T87" i="64" s="1"/>
  <c r="U128" i="45"/>
  <c r="V128" i="45" s="1"/>
  <c r="H128" i="45" s="1"/>
  <c r="T108" i="64" s="1"/>
  <c r="U133" i="45"/>
  <c r="V133" i="45" s="1"/>
  <c r="H133" i="45" s="1"/>
  <c r="T113" i="64" s="1"/>
  <c r="U66" i="45"/>
  <c r="V66" i="45" s="1"/>
  <c r="H66" i="45" s="1"/>
  <c r="T50" i="64" s="1"/>
  <c r="U91" i="45"/>
  <c r="V91" i="45" s="1"/>
  <c r="H91" i="45" s="1"/>
  <c r="T73" i="64" s="1"/>
  <c r="U112" i="45"/>
  <c r="V112" i="45" s="1"/>
  <c r="H112" i="45" s="1"/>
  <c r="T93" i="64" s="1"/>
  <c r="U131" i="45"/>
  <c r="V131" i="45" s="1"/>
  <c r="H131" i="45" s="1"/>
  <c r="T111" i="64" s="1"/>
  <c r="U49" i="45"/>
  <c r="V49" i="45" s="1"/>
  <c r="H49" i="45" s="1"/>
  <c r="T35" i="64" s="1"/>
  <c r="U100" i="45"/>
  <c r="V100" i="45" s="1"/>
  <c r="H100" i="45" s="1"/>
  <c r="T81" i="64" s="1"/>
  <c r="U110" i="45"/>
  <c r="V110" i="45" s="1"/>
  <c r="H110" i="45" s="1"/>
  <c r="T91" i="64" s="1"/>
  <c r="U125" i="45"/>
  <c r="V125" i="45" s="1"/>
  <c r="H125" i="45" s="1"/>
  <c r="T106" i="64" s="1"/>
  <c r="U87" i="45"/>
  <c r="V87" i="45" s="1"/>
  <c r="H87" i="45" s="1"/>
  <c r="T70" i="64" s="1"/>
  <c r="U32" i="45"/>
  <c r="V32" i="45" s="1"/>
  <c r="H32" i="45" s="1"/>
  <c r="T20" i="64" s="1"/>
  <c r="U34" i="45"/>
  <c r="V34" i="45" s="1"/>
  <c r="H34" i="45" s="1"/>
  <c r="T22" i="64" s="1"/>
  <c r="U81" i="45"/>
  <c r="V81" i="45" s="1"/>
  <c r="H81" i="45" s="1"/>
  <c r="T64" i="64" s="1"/>
  <c r="U79" i="45"/>
  <c r="V79" i="45" s="1"/>
  <c r="H79" i="45" s="1"/>
  <c r="T62" i="64" s="1"/>
  <c r="U54" i="45"/>
  <c r="V54" i="45" s="1"/>
  <c r="H54" i="45" s="1"/>
  <c r="T39" i="64" s="1"/>
  <c r="U71" i="45"/>
  <c r="V71" i="45" s="1"/>
  <c r="H71" i="45" s="1"/>
  <c r="T54" i="64" s="1"/>
  <c r="U72" i="45"/>
  <c r="V72" i="45" s="1"/>
  <c r="H72" i="45" s="1"/>
  <c r="T55" i="64" s="1"/>
  <c r="U85" i="45"/>
  <c r="V85" i="45" s="1"/>
  <c r="H85" i="45" s="1"/>
  <c r="T68" i="64" s="1"/>
  <c r="U99" i="45"/>
  <c r="V99" i="45" s="1"/>
  <c r="H99" i="45" s="1"/>
  <c r="T80" i="64" s="1"/>
  <c r="U120" i="45"/>
  <c r="V120" i="45" s="1"/>
  <c r="H120" i="45" s="1"/>
  <c r="T101" i="64" s="1"/>
  <c r="U137" i="45"/>
  <c r="V137" i="45" s="1"/>
  <c r="H137" i="45" s="1"/>
  <c r="T117" i="64" s="1"/>
  <c r="U76" i="45"/>
  <c r="V76" i="45" s="1"/>
  <c r="H76" i="45" s="1"/>
  <c r="T59" i="64" s="1"/>
  <c r="U94" i="45"/>
  <c r="V94" i="45" s="1"/>
  <c r="H94" i="45" s="1"/>
  <c r="T75" i="64" s="1"/>
  <c r="U20" i="45"/>
  <c r="V20" i="45" s="1"/>
  <c r="H20" i="45" s="1"/>
  <c r="T9" i="64" s="1"/>
  <c r="U86" i="45"/>
  <c r="V86" i="45" s="1"/>
  <c r="H86" i="45" s="1"/>
  <c r="T69" i="64" s="1"/>
  <c r="U82" i="45"/>
  <c r="V82" i="45" s="1"/>
  <c r="H82" i="45" s="1"/>
  <c r="T65" i="64" s="1"/>
  <c r="U19" i="45"/>
  <c r="V19" i="45" s="1"/>
  <c r="H19" i="45" s="1"/>
  <c r="T8" i="64" s="1"/>
  <c r="U118" i="45"/>
  <c r="V118" i="45" s="1"/>
  <c r="H118" i="45" s="1"/>
  <c r="T99" i="64" s="1"/>
  <c r="U14" i="45"/>
  <c r="V14" i="45" s="1"/>
  <c r="H14" i="45" s="1"/>
  <c r="T3" i="64" s="1"/>
  <c r="U77" i="45"/>
  <c r="V77" i="45" s="1"/>
  <c r="H77" i="45" s="1"/>
  <c r="T60" i="64" s="1"/>
  <c r="U31" i="45"/>
  <c r="V31" i="45" s="1"/>
  <c r="H31" i="45" s="1"/>
  <c r="T19" i="64" s="1"/>
  <c r="U17" i="45"/>
  <c r="V17" i="45" s="1"/>
  <c r="H17" i="45" s="1"/>
  <c r="T6" i="64" s="1"/>
  <c r="U93" i="45"/>
  <c r="V93" i="45" s="1"/>
  <c r="H93" i="45" s="1"/>
  <c r="U83" i="45"/>
  <c r="V83" i="45" s="1"/>
  <c r="H83" i="45" s="1"/>
  <c r="T66" i="64" s="1"/>
  <c r="U89" i="45"/>
  <c r="V89" i="45" s="1"/>
  <c r="H89" i="45" s="1"/>
  <c r="T71" i="64" s="1"/>
  <c r="U107" i="45"/>
  <c r="V107" i="45" s="1"/>
  <c r="H107" i="45" s="1"/>
  <c r="T88" i="64" s="1"/>
  <c r="U129" i="45"/>
  <c r="V129" i="45" s="1"/>
  <c r="H129" i="45" s="1"/>
  <c r="T109" i="64" s="1"/>
  <c r="U122" i="45"/>
  <c r="V122" i="45" s="1"/>
  <c r="H122" i="45" s="1"/>
  <c r="T103" i="64" s="1"/>
  <c r="U43" i="45"/>
  <c r="V43" i="45" s="1"/>
  <c r="H43" i="45" s="1"/>
  <c r="T29" i="64" s="1"/>
  <c r="U105" i="45"/>
  <c r="V105" i="45" s="1"/>
  <c r="H105" i="45" s="1"/>
  <c r="T86" i="64" s="1"/>
  <c r="U123" i="45"/>
  <c r="V123" i="45" s="1"/>
  <c r="H123" i="45" s="1"/>
  <c r="T104" i="64" s="1"/>
  <c r="U39" i="45"/>
  <c r="V39" i="45" s="1"/>
  <c r="H39" i="45" s="1"/>
  <c r="T26" i="64" s="1"/>
  <c r="U108" i="45"/>
  <c r="V108" i="45" s="1"/>
  <c r="H108" i="45" s="1"/>
  <c r="T89" i="64" s="1"/>
  <c r="U130" i="45"/>
  <c r="V130" i="45" s="1"/>
  <c r="H130" i="45" s="1"/>
  <c r="T110" i="64" s="1"/>
  <c r="U22" i="45"/>
  <c r="V22" i="45" s="1"/>
  <c r="H22" i="45" s="1"/>
  <c r="T10" i="64" s="1"/>
  <c r="U15" i="45"/>
  <c r="V15" i="45" s="1"/>
  <c r="H15" i="45" s="1"/>
  <c r="T4" i="64" s="1"/>
  <c r="U40" i="45"/>
  <c r="V40" i="45" s="1"/>
  <c r="H40" i="45" s="1"/>
  <c r="T27" i="64" s="1"/>
  <c r="U25" i="45"/>
  <c r="V25" i="45" s="1"/>
  <c r="H25" i="45" s="1"/>
  <c r="T13" i="64" s="1"/>
  <c r="U109" i="45"/>
  <c r="V109" i="45" s="1"/>
  <c r="H109" i="45" s="1"/>
  <c r="T90" i="64" s="1"/>
  <c r="U80" i="45"/>
  <c r="V80" i="45" s="1"/>
  <c r="H80" i="45" s="1"/>
  <c r="T63" i="64" s="1"/>
  <c r="U92" i="45"/>
  <c r="V92" i="45" s="1"/>
  <c r="H92" i="45" s="1"/>
  <c r="T74" i="64" s="1"/>
  <c r="U97" i="45"/>
  <c r="V97" i="45" s="1"/>
  <c r="H97" i="45" s="1"/>
  <c r="T78" i="64" s="1"/>
  <c r="U102" i="45"/>
  <c r="V102" i="45" s="1"/>
  <c r="H102" i="45" s="1"/>
  <c r="T83" i="64" s="1"/>
  <c r="U115" i="45"/>
  <c r="V115" i="45" s="1"/>
  <c r="H115" i="45" s="1"/>
  <c r="T96" i="64" s="1"/>
  <c r="U134" i="45"/>
  <c r="V134" i="45" s="1"/>
  <c r="H134" i="45" s="1"/>
  <c r="T114" i="64" s="1"/>
  <c r="U136" i="45"/>
  <c r="V136" i="45" s="1"/>
  <c r="H136" i="45" s="1"/>
  <c r="T116" i="64" s="1"/>
  <c r="U95" i="45"/>
  <c r="V95" i="45" s="1"/>
  <c r="H95" i="45" s="1"/>
  <c r="T76" i="64" s="1"/>
  <c r="U30" i="45"/>
  <c r="V30" i="45" s="1"/>
  <c r="H30" i="45" s="1"/>
  <c r="T18" i="64" s="1"/>
  <c r="U117" i="45"/>
  <c r="V117" i="45" s="1"/>
  <c r="H117" i="45" s="1"/>
  <c r="T98" i="64" s="1"/>
  <c r="U12" i="45"/>
  <c r="V12" i="45" s="1"/>
  <c r="H12" i="45" s="1"/>
  <c r="T2" i="64" s="1"/>
  <c r="U60" i="45"/>
  <c r="V60" i="45" s="1"/>
  <c r="H60" i="45" s="1"/>
  <c r="T45" i="64" s="1"/>
  <c r="U29" i="45"/>
  <c r="V29" i="45" s="1"/>
  <c r="H29" i="45" s="1"/>
  <c r="T17" i="64" s="1"/>
  <c r="U113" i="45"/>
  <c r="V113" i="45" s="1"/>
  <c r="H113" i="45" s="1"/>
  <c r="T94" i="64" s="1"/>
  <c r="U45" i="45"/>
  <c r="V45" i="45" s="1"/>
  <c r="H45" i="45" s="1"/>
  <c r="T31" i="64" s="1"/>
  <c r="U90" i="45"/>
  <c r="V90" i="45" s="1"/>
  <c r="H90" i="45" s="1"/>
  <c r="T72" i="64" s="1"/>
  <c r="U68" i="45"/>
  <c r="V68" i="45" s="1"/>
  <c r="H68" i="45" s="1"/>
  <c r="T51" i="64" s="1"/>
  <c r="U46" i="45"/>
  <c r="V46" i="45" s="1"/>
  <c r="H46" i="45" s="1"/>
  <c r="T32" i="64" s="1"/>
  <c r="U74" i="45"/>
  <c r="V74" i="45" s="1"/>
  <c r="H74" i="45" s="1"/>
  <c r="T57" i="64" s="1"/>
  <c r="U111" i="45"/>
  <c r="V111" i="45" s="1"/>
  <c r="H111" i="45" s="1"/>
  <c r="T92" i="64" s="1"/>
  <c r="U96" i="45"/>
  <c r="V96" i="45" s="1"/>
  <c r="H96" i="45" s="1"/>
  <c r="T77" i="64" s="1"/>
  <c r="U116" i="45"/>
  <c r="V116" i="45" s="1"/>
  <c r="H116" i="45" s="1"/>
  <c r="T97" i="64" s="1"/>
  <c r="U70" i="45"/>
  <c r="V70" i="45" s="1"/>
  <c r="H70" i="45" s="1"/>
  <c r="T53" i="64" s="1"/>
  <c r="U78" i="45"/>
  <c r="V78" i="45" s="1"/>
  <c r="H78" i="45" s="1"/>
  <c r="T61" i="64" s="1"/>
  <c r="U16" i="45"/>
  <c r="V16" i="45" s="1"/>
  <c r="H16" i="45" s="1"/>
  <c r="T5" i="64" s="1"/>
  <c r="U119" i="45"/>
  <c r="V119" i="45" s="1"/>
  <c r="H119" i="45" s="1"/>
  <c r="T100" i="64" s="1"/>
  <c r="U104" i="45"/>
  <c r="V104" i="45" s="1"/>
  <c r="H104" i="45" s="1"/>
  <c r="T85" i="64" s="1"/>
  <c r="U132" i="45"/>
  <c r="V132" i="45" s="1"/>
  <c r="H132" i="45" s="1"/>
  <c r="T112" i="64" s="1"/>
  <c r="U58" i="45"/>
  <c r="V58" i="45" s="1"/>
  <c r="H58" i="45" s="1"/>
  <c r="T43" i="64" s="1"/>
  <c r="U64" i="45"/>
  <c r="V64" i="45" s="1"/>
  <c r="H64" i="45" s="1"/>
  <c r="T48" i="64" s="1"/>
  <c r="U124" i="45"/>
  <c r="V124" i="45" s="1"/>
  <c r="H124" i="45" s="1"/>
  <c r="T105" i="64" s="1"/>
  <c r="U135" i="45"/>
  <c r="V135" i="45" s="1"/>
  <c r="H135" i="45" s="1"/>
  <c r="T115" i="64" s="1"/>
  <c r="U121" i="45"/>
  <c r="V121" i="45" s="1"/>
  <c r="H121" i="45" s="1"/>
  <c r="T102" i="64" s="1"/>
  <c r="U35" i="45"/>
  <c r="V35" i="45" s="1"/>
  <c r="H35" i="45" s="1"/>
  <c r="T23" i="64" s="1"/>
  <c r="U75" i="45"/>
  <c r="V75" i="45" s="1"/>
  <c r="H75" i="45" s="1"/>
  <c r="T58" i="64" s="1"/>
  <c r="U126" i="45"/>
  <c r="V126" i="45" s="1"/>
  <c r="H126" i="45" s="1"/>
  <c r="T107" i="64" s="1"/>
  <c r="U16" i="33"/>
  <c r="V16" i="33" s="1"/>
  <c r="H16" i="33" s="1"/>
  <c r="P5" i="64" s="1"/>
  <c r="U22" i="33"/>
  <c r="V22" i="33" s="1"/>
  <c r="H22" i="33" s="1"/>
  <c r="P10" i="64" s="1"/>
  <c r="U54" i="33"/>
  <c r="V54" i="33" s="1"/>
  <c r="H54" i="33" s="1"/>
  <c r="P39" i="64" s="1"/>
  <c r="U38" i="33"/>
  <c r="V38" i="33" s="1"/>
  <c r="H38" i="33" s="1"/>
  <c r="P25" i="64" s="1"/>
  <c r="U49" i="33"/>
  <c r="V49" i="33" s="1"/>
  <c r="H49" i="33" s="1"/>
  <c r="P35" i="64" s="1"/>
  <c r="U101" i="33"/>
  <c r="V101" i="33" s="1"/>
  <c r="H101" i="33" s="1"/>
  <c r="U90" i="33"/>
  <c r="V90" i="33" s="1"/>
  <c r="H90" i="33" s="1"/>
  <c r="U78" i="33"/>
  <c r="V78" i="33" s="1"/>
  <c r="H78" i="33" s="1"/>
  <c r="U83" i="33"/>
  <c r="V83" i="33" s="1"/>
  <c r="H83" i="33" s="1"/>
  <c r="U43" i="33"/>
  <c r="V43" i="33" s="1"/>
  <c r="H43" i="33" s="1"/>
  <c r="P29" i="64" s="1"/>
  <c r="U121" i="33"/>
  <c r="V121" i="33" s="1"/>
  <c r="H121" i="33" s="1"/>
  <c r="U65" i="33"/>
  <c r="V65" i="33" s="1"/>
  <c r="H65" i="33" s="1"/>
  <c r="U62" i="33"/>
  <c r="V62" i="33" s="1"/>
  <c r="H62" i="33" s="1"/>
  <c r="U129" i="33"/>
  <c r="V129" i="33" s="1"/>
  <c r="H129" i="33" s="1"/>
  <c r="U118" i="33"/>
  <c r="V118" i="33" s="1"/>
  <c r="H118" i="33" s="1"/>
  <c r="U19" i="33"/>
  <c r="V19" i="33" s="1"/>
  <c r="H19" i="33" s="1"/>
  <c r="P8" i="64" s="1"/>
  <c r="U30" i="33"/>
  <c r="V30" i="33" s="1"/>
  <c r="H30" i="33" s="1"/>
  <c r="P18" i="64" s="1"/>
  <c r="U15" i="33"/>
  <c r="V15" i="33" s="1"/>
  <c r="H15" i="33" s="1"/>
  <c r="P4" i="64" s="1"/>
  <c r="U47" i="33"/>
  <c r="V47" i="33" s="1"/>
  <c r="H47" i="33" s="1"/>
  <c r="P33" i="64" s="1"/>
  <c r="U58" i="33"/>
  <c r="V58" i="33" s="1"/>
  <c r="H58" i="33" s="1"/>
  <c r="P43" i="64" s="1"/>
  <c r="U109" i="33"/>
  <c r="V109" i="33" s="1"/>
  <c r="H109" i="33" s="1"/>
  <c r="U98" i="33"/>
  <c r="V98" i="33" s="1"/>
  <c r="H98" i="33" s="1"/>
  <c r="U86" i="33"/>
  <c r="V86" i="33" s="1"/>
  <c r="H86" i="33" s="1"/>
  <c r="U92" i="33"/>
  <c r="V92" i="33" s="1"/>
  <c r="H92" i="33" s="1"/>
  <c r="U63" i="33"/>
  <c r="V63" i="33" s="1"/>
  <c r="H63" i="33" s="1"/>
  <c r="U59" i="33"/>
  <c r="V59" i="33" s="1"/>
  <c r="H59" i="33" s="1"/>
  <c r="P44" i="64" s="1"/>
  <c r="U74" i="33"/>
  <c r="V74" i="33" s="1"/>
  <c r="H74" i="33" s="1"/>
  <c r="U71" i="33"/>
  <c r="V71" i="33" s="1"/>
  <c r="H71" i="33" s="1"/>
  <c r="U137" i="33"/>
  <c r="V137" i="33" s="1"/>
  <c r="H137" i="33" s="1"/>
  <c r="U123" i="33"/>
  <c r="V123" i="33" s="1"/>
  <c r="H123" i="33" s="1"/>
  <c r="U28" i="33"/>
  <c r="V28" i="33" s="1"/>
  <c r="H28" i="33" s="1"/>
  <c r="P16" i="64" s="1"/>
  <c r="U39" i="33"/>
  <c r="V39" i="33" s="1"/>
  <c r="H39" i="33" s="1"/>
  <c r="P26" i="64" s="1"/>
  <c r="U24" i="33"/>
  <c r="V24" i="33" s="1"/>
  <c r="H24" i="33" s="1"/>
  <c r="P12" i="64" s="1"/>
  <c r="U26" i="33"/>
  <c r="V26" i="33" s="1"/>
  <c r="H26" i="33" s="1"/>
  <c r="P14" i="64" s="1"/>
  <c r="U55" i="33"/>
  <c r="V55" i="33" s="1"/>
  <c r="H55" i="33"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P32" i="64" s="1"/>
  <c r="U18" i="33"/>
  <c r="V18" i="33" s="1"/>
  <c r="H18" i="33" s="1"/>
  <c r="P7" i="64" s="1"/>
  <c r="U42" i="33"/>
  <c r="V42" i="33" s="1"/>
  <c r="H42" i="33" s="1"/>
  <c r="P28" i="64" s="1"/>
  <c r="U17" i="33"/>
  <c r="V17" i="33" s="1"/>
  <c r="H17" i="33" s="1"/>
  <c r="P6" i="64" s="1"/>
  <c r="U68" i="33"/>
  <c r="V68" i="33" s="1"/>
  <c r="H68" i="33" s="1"/>
  <c r="U44" i="33"/>
  <c r="V44" i="33" s="1"/>
  <c r="H44" i="33" s="1"/>
  <c r="P30" i="64" s="1"/>
  <c r="U52" i="33"/>
  <c r="V52" i="33" s="1"/>
  <c r="H52" i="33"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P21" i="64" s="1"/>
  <c r="U45" i="33"/>
  <c r="V45" i="33" s="1"/>
  <c r="H45" i="33" s="1"/>
  <c r="P31" i="64" s="1"/>
  <c r="U29" i="33"/>
  <c r="V29" i="33" s="1"/>
  <c r="H29" i="33" s="1"/>
  <c r="P17" i="64" s="1"/>
  <c r="U40" i="33"/>
  <c r="V40" i="33" s="1"/>
  <c r="H40" i="33" s="1"/>
  <c r="P27" i="64" s="1"/>
  <c r="U93" i="33"/>
  <c r="V93" i="33" s="1"/>
  <c r="H93" i="33" s="1"/>
  <c r="U81" i="33"/>
  <c r="V81" i="33" s="1"/>
  <c r="H81" i="33" s="1"/>
  <c r="U70" i="33"/>
  <c r="V70" i="33" s="1"/>
  <c r="H70" i="33" s="1"/>
  <c r="U75" i="33"/>
  <c r="V75" i="33" s="1"/>
  <c r="H75" i="33" s="1"/>
  <c r="U12" i="33"/>
  <c r="V12" i="33" s="1"/>
  <c r="H12" i="33" s="1"/>
  <c r="P2" i="64" s="1"/>
  <c r="U113" i="33"/>
  <c r="V113" i="33" s="1"/>
  <c r="H113" i="33" s="1"/>
  <c r="U110" i="33"/>
  <c r="V110" i="33" s="1"/>
  <c r="H110" i="33" s="1"/>
  <c r="U56" i="33"/>
  <c r="V56" i="33" s="1"/>
  <c r="H56" i="33" s="1"/>
  <c r="P41" i="64" s="1"/>
  <c r="U120" i="33"/>
  <c r="V120" i="33" s="1"/>
  <c r="H120" i="33" s="1"/>
  <c r="U122" i="33"/>
  <c r="V122" i="33" s="1"/>
  <c r="H122" i="33" s="1"/>
  <c r="U25" i="33"/>
  <c r="V25" i="33" s="1"/>
  <c r="H25" i="33" s="1"/>
  <c r="P13" i="64" s="1"/>
  <c r="U23" i="33"/>
  <c r="V23" i="33" s="1"/>
  <c r="H23" i="33"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P34" i="64" s="1"/>
  <c r="U31" i="33"/>
  <c r="V31" i="33" s="1"/>
  <c r="H31" i="33" s="1"/>
  <c r="P19" i="64" s="1"/>
  <c r="U53" i="33"/>
  <c r="V53" i="33" s="1"/>
  <c r="H53" i="33" s="1"/>
  <c r="P38" i="64" s="1"/>
  <c r="U80" i="33"/>
  <c r="V80" i="33" s="1"/>
  <c r="H80" i="33" s="1"/>
  <c r="U115" i="33"/>
  <c r="V115" i="33" s="1"/>
  <c r="H115" i="33" s="1"/>
  <c r="U64" i="33"/>
  <c r="V64" i="33" s="1"/>
  <c r="H64" i="33" s="1"/>
  <c r="U27" i="33"/>
  <c r="V27" i="33" s="1"/>
  <c r="H27" i="33" s="1"/>
  <c r="P15" i="64" s="1"/>
  <c r="U57" i="33"/>
  <c r="V57" i="33" s="1"/>
  <c r="H57" i="33" s="1"/>
  <c r="P42" i="64" s="1"/>
  <c r="U60" i="33"/>
  <c r="V60" i="33" s="1"/>
  <c r="H60" i="33" s="1"/>
  <c r="P45" i="64" s="1"/>
  <c r="U97" i="33"/>
  <c r="V97" i="33" s="1"/>
  <c r="H97" i="33" s="1"/>
  <c r="U87" i="33"/>
  <c r="V87" i="33" s="1"/>
  <c r="H87" i="33" s="1"/>
  <c r="U77" i="33"/>
  <c r="V77" i="33" s="1"/>
  <c r="H77" i="33" s="1"/>
  <c r="U37" i="33"/>
  <c r="V37" i="33" s="1"/>
  <c r="H37" i="33" s="1"/>
  <c r="P24" i="64" s="1"/>
  <c r="U35" i="33"/>
  <c r="V35" i="33" s="1"/>
  <c r="H35" i="33" s="1"/>
  <c r="P23" i="64" s="1"/>
  <c r="U76" i="33"/>
  <c r="V76" i="33" s="1"/>
  <c r="H76" i="33" s="1"/>
  <c r="U103" i="33"/>
  <c r="V103" i="33" s="1"/>
  <c r="H103" i="33" s="1"/>
  <c r="U105" i="33"/>
  <c r="V105" i="33" s="1"/>
  <c r="H105" i="33" s="1"/>
  <c r="U104" i="33"/>
  <c r="V104" i="33" s="1"/>
  <c r="H104" i="33" s="1"/>
  <c r="U32" i="33"/>
  <c r="V32" i="33" s="1"/>
  <c r="H32" i="33" s="1"/>
  <c r="P20" i="64" s="1"/>
  <c r="U84" i="33"/>
  <c r="V84" i="33" s="1"/>
  <c r="H84" i="33" s="1"/>
  <c r="U119" i="33"/>
  <c r="V119" i="33" s="1"/>
  <c r="H119" i="33" s="1"/>
  <c r="U94" i="33"/>
  <c r="V94" i="33" s="1"/>
  <c r="H94" i="33" s="1"/>
  <c r="U20" i="33"/>
  <c r="V20" i="33" s="1"/>
  <c r="H20" i="33" s="1"/>
  <c r="P9" i="64" s="1"/>
  <c r="U128" i="33"/>
  <c r="V128" i="33" s="1"/>
  <c r="H128" i="33" s="1"/>
  <c r="U50" i="33"/>
  <c r="V50" i="33" s="1"/>
  <c r="H50" i="33" s="1"/>
  <c r="P36" i="64" s="1"/>
  <c r="U125" i="33"/>
  <c r="V125" i="33" s="1"/>
  <c r="H125" i="33" s="1"/>
  <c r="U108" i="33"/>
  <c r="V108" i="33" s="1"/>
  <c r="H108" i="33" s="1"/>
  <c r="U124" i="33"/>
  <c r="V124" i="33" s="1"/>
  <c r="H124" i="33" s="1"/>
  <c r="U34" i="33"/>
  <c r="V34" i="33" s="1"/>
  <c r="H34" i="33" s="1"/>
  <c r="P22" i="64" s="1"/>
  <c r="U91" i="33"/>
  <c r="V91" i="33" s="1"/>
  <c r="H91" i="33" s="1"/>
  <c r="U14" i="33"/>
  <c r="V14" i="33" s="1"/>
  <c r="H14" i="33" s="1"/>
  <c r="P3" i="64" s="1"/>
  <c r="U134" i="33"/>
  <c r="V134" i="33" s="1"/>
  <c r="H134" i="33" s="1"/>
  <c r="U73" i="33"/>
  <c r="V73" i="33" s="1"/>
  <c r="H73" i="33" s="1"/>
  <c r="U34" i="43"/>
  <c r="V34" i="43" s="1"/>
  <c r="H34" i="43" s="1"/>
  <c r="R22" i="64" s="1"/>
  <c r="U28" i="43"/>
  <c r="V28" i="43" s="1"/>
  <c r="H28" i="43" s="1"/>
  <c r="R16" i="64" s="1"/>
  <c r="U70" i="43"/>
  <c r="V70" i="43" s="1"/>
  <c r="H70" i="43" s="1"/>
  <c r="R53" i="64" s="1"/>
  <c r="U15" i="43"/>
  <c r="V15" i="43" s="1"/>
  <c r="H15" i="43" s="1"/>
  <c r="R4" i="64" s="1"/>
  <c r="U56" i="43"/>
  <c r="V56" i="43" s="1"/>
  <c r="H56" i="43" s="1"/>
  <c r="R41" i="64" s="1"/>
  <c r="U116" i="43"/>
  <c r="V116" i="43" s="1"/>
  <c r="H116" i="43" s="1"/>
  <c r="R97" i="64" s="1"/>
  <c r="U105" i="43"/>
  <c r="V105" i="43" s="1"/>
  <c r="H105" i="43" s="1"/>
  <c r="R86" i="64" s="1"/>
  <c r="U45" i="43"/>
  <c r="V45" i="43" s="1"/>
  <c r="H45" i="43" s="1"/>
  <c r="R31" i="64" s="1"/>
  <c r="U123" i="43"/>
  <c r="V123" i="43" s="1"/>
  <c r="H123" i="43" s="1"/>
  <c r="R104" i="64" s="1"/>
  <c r="U96" i="43"/>
  <c r="V96" i="43" s="1"/>
  <c r="H96" i="43" s="1"/>
  <c r="R77" i="64" s="1"/>
  <c r="U64" i="43"/>
  <c r="V64" i="43" s="1"/>
  <c r="H64" i="43" s="1"/>
  <c r="R48" i="64" s="1"/>
  <c r="U78" i="43"/>
  <c r="V78" i="43" s="1"/>
  <c r="H78" i="43" s="1"/>
  <c r="R61" i="64" s="1"/>
  <c r="U122" i="43"/>
  <c r="V122" i="43" s="1"/>
  <c r="H122" i="43" s="1"/>
  <c r="R103" i="64" s="1"/>
  <c r="U129" i="43"/>
  <c r="V129" i="43" s="1"/>
  <c r="H129" i="43" s="1"/>
  <c r="R109" i="64" s="1"/>
  <c r="U118" i="43"/>
  <c r="V118" i="43" s="1"/>
  <c r="H118" i="43" s="1"/>
  <c r="R99" i="64" s="1"/>
  <c r="U44" i="43"/>
  <c r="V44" i="43" s="1"/>
  <c r="H44" i="43" s="1"/>
  <c r="R30" i="64" s="1"/>
  <c r="U37" i="43"/>
  <c r="V37" i="43" s="1"/>
  <c r="H37" i="43" s="1"/>
  <c r="R24" i="64" s="1"/>
  <c r="U22" i="43"/>
  <c r="V22" i="43" s="1"/>
  <c r="H22" i="43" s="1"/>
  <c r="R10" i="64" s="1"/>
  <c r="U24" i="43"/>
  <c r="V24" i="43" s="1"/>
  <c r="H24" i="43" s="1"/>
  <c r="R12" i="64" s="1"/>
  <c r="U65" i="43"/>
  <c r="V65" i="43" s="1"/>
  <c r="H65" i="43" s="1"/>
  <c r="R49" i="64" s="1"/>
  <c r="U49" i="43"/>
  <c r="V49" i="43" s="1"/>
  <c r="H49" i="43" s="1"/>
  <c r="R35" i="64" s="1"/>
  <c r="U50" i="43"/>
  <c r="V50" i="43" s="1"/>
  <c r="H50" i="43" s="1"/>
  <c r="R36" i="64" s="1"/>
  <c r="U63" i="43"/>
  <c r="V63" i="43" s="1"/>
  <c r="H63" i="43" s="1"/>
  <c r="R47" i="64" s="1"/>
  <c r="U132" i="43"/>
  <c r="V132" i="43" s="1"/>
  <c r="H132" i="43" s="1"/>
  <c r="R112" i="64" s="1"/>
  <c r="U104" i="43"/>
  <c r="V104" i="43" s="1"/>
  <c r="H104" i="43" s="1"/>
  <c r="R85" i="64" s="1"/>
  <c r="U73" i="43"/>
  <c r="V73" i="43" s="1"/>
  <c r="H73" i="43" s="1"/>
  <c r="R56" i="64" s="1"/>
  <c r="U86" i="43"/>
  <c r="V86" i="43" s="1"/>
  <c r="H86" i="43" s="1"/>
  <c r="R69" i="64" s="1"/>
  <c r="U134" i="43"/>
  <c r="V134" i="43" s="1"/>
  <c r="H134" i="43" s="1"/>
  <c r="R114" i="64" s="1"/>
  <c r="U121" i="43"/>
  <c r="V121" i="43" s="1"/>
  <c r="H121" i="43" s="1"/>
  <c r="R102" i="64" s="1"/>
  <c r="U130" i="43"/>
  <c r="V130" i="43" s="1"/>
  <c r="H130" i="43" s="1"/>
  <c r="R110" i="64" s="1"/>
  <c r="U53" i="43"/>
  <c r="V53" i="43" s="1"/>
  <c r="H53" i="43" s="1"/>
  <c r="R38" i="64" s="1"/>
  <c r="U16" i="43"/>
  <c r="V16" i="43" s="1"/>
  <c r="H16" i="43" s="1"/>
  <c r="R5" i="64" s="1"/>
  <c r="U30" i="43"/>
  <c r="V30" i="43" s="1"/>
  <c r="H30" i="43" s="1"/>
  <c r="R18" i="64" s="1"/>
  <c r="U32" i="43"/>
  <c r="V32" i="43" s="1"/>
  <c r="H32" i="43" s="1"/>
  <c r="R20" i="64" s="1"/>
  <c r="U62" i="43"/>
  <c r="V62" i="43" s="1"/>
  <c r="H62" i="43" s="1"/>
  <c r="R46" i="64" s="1"/>
  <c r="U54" i="43"/>
  <c r="V54" i="43" s="1"/>
  <c r="H54" i="43" s="1"/>
  <c r="R39" i="64" s="1"/>
  <c r="U58" i="43"/>
  <c r="V58" i="43" s="1"/>
  <c r="H58" i="43" s="1"/>
  <c r="R43" i="64" s="1"/>
  <c r="U74" i="43"/>
  <c r="V74" i="43" s="1"/>
  <c r="H74" i="43" s="1"/>
  <c r="R57" i="64" s="1"/>
  <c r="U46" i="43"/>
  <c r="V46" i="43" s="1"/>
  <c r="H46" i="43" s="1"/>
  <c r="R32" i="64" s="1"/>
  <c r="U112" i="43"/>
  <c r="V112" i="43" s="1"/>
  <c r="H112" i="43" s="1"/>
  <c r="R93" i="64" s="1"/>
  <c r="U81" i="43"/>
  <c r="V81" i="43" s="1"/>
  <c r="H81" i="43" s="1"/>
  <c r="R64" i="64" s="1"/>
  <c r="U95" i="43"/>
  <c r="V95" i="43" s="1"/>
  <c r="H95" i="43" s="1"/>
  <c r="R76" i="64" s="1"/>
  <c r="U126" i="43"/>
  <c r="V126" i="43" s="1"/>
  <c r="H126" i="43" s="1"/>
  <c r="R107" i="64" s="1"/>
  <c r="U133" i="43"/>
  <c r="V133" i="43" s="1"/>
  <c r="H133" i="43" s="1"/>
  <c r="R113" i="64" s="1"/>
  <c r="U12" i="43"/>
  <c r="V12" i="43" s="1"/>
  <c r="H12" i="43" s="1"/>
  <c r="R2" i="64" s="1"/>
  <c r="U23" i="43"/>
  <c r="V23" i="43" s="1"/>
  <c r="H23" i="43" s="1"/>
  <c r="R11" i="64" s="1"/>
  <c r="U33" i="43"/>
  <c r="V33" i="43" s="1"/>
  <c r="H33" i="43" s="1"/>
  <c r="R21" i="64" s="1"/>
  <c r="U48" i="43"/>
  <c r="V48" i="43" s="1"/>
  <c r="H48" i="43" s="1"/>
  <c r="R34" i="64" s="1"/>
  <c r="U20" i="43"/>
  <c r="V20" i="43" s="1"/>
  <c r="H20" i="43" s="1"/>
  <c r="R9" i="64" s="1"/>
  <c r="U83" i="43"/>
  <c r="V83" i="43" s="1"/>
  <c r="H83" i="43" s="1"/>
  <c r="R66" i="64" s="1"/>
  <c r="U72" i="43"/>
  <c r="V72" i="43" s="1"/>
  <c r="H72" i="43" s="1"/>
  <c r="R55" i="64" s="1"/>
  <c r="U85" i="43"/>
  <c r="V85" i="43" s="1"/>
  <c r="H85" i="43" s="1"/>
  <c r="R68" i="64" s="1"/>
  <c r="U91" i="43"/>
  <c r="V91" i="43" s="1"/>
  <c r="H91" i="43" s="1"/>
  <c r="R73" i="64" s="1"/>
  <c r="U68" i="43"/>
  <c r="V68" i="43" s="1"/>
  <c r="H68" i="43" s="1"/>
  <c r="R51" i="64" s="1"/>
  <c r="U26" i="43"/>
  <c r="V26" i="43" s="1"/>
  <c r="H26" i="43" s="1"/>
  <c r="R14" i="64" s="1"/>
  <c r="U19" i="43"/>
  <c r="V19" i="43" s="1"/>
  <c r="H19" i="43" s="1"/>
  <c r="R8" i="64" s="1"/>
  <c r="U60" i="43"/>
  <c r="V60" i="43" s="1"/>
  <c r="H60" i="43" s="1"/>
  <c r="R45" i="64" s="1"/>
  <c r="U35" i="43"/>
  <c r="V35" i="43" s="1"/>
  <c r="H35" i="43" s="1"/>
  <c r="R23" i="64" s="1"/>
  <c r="U47" i="43"/>
  <c r="V47" i="43" s="1"/>
  <c r="H47" i="43" s="1"/>
  <c r="R33" i="64" s="1"/>
  <c r="U108" i="43"/>
  <c r="V108" i="43" s="1"/>
  <c r="H108" i="43" s="1"/>
  <c r="R89" i="64" s="1"/>
  <c r="U97" i="43"/>
  <c r="V97" i="43" s="1"/>
  <c r="H97" i="43" s="1"/>
  <c r="R78" i="64" s="1"/>
  <c r="U110" i="43"/>
  <c r="V110" i="43" s="1"/>
  <c r="H110" i="43" s="1"/>
  <c r="R91" i="64" s="1"/>
  <c r="U115" i="43"/>
  <c r="V115" i="43" s="1"/>
  <c r="H115" i="43" s="1"/>
  <c r="R96" i="64" s="1"/>
  <c r="U87" i="43"/>
  <c r="V87" i="43" s="1"/>
  <c r="H87" i="43" s="1"/>
  <c r="R70" i="64" s="1"/>
  <c r="U101" i="43"/>
  <c r="V101" i="43" s="1"/>
  <c r="H101" i="43" s="1"/>
  <c r="R82" i="64" s="1"/>
  <c r="U69" i="43"/>
  <c r="V69" i="43" s="1"/>
  <c r="H69" i="43" s="1"/>
  <c r="R52" i="64" s="1"/>
  <c r="U136" i="43"/>
  <c r="V136" i="43" s="1"/>
  <c r="H136" i="43" s="1"/>
  <c r="R116" i="64" s="1"/>
  <c r="U117" i="43"/>
  <c r="V117" i="43" s="1"/>
  <c r="H117" i="43" s="1"/>
  <c r="R98" i="64" s="1"/>
  <c r="U114" i="43"/>
  <c r="V114" i="43" s="1"/>
  <c r="H114" i="43" s="1"/>
  <c r="R95" i="64" s="1"/>
  <c r="U52" i="43"/>
  <c r="V52" i="43" s="1"/>
  <c r="H52" i="43" s="1"/>
  <c r="R37" i="64" s="1"/>
  <c r="U92" i="43"/>
  <c r="V92" i="43" s="1"/>
  <c r="H92" i="43" s="1"/>
  <c r="R74" i="64" s="1"/>
  <c r="U82" i="43"/>
  <c r="V82" i="43" s="1"/>
  <c r="H82" i="43" s="1"/>
  <c r="R65" i="64" s="1"/>
  <c r="U84" i="43"/>
  <c r="V84" i="43" s="1"/>
  <c r="H84" i="43" s="1"/>
  <c r="R67" i="64" s="1"/>
  <c r="U119" i="43"/>
  <c r="V119" i="43" s="1"/>
  <c r="H119" i="43" s="1"/>
  <c r="R100" i="64" s="1"/>
  <c r="U137" i="43"/>
  <c r="V137" i="43" s="1"/>
  <c r="H137" i="43" s="1"/>
  <c r="R117" i="64" s="1"/>
  <c r="U77" i="43"/>
  <c r="V77" i="43" s="1"/>
  <c r="H77" i="43" s="1"/>
  <c r="R60" i="64" s="1"/>
  <c r="U135" i="43"/>
  <c r="V135" i="43" s="1"/>
  <c r="H135" i="43" s="1"/>
  <c r="R115" i="64" s="1"/>
  <c r="U39" i="43"/>
  <c r="V39" i="43" s="1"/>
  <c r="H39" i="43" s="1"/>
  <c r="R26" i="64" s="1"/>
  <c r="U100" i="43"/>
  <c r="V100" i="43" s="1"/>
  <c r="H100" i="43" s="1"/>
  <c r="R81" i="64" s="1"/>
  <c r="U99" i="43"/>
  <c r="V99" i="43" s="1"/>
  <c r="H99" i="43" s="1"/>
  <c r="R80" i="64" s="1"/>
  <c r="U93" i="43"/>
  <c r="V93" i="43" s="1"/>
  <c r="H93" i="43" s="1"/>
  <c r="U128" i="43"/>
  <c r="V128" i="43" s="1"/>
  <c r="H128" i="43" s="1"/>
  <c r="R108" i="64" s="1"/>
  <c r="U109" i="43"/>
  <c r="V109" i="43" s="1"/>
  <c r="H109" i="43" s="1"/>
  <c r="R90" i="64" s="1"/>
  <c r="U31" i="43"/>
  <c r="V31" i="43" s="1"/>
  <c r="H31" i="43" s="1"/>
  <c r="R19" i="64" s="1"/>
  <c r="U79" i="43"/>
  <c r="V79" i="43" s="1"/>
  <c r="H79" i="43" s="1"/>
  <c r="R62" i="64" s="1"/>
  <c r="U17" i="43"/>
  <c r="V17" i="43" s="1"/>
  <c r="H17" i="43" s="1"/>
  <c r="R6" i="64" s="1"/>
  <c r="U18" i="43"/>
  <c r="V18" i="43" s="1"/>
  <c r="H18" i="43" s="1"/>
  <c r="R7" i="64" s="1"/>
  <c r="U66" i="43"/>
  <c r="V66" i="43" s="1"/>
  <c r="H66" i="43" s="1"/>
  <c r="R50" i="64" s="1"/>
  <c r="U107" i="43"/>
  <c r="V107" i="43" s="1"/>
  <c r="H107" i="43" s="1"/>
  <c r="R88" i="64" s="1"/>
  <c r="U90" i="43"/>
  <c r="V90" i="43" s="1"/>
  <c r="H90" i="43" s="1"/>
  <c r="R72" i="64" s="1"/>
  <c r="U120" i="43"/>
  <c r="V120" i="43" s="1"/>
  <c r="H120" i="43" s="1"/>
  <c r="R101" i="64" s="1"/>
  <c r="U29" i="43"/>
  <c r="V29" i="43" s="1"/>
  <c r="H29" i="43" s="1"/>
  <c r="R17" i="64" s="1"/>
  <c r="U25" i="43"/>
  <c r="V25" i="43" s="1"/>
  <c r="H25" i="43" s="1"/>
  <c r="R13" i="64" s="1"/>
  <c r="U14" i="43"/>
  <c r="V14" i="43" s="1"/>
  <c r="H14" i="43" s="1"/>
  <c r="R3" i="64" s="1"/>
  <c r="U27" i="43"/>
  <c r="V27" i="43" s="1"/>
  <c r="H27" i="43" s="1"/>
  <c r="R15" i="64" s="1"/>
  <c r="U80" i="43"/>
  <c r="V80" i="43" s="1"/>
  <c r="H80" i="43" s="1"/>
  <c r="R63" i="64" s="1"/>
  <c r="U55" i="43"/>
  <c r="V55" i="43" s="1"/>
  <c r="H55" i="43" s="1"/>
  <c r="R40" i="64" s="1"/>
  <c r="U98" i="43"/>
  <c r="V98" i="43" s="1"/>
  <c r="H98" i="43" s="1"/>
  <c r="R79" i="64" s="1"/>
  <c r="U131" i="43"/>
  <c r="V131" i="43" s="1"/>
  <c r="H131" i="43" s="1"/>
  <c r="R111" i="64" s="1"/>
  <c r="U106" i="43"/>
  <c r="V106" i="43" s="1"/>
  <c r="H106" i="43" s="1"/>
  <c r="R87" i="64" s="1"/>
  <c r="U42" i="43"/>
  <c r="V42" i="43" s="1"/>
  <c r="H42" i="43" s="1"/>
  <c r="R28" i="64" s="1"/>
  <c r="U89" i="43"/>
  <c r="V89" i="43" s="1"/>
  <c r="H89" i="43" s="1"/>
  <c r="R71" i="64" s="1"/>
  <c r="U71" i="43"/>
  <c r="V71" i="43" s="1"/>
  <c r="H71" i="43" s="1"/>
  <c r="R54" i="64" s="1"/>
  <c r="U124" i="43"/>
  <c r="V124" i="43" s="1"/>
  <c r="H124" i="43" s="1"/>
  <c r="R105" i="64" s="1"/>
  <c r="U40" i="43"/>
  <c r="V40" i="43" s="1"/>
  <c r="H40" i="43" s="1"/>
  <c r="R27" i="64" s="1"/>
  <c r="U57" i="43"/>
  <c r="V57" i="43" s="1"/>
  <c r="H57" i="43" s="1"/>
  <c r="R42" i="64" s="1"/>
  <c r="U102" i="43"/>
  <c r="V102" i="43" s="1"/>
  <c r="H102" i="43" s="1"/>
  <c r="R83" i="64" s="1"/>
  <c r="U59" i="43"/>
  <c r="V59" i="43" s="1"/>
  <c r="H59" i="43" s="1"/>
  <c r="R44" i="64" s="1"/>
  <c r="U76" i="43"/>
  <c r="V76" i="43" s="1"/>
  <c r="H76" i="43" s="1"/>
  <c r="R59" i="64" s="1"/>
  <c r="U113" i="43"/>
  <c r="V113" i="43" s="1"/>
  <c r="H113" i="43" s="1"/>
  <c r="R94" i="64" s="1"/>
  <c r="U43" i="43"/>
  <c r="V43" i="43" s="1"/>
  <c r="H43" i="43" s="1"/>
  <c r="R29" i="64" s="1"/>
  <c r="U111" i="43"/>
  <c r="V111" i="43" s="1"/>
  <c r="H111" i="43" s="1"/>
  <c r="R92" i="64" s="1"/>
  <c r="U38" i="43"/>
  <c r="V38" i="43" s="1"/>
  <c r="H38" i="43" s="1"/>
  <c r="R25" i="64" s="1"/>
  <c r="U125" i="43"/>
  <c r="V125" i="43" s="1"/>
  <c r="H125" i="43" s="1"/>
  <c r="R106" i="64" s="1"/>
  <c r="U94" i="43"/>
  <c r="V94" i="43" s="1"/>
  <c r="H94" i="43" s="1"/>
  <c r="R75" i="64" s="1"/>
  <c r="U103" i="43"/>
  <c r="V103" i="43" s="1"/>
  <c r="H103" i="43" s="1"/>
  <c r="R84" i="64" s="1"/>
  <c r="U75" i="43"/>
  <c r="V75" i="43" s="1"/>
  <c r="H75" i="43"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V26" i="64" s="1"/>
  <c r="U54" i="47"/>
  <c r="V54" i="47" s="1"/>
  <c r="H54" i="47" s="1"/>
  <c r="V39" i="64" s="1"/>
  <c r="U50" i="47"/>
  <c r="V50" i="47" s="1"/>
  <c r="H50" i="47" s="1"/>
  <c r="V36" i="64" s="1"/>
  <c r="U56" i="47"/>
  <c r="V56" i="47" s="1"/>
  <c r="H56" i="47" s="1"/>
  <c r="V41" i="64" s="1"/>
  <c r="U62" i="47"/>
  <c r="V62" i="47" s="1"/>
  <c r="H62" i="47" s="1"/>
  <c r="V46" i="64" s="1"/>
  <c r="U58" i="47"/>
  <c r="V58" i="47" s="1"/>
  <c r="H58" i="47" s="1"/>
  <c r="V43" i="64" s="1"/>
  <c r="U64" i="47"/>
  <c r="V64" i="47" s="1"/>
  <c r="H64" i="47" s="1"/>
  <c r="V48" i="64" s="1"/>
  <c r="U70" i="47"/>
  <c r="V70" i="47" s="1"/>
  <c r="H70" i="47" s="1"/>
  <c r="V53" i="64" s="1"/>
  <c r="U81" i="47"/>
  <c r="V81" i="47" s="1"/>
  <c r="H81" i="47" s="1"/>
  <c r="V64" i="64" s="1"/>
  <c r="U95" i="47"/>
  <c r="V95" i="47" s="1"/>
  <c r="H95" i="47" s="1"/>
  <c r="V76" i="64" s="1"/>
  <c r="U92" i="47"/>
  <c r="V92" i="47" s="1"/>
  <c r="H92" i="47" s="1"/>
  <c r="V74" i="64" s="1"/>
  <c r="U105" i="47"/>
  <c r="V105" i="47" s="1"/>
  <c r="H105" i="47" s="1"/>
  <c r="V86" i="64" s="1"/>
  <c r="U118" i="47"/>
  <c r="V118" i="47" s="1"/>
  <c r="H118" i="47" s="1"/>
  <c r="V99" i="64" s="1"/>
  <c r="U115" i="47"/>
  <c r="V115" i="47" s="1"/>
  <c r="H115" i="47" s="1"/>
  <c r="V96" i="64" s="1"/>
  <c r="U129" i="47"/>
  <c r="V129" i="47" s="1"/>
  <c r="H129" i="47" s="1"/>
  <c r="V109" i="64" s="1"/>
  <c r="U14" i="47"/>
  <c r="V14" i="47" s="1"/>
  <c r="H14" i="47" s="1"/>
  <c r="V3" i="64" s="1"/>
  <c r="U106" i="47"/>
  <c r="V106" i="47" s="1"/>
  <c r="H106" i="47" s="1"/>
  <c r="V87" i="64" s="1"/>
  <c r="U116" i="47"/>
  <c r="V116" i="47" s="1"/>
  <c r="H116" i="47" s="1"/>
  <c r="V97" i="64" s="1"/>
  <c r="U87" i="47"/>
  <c r="V87" i="47" s="1"/>
  <c r="H87" i="47" s="1"/>
  <c r="V70" i="64" s="1"/>
  <c r="U20" i="47"/>
  <c r="V20" i="47" s="1"/>
  <c r="H20" i="47" s="1"/>
  <c r="V9" i="64" s="1"/>
  <c r="U23" i="47"/>
  <c r="V23" i="47" s="1"/>
  <c r="H23" i="47" s="1"/>
  <c r="V11" i="64" s="1"/>
  <c r="U33" i="47"/>
  <c r="V33" i="47" s="1"/>
  <c r="H33" i="47" s="1"/>
  <c r="V21" i="64" s="1"/>
  <c r="U85" i="47"/>
  <c r="V85" i="47" s="1"/>
  <c r="H85" i="47" s="1"/>
  <c r="V68" i="64" s="1"/>
  <c r="U27" i="47"/>
  <c r="V27" i="47" s="1"/>
  <c r="H27" i="47" s="1"/>
  <c r="V15" i="64" s="1"/>
  <c r="U31" i="47"/>
  <c r="V31" i="47" s="1"/>
  <c r="H31" i="47" s="1"/>
  <c r="V19" i="64" s="1"/>
  <c r="U117" i="47"/>
  <c r="V117" i="47" s="1"/>
  <c r="H117" i="47" s="1"/>
  <c r="V98" i="64" s="1"/>
  <c r="U104" i="47"/>
  <c r="V104" i="47" s="1"/>
  <c r="H104" i="47" s="1"/>
  <c r="V85" i="64" s="1"/>
  <c r="U48" i="47"/>
  <c r="V48" i="47" s="1"/>
  <c r="H48" i="47" s="1"/>
  <c r="V34" i="64" s="1"/>
  <c r="U63" i="47"/>
  <c r="V63" i="47" s="1"/>
  <c r="H63" i="47" s="1"/>
  <c r="V47" i="64" s="1"/>
  <c r="U59" i="47"/>
  <c r="V59" i="47" s="1"/>
  <c r="H59" i="47" s="1"/>
  <c r="V44" i="64" s="1"/>
  <c r="U65" i="47"/>
  <c r="V65" i="47" s="1"/>
  <c r="H65" i="47" s="1"/>
  <c r="V49" i="64" s="1"/>
  <c r="U71" i="47"/>
  <c r="V71" i="47" s="1"/>
  <c r="H71" i="47" s="1"/>
  <c r="V54" i="64" s="1"/>
  <c r="U68" i="47"/>
  <c r="V68" i="47" s="1"/>
  <c r="H68" i="47" s="1"/>
  <c r="V51" i="64" s="1"/>
  <c r="U73" i="47"/>
  <c r="V73" i="47" s="1"/>
  <c r="H73" i="47" s="1"/>
  <c r="V56" i="64" s="1"/>
  <c r="U84" i="47"/>
  <c r="V84" i="47" s="1"/>
  <c r="H84" i="47" s="1"/>
  <c r="V67" i="64" s="1"/>
  <c r="U90" i="47"/>
  <c r="V90" i="47" s="1"/>
  <c r="H90" i="47" s="1"/>
  <c r="V72" i="64" s="1"/>
  <c r="U103" i="47"/>
  <c r="V103" i="47" s="1"/>
  <c r="H103" i="47" s="1"/>
  <c r="V84" i="64" s="1"/>
  <c r="U100" i="47"/>
  <c r="V100" i="47" s="1"/>
  <c r="H100" i="47" s="1"/>
  <c r="V81" i="64" s="1"/>
  <c r="U113" i="47"/>
  <c r="V113" i="47" s="1"/>
  <c r="H113" i="47" s="1"/>
  <c r="V94" i="64" s="1"/>
  <c r="U126" i="47"/>
  <c r="V126" i="47" s="1"/>
  <c r="H126" i="47" s="1"/>
  <c r="V107" i="64" s="1"/>
  <c r="U123" i="47"/>
  <c r="V123" i="47" s="1"/>
  <c r="H123" i="47" s="1"/>
  <c r="V104" i="64" s="1"/>
  <c r="U137" i="47"/>
  <c r="V137" i="47" s="1"/>
  <c r="H137" i="47" s="1"/>
  <c r="V117" i="64" s="1"/>
  <c r="U57" i="47"/>
  <c r="V57" i="47" s="1"/>
  <c r="H57" i="47" s="1"/>
  <c r="V42" i="64" s="1"/>
  <c r="U69" i="47"/>
  <c r="V69" i="47" s="1"/>
  <c r="H69" i="47" s="1"/>
  <c r="V52" i="64" s="1"/>
  <c r="U74" i="47"/>
  <c r="V74" i="47" s="1"/>
  <c r="H74" i="47" s="1"/>
  <c r="V57" i="64" s="1"/>
  <c r="U79" i="47"/>
  <c r="V79" i="47" s="1"/>
  <c r="H79" i="47" s="1"/>
  <c r="V62" i="64" s="1"/>
  <c r="U16" i="47"/>
  <c r="V16" i="47" s="1"/>
  <c r="H16" i="47" s="1"/>
  <c r="V5" i="64" s="1"/>
  <c r="U93" i="47"/>
  <c r="V93" i="47" s="1"/>
  <c r="H93" i="47" s="1"/>
  <c r="U98" i="47"/>
  <c r="V98" i="47" s="1"/>
  <c r="H98" i="47" s="1"/>
  <c r="V79" i="64" s="1"/>
  <c r="U108" i="47"/>
  <c r="V108" i="47" s="1"/>
  <c r="H108" i="47" s="1"/>
  <c r="V89" i="64" s="1"/>
  <c r="U121" i="47"/>
  <c r="V121" i="47" s="1"/>
  <c r="H121" i="47" s="1"/>
  <c r="V102" i="64" s="1"/>
  <c r="U135" i="47"/>
  <c r="V135" i="47" s="1"/>
  <c r="H135" i="47" s="1"/>
  <c r="V115" i="64" s="1"/>
  <c r="U132" i="47"/>
  <c r="V132" i="47" s="1"/>
  <c r="H132" i="47" s="1"/>
  <c r="V112" i="64" s="1"/>
  <c r="U80" i="47"/>
  <c r="V80" i="47" s="1"/>
  <c r="H80" i="47" s="1"/>
  <c r="V63" i="64" s="1"/>
  <c r="U19" i="47"/>
  <c r="V19" i="47" s="1"/>
  <c r="H19" i="47" s="1"/>
  <c r="V8" i="64" s="1"/>
  <c r="U130" i="47"/>
  <c r="V130" i="47" s="1"/>
  <c r="H130" i="47" s="1"/>
  <c r="V110" i="64" s="1"/>
  <c r="U26" i="47"/>
  <c r="V26" i="47" s="1"/>
  <c r="H26" i="47" s="1"/>
  <c r="V14" i="64" s="1"/>
  <c r="U109" i="47"/>
  <c r="V109" i="47" s="1"/>
  <c r="H109" i="47" s="1"/>
  <c r="V90" i="64" s="1"/>
  <c r="U96" i="47"/>
  <c r="V96" i="47" s="1"/>
  <c r="H96" i="47" s="1"/>
  <c r="V77" i="64" s="1"/>
  <c r="U24" i="47"/>
  <c r="V24" i="47" s="1"/>
  <c r="H24" i="47" s="1"/>
  <c r="V12" i="64" s="1"/>
  <c r="U133" i="47"/>
  <c r="V133" i="47" s="1"/>
  <c r="H133" i="47" s="1"/>
  <c r="V113" i="64" s="1"/>
  <c r="U72" i="47"/>
  <c r="V72" i="47" s="1"/>
  <c r="H72" i="47" s="1"/>
  <c r="V55" i="64" s="1"/>
  <c r="U76" i="47"/>
  <c r="V76" i="47" s="1"/>
  <c r="H76" i="47" s="1"/>
  <c r="V59" i="64" s="1"/>
  <c r="U111" i="47"/>
  <c r="V111" i="47" s="1"/>
  <c r="H111" i="47" s="1"/>
  <c r="V92" i="64" s="1"/>
  <c r="U12" i="47"/>
  <c r="V12" i="47" s="1"/>
  <c r="H12" i="47" s="1"/>
  <c r="V2" i="64" s="1"/>
  <c r="U17" i="47"/>
  <c r="V17" i="47" s="1"/>
  <c r="H17" i="47" s="1"/>
  <c r="V6" i="64" s="1"/>
  <c r="U25" i="47"/>
  <c r="V25" i="47" s="1"/>
  <c r="H25" i="47" s="1"/>
  <c r="V13" i="64" s="1"/>
  <c r="U119" i="47"/>
  <c r="V119" i="47" s="1"/>
  <c r="H119" i="47" s="1"/>
  <c r="V100" i="64" s="1"/>
  <c r="U75" i="47"/>
  <c r="V75" i="47" s="1"/>
  <c r="H75" i="47" s="1"/>
  <c r="V58" i="64" s="1"/>
  <c r="U15" i="47"/>
  <c r="V15" i="47" s="1"/>
  <c r="H15" i="47" s="1"/>
  <c r="V4" i="64" s="1"/>
  <c r="U28" i="47"/>
  <c r="V28" i="47" s="1"/>
  <c r="H28" i="47" s="1"/>
  <c r="V16" i="64" s="1"/>
  <c r="U114" i="47"/>
  <c r="V114" i="47" s="1"/>
  <c r="H114" i="47" s="1"/>
  <c r="V95" i="64" s="1"/>
  <c r="U82" i="47"/>
  <c r="V82" i="47" s="1"/>
  <c r="H82" i="47" s="1"/>
  <c r="V65" i="64" s="1"/>
  <c r="U34" i="47"/>
  <c r="V34" i="47" s="1"/>
  <c r="H34" i="47" s="1"/>
  <c r="V22" i="64" s="1"/>
  <c r="U43" i="47"/>
  <c r="V43" i="47" s="1"/>
  <c r="H43" i="47" s="1"/>
  <c r="V29" i="64" s="1"/>
  <c r="U94" i="47"/>
  <c r="V94" i="47" s="1"/>
  <c r="H94" i="47" s="1"/>
  <c r="V75" i="64" s="1"/>
  <c r="U66" i="47"/>
  <c r="V66" i="47" s="1"/>
  <c r="H66" i="47" s="1"/>
  <c r="V50" i="64" s="1"/>
  <c r="U77" i="47"/>
  <c r="V77" i="47" s="1"/>
  <c r="H77" i="47" s="1"/>
  <c r="V60" i="64" s="1"/>
  <c r="U101" i="47"/>
  <c r="V101" i="47" s="1"/>
  <c r="H101" i="47" s="1"/>
  <c r="V82" i="64" s="1"/>
  <c r="U18" i="47"/>
  <c r="V18" i="47" s="1"/>
  <c r="H18" i="47" s="1"/>
  <c r="V7" i="64" s="1"/>
  <c r="U128" i="47"/>
  <c r="V128" i="47" s="1"/>
  <c r="H128" i="47" s="1"/>
  <c r="V108" i="64" s="1"/>
  <c r="U136" i="47"/>
  <c r="V136" i="47" s="1"/>
  <c r="H136" i="47" s="1"/>
  <c r="V116" i="64" s="1"/>
  <c r="U124" i="47"/>
  <c r="V124" i="47" s="1"/>
  <c r="H124" i="47" s="1"/>
  <c r="V105" i="64" s="1"/>
  <c r="U37" i="47"/>
  <c r="V37" i="47" s="1"/>
  <c r="H37" i="47" s="1"/>
  <c r="V24" i="64" s="1"/>
  <c r="U91" i="47"/>
  <c r="V91" i="47" s="1"/>
  <c r="H91" i="47" s="1"/>
  <c r="V73" i="64" s="1"/>
  <c r="U29" i="47"/>
  <c r="V29" i="47" s="1"/>
  <c r="H29" i="47" s="1"/>
  <c r="V17" i="64" s="1"/>
  <c r="U122" i="47"/>
  <c r="V122" i="47" s="1"/>
  <c r="H122" i="47" s="1"/>
  <c r="V103" i="64" s="1"/>
  <c r="U35" i="47"/>
  <c r="V35" i="47" s="1"/>
  <c r="H35" i="47" s="1"/>
  <c r="V23" i="64" s="1"/>
  <c r="U40" i="47"/>
  <c r="V40" i="47" s="1"/>
  <c r="H40" i="47" s="1"/>
  <c r="V27" i="64" s="1"/>
  <c r="U131" i="47"/>
  <c r="V131" i="47" s="1"/>
  <c r="H131" i="47" s="1"/>
  <c r="V111" i="64" s="1"/>
  <c r="U99" i="47"/>
  <c r="V99" i="47" s="1"/>
  <c r="H99" i="47" s="1"/>
  <c r="V80" i="64" s="1"/>
  <c r="U83" i="47"/>
  <c r="V83" i="47" s="1"/>
  <c r="H83" i="47" s="1"/>
  <c r="V66" i="64" s="1"/>
  <c r="U44" i="47"/>
  <c r="V44" i="47" s="1"/>
  <c r="H44" i="47" s="1"/>
  <c r="V30" i="64" s="1"/>
  <c r="U45" i="47"/>
  <c r="V45" i="47" s="1"/>
  <c r="H45" i="47" s="1"/>
  <c r="V31" i="64" s="1"/>
  <c r="U49" i="47"/>
  <c r="V49" i="47" s="1"/>
  <c r="H49" i="47" s="1"/>
  <c r="V35" i="64" s="1"/>
  <c r="U86" i="47"/>
  <c r="V86" i="47" s="1"/>
  <c r="H86" i="47" s="1"/>
  <c r="V69" i="64" s="1"/>
  <c r="U107" i="47"/>
  <c r="V107" i="47" s="1"/>
  <c r="H107" i="47" s="1"/>
  <c r="V88" i="64" s="1"/>
  <c r="U55" i="47"/>
  <c r="V55" i="47" s="1"/>
  <c r="H55" i="47" s="1"/>
  <c r="V40" i="64" s="1"/>
  <c r="U120" i="47"/>
  <c r="V120" i="47" s="1"/>
  <c r="H120" i="47" s="1"/>
  <c r="V101" i="64" s="1"/>
  <c r="U60" i="47"/>
  <c r="V60" i="47" s="1"/>
  <c r="H60" i="47" s="1"/>
  <c r="V45" i="64" s="1"/>
  <c r="U32" i="47"/>
  <c r="V32" i="47" s="1"/>
  <c r="H32" i="47" s="1"/>
  <c r="V20" i="64" s="1"/>
  <c r="U46" i="47"/>
  <c r="V46" i="47" s="1"/>
  <c r="H46" i="47" s="1"/>
  <c r="V32" i="64" s="1"/>
  <c r="U78" i="47"/>
  <c r="V78" i="47" s="1"/>
  <c r="H78" i="47" s="1"/>
  <c r="V61" i="64" s="1"/>
  <c r="U112" i="47"/>
  <c r="V112" i="47" s="1"/>
  <c r="H112" i="47" s="1"/>
  <c r="V93" i="64" s="1"/>
  <c r="U47" i="47"/>
  <c r="V47" i="47" s="1"/>
  <c r="H47" i="47" s="1"/>
  <c r="V33" i="64" s="1"/>
  <c r="U102" i="47"/>
  <c r="V102" i="47" s="1"/>
  <c r="H102" i="47" s="1"/>
  <c r="V83" i="64" s="1"/>
  <c r="U38" i="47"/>
  <c r="V38" i="47" s="1"/>
  <c r="H38" i="47" s="1"/>
  <c r="V25" i="64" s="1"/>
  <c r="U52" i="47"/>
  <c r="V52" i="47" s="1"/>
  <c r="H52" i="47" s="1"/>
  <c r="V37" i="64" s="1"/>
  <c r="U89" i="47"/>
  <c r="V89" i="47" s="1"/>
  <c r="H89" i="47" s="1"/>
  <c r="V71" i="64" s="1"/>
  <c r="U97" i="47"/>
  <c r="V97" i="47" s="1"/>
  <c r="H97" i="47" s="1"/>
  <c r="V78" i="64" s="1"/>
  <c r="U22" i="47"/>
  <c r="V22" i="47" s="1"/>
  <c r="H22" i="47" s="1"/>
  <c r="V10" i="64" s="1"/>
  <c r="U30" i="47"/>
  <c r="V30" i="47" s="1"/>
  <c r="H30" i="47" s="1"/>
  <c r="V18" i="64" s="1"/>
  <c r="U53" i="47"/>
  <c r="V53" i="47" s="1"/>
  <c r="H53" i="47" s="1"/>
  <c r="V38" i="64" s="1"/>
  <c r="U134" i="47"/>
  <c r="V134" i="47" s="1"/>
  <c r="H134" i="47" s="1"/>
  <c r="V114" i="64" s="1"/>
  <c r="U110" i="47"/>
  <c r="V110" i="47" s="1"/>
  <c r="H110" i="47" s="1"/>
  <c r="V91" i="64" s="1"/>
  <c r="U42" i="47"/>
  <c r="V42" i="47" s="1"/>
  <c r="H42" i="47" s="1"/>
  <c r="V28" i="64" s="1"/>
  <c r="U125" i="47"/>
  <c r="V125" i="47" s="1"/>
  <c r="H125" i="47"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P56" i="64" l="1"/>
  <c r="O56" i="64"/>
  <c r="P100" i="64"/>
  <c r="O100" i="64"/>
  <c r="P93" i="64"/>
  <c r="O93" i="64"/>
  <c r="O80" i="64"/>
  <c r="P80" i="64"/>
  <c r="P111" i="64"/>
  <c r="O111" i="64"/>
  <c r="P90" i="64"/>
  <c r="O90" i="64"/>
  <c r="P66" i="64"/>
  <c r="O66" i="64"/>
  <c r="P114" i="64"/>
  <c r="O114" i="64"/>
  <c r="P67" i="64"/>
  <c r="O67" i="64"/>
  <c r="P115" i="64"/>
  <c r="O115" i="64"/>
  <c r="O58" i="64"/>
  <c r="P58" i="64"/>
  <c r="O68" i="64"/>
  <c r="P68" i="64"/>
  <c r="P116" i="64"/>
  <c r="O116" i="64"/>
  <c r="O61" i="64"/>
  <c r="P61" i="64"/>
  <c r="P88" i="64"/>
  <c r="O88" i="64"/>
  <c r="P53" i="64"/>
  <c r="O53" i="64"/>
  <c r="P71" i="64"/>
  <c r="O71" i="64"/>
  <c r="P62" i="64"/>
  <c r="O62" i="64"/>
  <c r="P72" i="64"/>
  <c r="O72" i="64"/>
  <c r="O73" i="64"/>
  <c r="P73" i="64"/>
  <c r="O85" i="64"/>
  <c r="P85" i="64"/>
  <c r="P48" i="64"/>
  <c r="O48" i="64"/>
  <c r="P113" i="64"/>
  <c r="O113" i="64"/>
  <c r="P64" i="64"/>
  <c r="O64" i="64"/>
  <c r="O97" i="64"/>
  <c r="P97" i="64"/>
  <c r="P65" i="64"/>
  <c r="O65" i="64"/>
  <c r="O104" i="64"/>
  <c r="P104" i="64"/>
  <c r="P82" i="64"/>
  <c r="O82" i="64"/>
  <c r="P86" i="64"/>
  <c r="O86" i="64"/>
  <c r="P96" i="64"/>
  <c r="O96" i="64"/>
  <c r="P95" i="64"/>
  <c r="O95" i="64"/>
  <c r="O92" i="64"/>
  <c r="P92" i="64"/>
  <c r="O52" i="64"/>
  <c r="P52" i="64"/>
  <c r="O117" i="64"/>
  <c r="P117" i="64"/>
  <c r="P105" i="64"/>
  <c r="O105" i="64"/>
  <c r="P84" i="64"/>
  <c r="O84" i="64"/>
  <c r="P63" i="64"/>
  <c r="O63" i="64"/>
  <c r="O55" i="64"/>
  <c r="P55" i="64"/>
  <c r="P54" i="64"/>
  <c r="O54" i="64"/>
  <c r="P89" i="64"/>
  <c r="O89" i="64"/>
  <c r="P59" i="64"/>
  <c r="O59" i="64"/>
  <c r="P81" i="64"/>
  <c r="O81" i="64"/>
  <c r="P57" i="64"/>
  <c r="O57" i="64"/>
  <c r="P99" i="64"/>
  <c r="O99" i="64"/>
  <c r="P106" i="64"/>
  <c r="O106" i="64"/>
  <c r="P103" i="64"/>
  <c r="O103" i="64"/>
  <c r="P51" i="64"/>
  <c r="O51" i="64"/>
  <c r="P76" i="64"/>
  <c r="O76" i="64"/>
  <c r="P109" i="64"/>
  <c r="O109" i="64"/>
  <c r="P101" i="64"/>
  <c r="O101" i="64"/>
  <c r="P87" i="64"/>
  <c r="O87" i="64"/>
  <c r="O47" i="64"/>
  <c r="P47" i="64"/>
  <c r="P46" i="64"/>
  <c r="O46" i="64"/>
  <c r="P108" i="64"/>
  <c r="O108" i="64"/>
  <c r="P60" i="64"/>
  <c r="O60" i="64"/>
  <c r="P83" i="64"/>
  <c r="O83" i="64"/>
  <c r="P112" i="64"/>
  <c r="O112" i="64"/>
  <c r="P98" i="64"/>
  <c r="O98" i="64"/>
  <c r="P74" i="64"/>
  <c r="O74" i="64"/>
  <c r="P49" i="64"/>
  <c r="O49" i="64"/>
  <c r="P70" i="64"/>
  <c r="O70" i="64"/>
  <c r="P107" i="64"/>
  <c r="O107" i="64"/>
  <c r="P91" i="64"/>
  <c r="O91" i="64"/>
  <c r="O110" i="64"/>
  <c r="P110" i="64"/>
  <c r="P69" i="64"/>
  <c r="O69" i="64"/>
  <c r="P102" i="64"/>
  <c r="O102" i="64"/>
  <c r="P75" i="64"/>
  <c r="O75" i="64"/>
  <c r="O78" i="64"/>
  <c r="P78" i="64"/>
  <c r="P50" i="64"/>
  <c r="O50" i="64"/>
  <c r="P94" i="64"/>
  <c r="O94" i="64"/>
  <c r="P77" i="64"/>
  <c r="O77" i="64"/>
  <c r="P79" i="64"/>
  <c r="O79" i="64"/>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Q39" i="64" s="1"/>
  <c r="Q6" i="62"/>
  <c r="R69" i="42"/>
  <c r="S69" i="42" s="1"/>
  <c r="H69" i="42" s="1"/>
  <c r="R31" i="42"/>
  <c r="S31" i="42" s="1"/>
  <c r="H31" i="42" s="1"/>
  <c r="O19" i="64" s="1"/>
  <c r="R22" i="42"/>
  <c r="S22" i="42" s="1"/>
  <c r="H22" i="42" s="1"/>
  <c r="O10" i="64" s="1"/>
  <c r="R30" i="42"/>
  <c r="S30" i="42" s="1"/>
  <c r="H30" i="42" s="1"/>
  <c r="O18" i="64" s="1"/>
  <c r="R95" i="42"/>
  <c r="S95" i="42" s="1"/>
  <c r="H95" i="42" s="1"/>
  <c r="R24" i="42"/>
  <c r="S24" i="42" s="1"/>
  <c r="H24" i="42"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O25" i="64" s="1"/>
  <c r="R130" i="42"/>
  <c r="S130" i="42" s="1"/>
  <c r="H130" i="42" s="1"/>
  <c r="R25" i="42"/>
  <c r="S25" i="42" s="1"/>
  <c r="H25" i="42" s="1"/>
  <c r="O13" i="64" s="1"/>
  <c r="R16" i="42"/>
  <c r="S16" i="42" s="1"/>
  <c r="H16" i="42" s="1"/>
  <c r="O5" i="64" s="1"/>
  <c r="R134" i="42"/>
  <c r="S134" i="42" s="1"/>
  <c r="H134" i="42" s="1"/>
  <c r="R56" i="42"/>
  <c r="S56" i="42" s="1"/>
  <c r="H56" i="42" s="1"/>
  <c r="O41" i="64" s="1"/>
  <c r="R93" i="42"/>
  <c r="S93" i="42" s="1"/>
  <c r="H93" i="42" s="1"/>
  <c r="R46" i="42"/>
  <c r="S46" i="42" s="1"/>
  <c r="H46" i="42" s="1"/>
  <c r="O32" i="64" s="1"/>
  <c r="R64" i="42"/>
  <c r="S64" i="42" s="1"/>
  <c r="H64" i="42" s="1"/>
  <c r="R96" i="42"/>
  <c r="S96" i="42" s="1"/>
  <c r="H96" i="42" s="1"/>
  <c r="R112" i="42"/>
  <c r="S112" i="42" s="1"/>
  <c r="H112" i="42" s="1"/>
  <c r="R29" i="42"/>
  <c r="S29" i="42" s="1"/>
  <c r="H29" i="42" s="1"/>
  <c r="O17" i="64" s="1"/>
  <c r="R63" i="42"/>
  <c r="S63" i="42" s="1"/>
  <c r="H63" i="42" s="1"/>
  <c r="R102" i="42"/>
  <c r="S102" i="42" s="1"/>
  <c r="H102" i="42" s="1"/>
  <c r="R28" i="42"/>
  <c r="S28" i="42" s="1"/>
  <c r="H28" i="42" s="1"/>
  <c r="O16" i="64" s="1"/>
  <c r="R27" i="42"/>
  <c r="S27" i="42" s="1"/>
  <c r="H27" i="42" s="1"/>
  <c r="O15" i="64" s="1"/>
  <c r="R50" i="42"/>
  <c r="S50" i="42" s="1"/>
  <c r="H50" i="42" s="1"/>
  <c r="O36" i="64" s="1"/>
  <c r="R70" i="42"/>
  <c r="S70" i="42" s="1"/>
  <c r="H70" i="42" s="1"/>
  <c r="R118" i="42"/>
  <c r="S118" i="42" s="1"/>
  <c r="H118" i="42" s="1"/>
  <c r="R17" i="42"/>
  <c r="S17" i="42" s="1"/>
  <c r="H17" i="42" s="1"/>
  <c r="O6" i="64" s="1"/>
  <c r="R48" i="42"/>
  <c r="S48" i="42" s="1"/>
  <c r="H48" i="42" s="1"/>
  <c r="O34" i="64" s="1"/>
  <c r="R85" i="42"/>
  <c r="S85" i="42" s="1"/>
  <c r="H85" i="42" s="1"/>
  <c r="R76" i="42"/>
  <c r="S76" i="42" s="1"/>
  <c r="H76" i="42" s="1"/>
  <c r="R106" i="42"/>
  <c r="S106" i="42" s="1"/>
  <c r="H106" i="42" s="1"/>
  <c r="R20" i="42"/>
  <c r="S20" i="42" s="1"/>
  <c r="H20" i="42" s="1"/>
  <c r="O9" i="64" s="1"/>
  <c r="R105" i="42"/>
  <c r="S105" i="42" s="1"/>
  <c r="H105" i="42" s="1"/>
  <c r="R80" i="42"/>
  <c r="S80" i="42" s="1"/>
  <c r="H80" i="42" s="1"/>
  <c r="R57" i="42"/>
  <c r="S57" i="42" s="1"/>
  <c r="H57" i="42" s="1"/>
  <c r="O42" i="64" s="1"/>
  <c r="R98" i="42"/>
  <c r="S98" i="42" s="1"/>
  <c r="H98" i="42" s="1"/>
  <c r="R82" i="42"/>
  <c r="S82" i="42" s="1"/>
  <c r="H82" i="42" s="1"/>
  <c r="R129" i="42"/>
  <c r="S129" i="42" s="1"/>
  <c r="H129" i="42" s="1"/>
  <c r="R91" i="42"/>
  <c r="S91" i="42" s="1"/>
  <c r="H91" i="42" s="1"/>
  <c r="R26" i="42"/>
  <c r="S26" i="42" s="1"/>
  <c r="H26" i="42" s="1"/>
  <c r="O14" i="64" s="1"/>
  <c r="R87" i="42"/>
  <c r="S87" i="42" s="1"/>
  <c r="H87" i="42" s="1"/>
  <c r="R73" i="42"/>
  <c r="S73" i="42" s="1"/>
  <c r="H73" i="42" s="1"/>
  <c r="R119" i="42"/>
  <c r="S119" i="42" s="1"/>
  <c r="H119" i="42" s="1"/>
  <c r="R100" i="42"/>
  <c r="S100" i="42" s="1"/>
  <c r="H100" i="42" s="1"/>
  <c r="R81" i="42"/>
  <c r="S81" i="42" s="1"/>
  <c r="H81" i="42" s="1"/>
  <c r="R53" i="42"/>
  <c r="S53" i="42" s="1"/>
  <c r="H53" i="42" s="1"/>
  <c r="O38" i="64" s="1"/>
  <c r="R116" i="42"/>
  <c r="S116" i="42" s="1"/>
  <c r="H116" i="42" s="1"/>
  <c r="R104" i="42"/>
  <c r="S104" i="42" s="1"/>
  <c r="H104" i="42" s="1"/>
  <c r="R40" i="42"/>
  <c r="S40" i="42" s="1"/>
  <c r="H40" i="42" s="1"/>
  <c r="O27" i="64" s="1"/>
  <c r="R68" i="42"/>
  <c r="S68" i="42" s="1"/>
  <c r="H68" i="42" s="1"/>
  <c r="R12" i="42"/>
  <c r="S12" i="42" s="1"/>
  <c r="H12" i="42" s="1"/>
  <c r="O2" i="64" s="1"/>
  <c r="R37" i="42"/>
  <c r="S37" i="42" s="1"/>
  <c r="H37" i="42" s="1"/>
  <c r="O24" i="64" s="1"/>
  <c r="R14" i="42"/>
  <c r="S14" i="42" s="1"/>
  <c r="H14" i="42" s="1"/>
  <c r="O3" i="64" s="1"/>
  <c r="R120" i="42"/>
  <c r="S120" i="42" s="1"/>
  <c r="H120" i="42" s="1"/>
  <c r="R47" i="42"/>
  <c r="S47" i="42" s="1"/>
  <c r="H47" i="42" s="1"/>
  <c r="O33" i="64" s="1"/>
  <c r="R133" i="42"/>
  <c r="S133" i="42" s="1"/>
  <c r="H133" i="42" s="1"/>
  <c r="R49" i="42"/>
  <c r="S49" i="42" s="1"/>
  <c r="H49" i="42" s="1"/>
  <c r="O35" i="64" s="1"/>
  <c r="R54" i="42"/>
  <c r="S54" i="42" s="1"/>
  <c r="H54" i="42" s="1"/>
  <c r="O39" i="64" s="1"/>
  <c r="R117" i="42"/>
  <c r="S117" i="42" s="1"/>
  <c r="H117" i="42" s="1"/>
  <c r="R110" i="42"/>
  <c r="S110" i="42" s="1"/>
  <c r="H110" i="42" s="1"/>
  <c r="R83" i="42"/>
  <c r="S83" i="42" s="1"/>
  <c r="H83" i="42" s="1"/>
  <c r="R58" i="42"/>
  <c r="S58" i="42" s="1"/>
  <c r="H58" i="42" s="1"/>
  <c r="O43" i="64" s="1"/>
  <c r="R33" i="42"/>
  <c r="S33" i="42" s="1"/>
  <c r="H33" i="42" s="1"/>
  <c r="O21" i="64" s="1"/>
  <c r="R42" i="42"/>
  <c r="S42" i="42" s="1"/>
  <c r="H42" i="42" s="1"/>
  <c r="O28" i="64" s="1"/>
  <c r="R32" i="42"/>
  <c r="S32" i="42" s="1"/>
  <c r="H32" i="42" s="1"/>
  <c r="O20" i="64" s="1"/>
  <c r="R136" i="42"/>
  <c r="S136" i="42" s="1"/>
  <c r="H136" i="42" s="1"/>
  <c r="R89" i="42"/>
  <c r="S89" i="42" s="1"/>
  <c r="H89" i="42" s="1"/>
  <c r="R19" i="42"/>
  <c r="S19" i="42" s="1"/>
  <c r="H19" i="42" s="1"/>
  <c r="O8" i="64" s="1"/>
  <c r="R108" i="42"/>
  <c r="S108" i="42" s="1"/>
  <c r="H108" i="42" s="1"/>
  <c r="R60" i="42"/>
  <c r="S60" i="42" s="1"/>
  <c r="H60" i="42" s="1"/>
  <c r="O45" i="64" s="1"/>
  <c r="R97" i="42"/>
  <c r="S97" i="42" s="1"/>
  <c r="H97" i="42" s="1"/>
  <c r="R34" i="42"/>
  <c r="S34" i="42" s="1"/>
  <c r="H34" i="42" s="1"/>
  <c r="O22" i="64" s="1"/>
  <c r="R15" i="42"/>
  <c r="S15" i="42" s="1"/>
  <c r="H15" i="42" s="1"/>
  <c r="O4" i="64" s="1"/>
  <c r="R55" i="42"/>
  <c r="S55" i="42" s="1"/>
  <c r="H55" i="42" s="1"/>
  <c r="O40" i="64" s="1"/>
  <c r="R35" i="42"/>
  <c r="S35" i="42" s="1"/>
  <c r="H35" i="42" s="1"/>
  <c r="O23" i="64" s="1"/>
  <c r="R72" i="42"/>
  <c r="S72" i="42" s="1"/>
  <c r="H72" i="42" s="1"/>
  <c r="R107" i="42"/>
  <c r="S107" i="42" s="1"/>
  <c r="H107" i="42" s="1"/>
  <c r="R90" i="42"/>
  <c r="S90" i="42" s="1"/>
  <c r="H90" i="42" s="1"/>
  <c r="R115" i="42"/>
  <c r="S115" i="42" s="1"/>
  <c r="H115" i="42" s="1"/>
  <c r="R52" i="42"/>
  <c r="S52" i="42" s="1"/>
  <c r="H52" i="42" s="1"/>
  <c r="O37" i="64" s="1"/>
  <c r="R59" i="42"/>
  <c r="S59" i="42" s="1"/>
  <c r="H59" i="42" s="1"/>
  <c r="O44" i="64" s="1"/>
  <c r="R124" i="42"/>
  <c r="S124" i="42" s="1"/>
  <c r="H124" i="42" s="1"/>
  <c r="R18" i="42"/>
  <c r="S18" i="42" s="1"/>
  <c r="H18" i="42" s="1"/>
  <c r="O7" i="64" s="1"/>
  <c r="R122" i="42"/>
  <c r="S122" i="42" s="1"/>
  <c r="H122" i="42" s="1"/>
  <c r="R65" i="42"/>
  <c r="S65" i="42" s="1"/>
  <c r="H65" i="42" s="1"/>
  <c r="R77" i="42"/>
  <c r="S77" i="42" s="1"/>
  <c r="H77" i="42" s="1"/>
  <c r="R86" i="42"/>
  <c r="S86" i="42" s="1"/>
  <c r="H86" i="42" s="1"/>
  <c r="R44" i="42"/>
  <c r="S44" i="42" s="1"/>
  <c r="H44" i="42" s="1"/>
  <c r="O30" i="64" s="1"/>
  <c r="R103" i="42"/>
  <c r="S103" i="42" s="1"/>
  <c r="H103" i="42" s="1"/>
  <c r="R121" i="42"/>
  <c r="S121" i="42" s="1"/>
  <c r="H121" i="42" s="1"/>
  <c r="R43" i="42"/>
  <c r="S43" i="42" s="1"/>
  <c r="H43" i="42"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O31" i="64" s="1"/>
  <c r="R66" i="42"/>
  <c r="S66" i="42" s="1"/>
  <c r="H66" i="42" s="1"/>
  <c r="R132" i="42"/>
  <c r="S132" i="42" s="1"/>
  <c r="H132" i="42" s="1"/>
  <c r="R23" i="42"/>
  <c r="S23" i="42" s="1"/>
  <c r="H23" i="42" s="1"/>
  <c r="O11" i="64" s="1"/>
  <c r="Q4" i="46"/>
  <c r="Q4" i="48"/>
  <c r="R92" i="44" l="1"/>
  <c r="S92" i="44" s="1"/>
  <c r="H92" i="44" s="1"/>
  <c r="Q74" i="64" s="1"/>
  <c r="R100" i="44"/>
  <c r="S100" i="44" s="1"/>
  <c r="H100" i="44" s="1"/>
  <c r="Q81" i="64" s="1"/>
  <c r="R110" i="44"/>
  <c r="S110" i="44" s="1"/>
  <c r="R38" i="44"/>
  <c r="S38" i="44" s="1"/>
  <c r="R52" i="44"/>
  <c r="S52" i="44" s="1"/>
  <c r="H52" i="44" s="1"/>
  <c r="Q37" i="64" s="1"/>
  <c r="R55" i="44"/>
  <c r="S55" i="44" s="1"/>
  <c r="R87" i="44"/>
  <c r="S87" i="44" s="1"/>
  <c r="R79" i="44"/>
  <c r="S79" i="44" s="1"/>
  <c r="H79" i="44" s="1"/>
  <c r="Q62" i="64" s="1"/>
  <c r="R15" i="44"/>
  <c r="S15" i="44" s="1"/>
  <c r="R101" i="44"/>
  <c r="S101" i="44" s="1"/>
  <c r="H101" i="44" s="1"/>
  <c r="Q82" i="64" s="1"/>
  <c r="R126" i="44"/>
  <c r="S126" i="44" s="1"/>
  <c r="R109" i="44"/>
  <c r="S109" i="44" s="1"/>
  <c r="R105" i="44"/>
  <c r="S105" i="44" s="1"/>
  <c r="H105" i="44" s="1"/>
  <c r="Q86" i="64" s="1"/>
  <c r="R112" i="44"/>
  <c r="S112" i="44" s="1"/>
  <c r="R121" i="44"/>
  <c r="S121" i="44" s="1"/>
  <c r="H121" i="44" s="1"/>
  <c r="Q102" i="64" s="1"/>
  <c r="R39" i="44"/>
  <c r="S39" i="44" s="1"/>
  <c r="H39" i="44" s="1"/>
  <c r="Q26" i="64" s="1"/>
  <c r="R70" i="44"/>
  <c r="S70" i="44" s="1"/>
  <c r="R130" i="44"/>
  <c r="S130" i="44" s="1"/>
  <c r="R28" i="44"/>
  <c r="S28" i="44" s="1"/>
  <c r="H28" i="44" s="1"/>
  <c r="Q16" i="64" s="1"/>
  <c r="R98" i="44"/>
  <c r="S98" i="44" s="1"/>
  <c r="H98" i="44" s="1"/>
  <c r="Q79" i="64" s="1"/>
  <c r="R14" i="44"/>
  <c r="S14" i="44" s="1"/>
  <c r="H14" i="44" s="1"/>
  <c r="Q3" i="64" s="1"/>
  <c r="R82" i="44"/>
  <c r="S82" i="44" s="1"/>
  <c r="H82" i="44" s="1"/>
  <c r="Q65" i="64" s="1"/>
  <c r="R26" i="44"/>
  <c r="S26" i="44" s="1"/>
  <c r="R57" i="44"/>
  <c r="S57" i="44" s="1"/>
  <c r="R32" i="44"/>
  <c r="S32" i="44" s="1"/>
  <c r="R72" i="44"/>
  <c r="S72" i="44" s="1"/>
  <c r="H72" i="44" s="1"/>
  <c r="Q55" i="64" s="1"/>
  <c r="R59" i="44"/>
  <c r="S59" i="44" s="1"/>
  <c r="H59" i="44" s="1"/>
  <c r="Q44" i="64" s="1"/>
  <c r="R113" i="44"/>
  <c r="S113" i="44" s="1"/>
  <c r="R12" i="44"/>
  <c r="S12" i="44" s="1"/>
  <c r="H12" i="44" s="1"/>
  <c r="Q2" i="64" s="1"/>
  <c r="R102" i="44"/>
  <c r="S102" i="44" s="1"/>
  <c r="R18" i="44"/>
  <c r="S18" i="44" s="1"/>
  <c r="H18" i="44" s="1"/>
  <c r="Q7" i="64" s="1"/>
  <c r="R115" i="44"/>
  <c r="S115" i="44" s="1"/>
  <c r="H115" i="44" s="1"/>
  <c r="Q96" i="64" s="1"/>
  <c r="R133" i="44"/>
  <c r="S133" i="44" s="1"/>
  <c r="H133" i="44" s="1"/>
  <c r="Q113" i="64" s="1"/>
  <c r="R83" i="44"/>
  <c r="S83" i="44" s="1"/>
  <c r="R64" i="44"/>
  <c r="S64" i="44" s="1"/>
  <c r="H64" i="44" s="1"/>
  <c r="Q48" i="64" s="1"/>
  <c r="R137" i="44"/>
  <c r="S137" i="44" s="1"/>
  <c r="H137" i="44" s="1"/>
  <c r="Q117" i="64" s="1"/>
  <c r="R134" i="44"/>
  <c r="S134" i="44" s="1"/>
  <c r="H134" i="44" s="1"/>
  <c r="Q114" i="64" s="1"/>
  <c r="R42" i="44"/>
  <c r="S42" i="44" s="1"/>
  <c r="H42" i="44" s="1"/>
  <c r="Q28" i="64" s="1"/>
  <c r="R95" i="44"/>
  <c r="S95" i="44" s="1"/>
  <c r="H95" i="44" s="1"/>
  <c r="Q76" i="64" s="1"/>
  <c r="R40" i="44"/>
  <c r="S40" i="44" s="1"/>
  <c r="H40" i="44" s="1"/>
  <c r="Q27" i="64" s="1"/>
  <c r="R78" i="44"/>
  <c r="S78" i="44" s="1"/>
  <c r="H78" i="44" s="1"/>
  <c r="Q61" i="64" s="1"/>
  <c r="R60" i="44"/>
  <c r="S60" i="44" s="1"/>
  <c r="H60" i="44" s="1"/>
  <c r="Q45" i="64" s="1"/>
  <c r="R103" i="44"/>
  <c r="S103" i="44" s="1"/>
  <c r="R44" i="44"/>
  <c r="S44" i="44" s="1"/>
  <c r="H44" i="44" s="1"/>
  <c r="Q30" i="64" s="1"/>
  <c r="R31" i="44"/>
  <c r="S31" i="44" s="1"/>
  <c r="H31" i="44" s="1"/>
  <c r="Q19" i="64" s="1"/>
  <c r="R66" i="44"/>
  <c r="S66" i="44" s="1"/>
  <c r="R30" i="44"/>
  <c r="S30" i="44" s="1"/>
  <c r="H30" i="44" s="1"/>
  <c r="Q18" i="64" s="1"/>
  <c r="R68" i="44"/>
  <c r="S68" i="44" s="1"/>
  <c r="H68" i="44" s="1"/>
  <c r="Q51" i="64" s="1"/>
  <c r="R132" i="44"/>
  <c r="S132" i="44" s="1"/>
  <c r="H132" i="44" s="1"/>
  <c r="Q112" i="64" s="1"/>
  <c r="R19" i="44"/>
  <c r="S19" i="44" s="1"/>
  <c r="H19" i="44" s="1"/>
  <c r="Q8" i="64" s="1"/>
  <c r="R116" i="44"/>
  <c r="S116" i="44" s="1"/>
  <c r="R96" i="44"/>
  <c r="S96" i="44" s="1"/>
  <c r="H96" i="44" s="1"/>
  <c r="Q77" i="64" s="1"/>
  <c r="R22" i="44"/>
  <c r="S22" i="44" s="1"/>
  <c r="H22" i="44" s="1"/>
  <c r="Q10" i="64" s="1"/>
  <c r="R46" i="44"/>
  <c r="S46" i="44" s="1"/>
  <c r="H46" i="44" s="1"/>
  <c r="Q32" i="64" s="1"/>
  <c r="R123" i="44"/>
  <c r="S123" i="44" s="1"/>
  <c r="H123" i="44" s="1"/>
  <c r="Q104" i="64" s="1"/>
  <c r="R129" i="44"/>
  <c r="S129" i="44" s="1"/>
  <c r="H129" i="44" s="1"/>
  <c r="Q109" i="64" s="1"/>
  <c r="R90" i="44"/>
  <c r="S90" i="44" s="1"/>
  <c r="H90" i="44" s="1"/>
  <c r="Q72" i="64" s="1"/>
  <c r="R29" i="44"/>
  <c r="S29" i="44" s="1"/>
  <c r="H29" i="44" s="1"/>
  <c r="Q17" i="64" s="1"/>
  <c r="R53" i="44"/>
  <c r="S53" i="44" s="1"/>
  <c r="R65" i="44"/>
  <c r="S65" i="44" s="1"/>
  <c r="H65" i="44" s="1"/>
  <c r="Q49" i="64" s="1"/>
  <c r="R89" i="44"/>
  <c r="S89" i="44" s="1"/>
  <c r="R94" i="44"/>
  <c r="S94" i="44" s="1"/>
  <c r="H94" i="44" s="1"/>
  <c r="Q75" i="64" s="1"/>
  <c r="R47" i="44"/>
  <c r="S47" i="44" s="1"/>
  <c r="R122" i="44"/>
  <c r="S122" i="44" s="1"/>
  <c r="H122" i="44" s="1"/>
  <c r="Q103" i="64" s="1"/>
  <c r="R48" i="44"/>
  <c r="S48" i="44" s="1"/>
  <c r="H48" i="44" s="1"/>
  <c r="Q34" i="64" s="1"/>
  <c r="R75" i="44"/>
  <c r="S75" i="44" s="1"/>
  <c r="H75" i="44" s="1"/>
  <c r="Q58" i="64" s="1"/>
  <c r="R93" i="44"/>
  <c r="S93" i="44" s="1"/>
  <c r="H93" i="44" s="1"/>
  <c r="R104" i="44"/>
  <c r="S104" i="44" s="1"/>
  <c r="H104" i="44" s="1"/>
  <c r="Q85" i="64" s="1"/>
  <c r="R97" i="44"/>
  <c r="S97" i="44" s="1"/>
  <c r="H97" i="44" s="1"/>
  <c r="Q78" i="64" s="1"/>
  <c r="R86" i="44"/>
  <c r="S86" i="44" s="1"/>
  <c r="R119" i="44"/>
  <c r="S119" i="44" s="1"/>
  <c r="R117" i="44"/>
  <c r="S117" i="44" s="1"/>
  <c r="H117" i="44" s="1"/>
  <c r="Q98" i="64" s="1"/>
  <c r="R23" i="44"/>
  <c r="S23" i="44" s="1"/>
  <c r="H23" i="44" s="1"/>
  <c r="Q11" i="64" s="1"/>
  <c r="R108" i="44"/>
  <c r="S108" i="44" s="1"/>
  <c r="R56" i="44"/>
  <c r="S56" i="44" s="1"/>
  <c r="H56" i="44" s="1"/>
  <c r="Q41" i="64" s="1"/>
  <c r="R111" i="44"/>
  <c r="S111" i="44" s="1"/>
  <c r="H111" i="44" s="1"/>
  <c r="Q92" i="64" s="1"/>
  <c r="R71" i="44"/>
  <c r="S71" i="44" s="1"/>
  <c r="H71" i="44" s="1"/>
  <c r="Q54" i="64" s="1"/>
  <c r="R37" i="44"/>
  <c r="S37" i="44" s="1"/>
  <c r="H37" i="44" s="1"/>
  <c r="Q24" i="64" s="1"/>
  <c r="R25" i="44"/>
  <c r="S25" i="44" s="1"/>
  <c r="H25" i="44" s="1"/>
  <c r="Q13" i="64" s="1"/>
  <c r="R77" i="44"/>
  <c r="S77" i="44" s="1"/>
  <c r="R16" i="44"/>
  <c r="S16" i="44" s="1"/>
  <c r="R120" i="44"/>
  <c r="S120" i="44" s="1"/>
  <c r="R62" i="44"/>
  <c r="S62" i="44" s="1"/>
  <c r="H62" i="44" s="1"/>
  <c r="Q46" i="64" s="1"/>
  <c r="R128" i="44"/>
  <c r="S128" i="44" s="1"/>
  <c r="R49" i="44"/>
  <c r="S49" i="44" s="1"/>
  <c r="H49" i="44" s="1"/>
  <c r="Q35" i="64" s="1"/>
  <c r="R84" i="44"/>
  <c r="S84" i="44" s="1"/>
  <c r="R27" i="44"/>
  <c r="S27" i="44" s="1"/>
  <c r="R135" i="44"/>
  <c r="S135" i="44" s="1"/>
  <c r="H135" i="44" s="1"/>
  <c r="Q115" i="64" s="1"/>
  <c r="R136" i="44"/>
  <c r="S136" i="44" s="1"/>
  <c r="H136" i="44" s="1"/>
  <c r="Q116" i="64" s="1"/>
  <c r="R85" i="44"/>
  <c r="S85" i="44" s="1"/>
  <c r="H85" i="44" s="1"/>
  <c r="Q68" i="64" s="1"/>
  <c r="R35" i="44"/>
  <c r="S35" i="44" s="1"/>
  <c r="R76" i="44"/>
  <c r="S76" i="44" s="1"/>
  <c r="R125" i="44"/>
  <c r="S125" i="44" s="1"/>
  <c r="H125" i="44" s="1"/>
  <c r="Q106" i="64" s="1"/>
  <c r="R34" i="44"/>
  <c r="S34" i="44" s="1"/>
  <c r="R107" i="44"/>
  <c r="S107" i="44" s="1"/>
  <c r="R20" i="44"/>
  <c r="S20" i="44" s="1"/>
  <c r="R43" i="44"/>
  <c r="S43" i="44" s="1"/>
  <c r="H43" i="44" s="1"/>
  <c r="Q29" i="64" s="1"/>
  <c r="R33" i="44"/>
  <c r="S33" i="44" s="1"/>
  <c r="R74" i="44"/>
  <c r="S74" i="44" s="1"/>
  <c r="H74" i="44" s="1"/>
  <c r="Q57" i="64" s="1"/>
  <c r="R118" i="44"/>
  <c r="S118" i="44" s="1"/>
  <c r="H118" i="44" s="1"/>
  <c r="Q99" i="64" s="1"/>
  <c r="R63" i="44"/>
  <c r="S63" i="44" s="1"/>
  <c r="H63" i="44" s="1"/>
  <c r="Q47" i="64" s="1"/>
  <c r="R69" i="44"/>
  <c r="S69" i="44" s="1"/>
  <c r="H69" i="44" s="1"/>
  <c r="Q52" i="64" s="1"/>
  <c r="R45" i="44"/>
  <c r="S45" i="44" s="1"/>
  <c r="H45" i="44" s="1"/>
  <c r="Q31" i="64" s="1"/>
  <c r="R131" i="44"/>
  <c r="S131" i="44" s="1"/>
  <c r="H131" i="44" s="1"/>
  <c r="Q111" i="64" s="1"/>
  <c r="R106" i="44"/>
  <c r="S106" i="44" s="1"/>
  <c r="R99" i="44"/>
  <c r="S99" i="44" s="1"/>
  <c r="R124" i="44"/>
  <c r="S124" i="44" s="1"/>
  <c r="H124" i="44" s="1"/>
  <c r="Q105" i="64" s="1"/>
  <c r="R81" i="44"/>
  <c r="S81" i="44" s="1"/>
  <c r="H81" i="44" s="1"/>
  <c r="Q64" i="64" s="1"/>
  <c r="R73" i="44"/>
  <c r="S73" i="44" s="1"/>
  <c r="H73" i="44" s="1"/>
  <c r="Q56" i="64" s="1"/>
  <c r="R50" i="44"/>
  <c r="S50" i="44" s="1"/>
  <c r="R114" i="44"/>
  <c r="S114" i="44" s="1"/>
  <c r="R58" i="44"/>
  <c r="S58" i="44" s="1"/>
  <c r="H58" i="44" s="1"/>
  <c r="Q43" i="64" s="1"/>
  <c r="R80" i="44"/>
  <c r="S80" i="44" s="1"/>
  <c r="H80" i="44" s="1"/>
  <c r="Q63" i="64" s="1"/>
  <c r="R24" i="44"/>
  <c r="S24" i="44" s="1"/>
  <c r="H24" i="44" s="1"/>
  <c r="Q12" i="64" s="1"/>
  <c r="R17" i="44"/>
  <c r="S17" i="44" s="1"/>
  <c r="H17" i="4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S52" i="64" s="1"/>
  <c r="R23" i="46"/>
  <c r="S23" i="46" s="1"/>
  <c r="H23" i="46" s="1"/>
  <c r="S11" i="64" s="1"/>
  <c r="R136" i="46"/>
  <c r="S136" i="46" s="1"/>
  <c r="H136" i="46" s="1"/>
  <c r="S116" i="64" s="1"/>
  <c r="R95" i="46"/>
  <c r="S95" i="46" s="1"/>
  <c r="H95" i="46" s="1"/>
  <c r="S76" i="64" s="1"/>
  <c r="R22" i="46"/>
  <c r="S22" i="46" s="1"/>
  <c r="H22" i="46" s="1"/>
  <c r="S10" i="64" s="1"/>
  <c r="R33" i="46"/>
  <c r="S33" i="46" s="1"/>
  <c r="H33" i="46" s="1"/>
  <c r="S21" i="64" s="1"/>
  <c r="R118" i="46"/>
  <c r="S118" i="46" s="1"/>
  <c r="H118" i="46" s="1"/>
  <c r="S99" i="64" s="1"/>
  <c r="R18" i="46"/>
  <c r="S18" i="46" s="1"/>
  <c r="H18" i="46" s="1"/>
  <c r="S7" i="64" s="1"/>
  <c r="R96" i="46"/>
  <c r="S96" i="46" s="1"/>
  <c r="H96" i="46" s="1"/>
  <c r="S77" i="64" s="1"/>
  <c r="R59" i="46"/>
  <c r="S59" i="46" s="1"/>
  <c r="H59" i="46" s="1"/>
  <c r="S44" i="64" s="1"/>
  <c r="R99" i="46"/>
  <c r="S99" i="46" s="1"/>
  <c r="H99" i="46" s="1"/>
  <c r="S80" i="64" s="1"/>
  <c r="R114" i="46"/>
  <c r="S114" i="46" s="1"/>
  <c r="H114" i="46" s="1"/>
  <c r="S95" i="64" s="1"/>
  <c r="R46" i="46"/>
  <c r="S46" i="46" s="1"/>
  <c r="H46" i="46" s="1"/>
  <c r="S32" i="64" s="1"/>
  <c r="R65" i="46"/>
  <c r="S65" i="46" s="1"/>
  <c r="H65" i="46" s="1"/>
  <c r="S49" i="64" s="1"/>
  <c r="R53" i="46"/>
  <c r="S53" i="46" s="1"/>
  <c r="H53" i="46" s="1"/>
  <c r="S38" i="64" s="1"/>
  <c r="R63" i="46"/>
  <c r="S63" i="46" s="1"/>
  <c r="H63" i="46" s="1"/>
  <c r="S47" i="64" s="1"/>
  <c r="R137" i="46"/>
  <c r="S137" i="46" s="1"/>
  <c r="H137" i="46" s="1"/>
  <c r="S117" i="64" s="1"/>
  <c r="R133" i="46"/>
  <c r="S133" i="46" s="1"/>
  <c r="H133" i="46" s="1"/>
  <c r="S113" i="64" s="1"/>
  <c r="R66" i="46"/>
  <c r="S66" i="46" s="1"/>
  <c r="H66" i="46" s="1"/>
  <c r="S50" i="64" s="1"/>
  <c r="R135" i="46"/>
  <c r="S135" i="46" s="1"/>
  <c r="H135" i="46" s="1"/>
  <c r="S115" i="64" s="1"/>
  <c r="R132" i="46"/>
  <c r="S132" i="46" s="1"/>
  <c r="H132" i="46" s="1"/>
  <c r="S112" i="64" s="1"/>
  <c r="R27" i="46"/>
  <c r="S27" i="46" s="1"/>
  <c r="H27" i="46" s="1"/>
  <c r="S15" i="64" s="1"/>
  <c r="R55" i="46"/>
  <c r="S55" i="46" s="1"/>
  <c r="H55" i="46" s="1"/>
  <c r="S40" i="64" s="1"/>
  <c r="R91" i="46"/>
  <c r="S91" i="46" s="1"/>
  <c r="H91" i="46" s="1"/>
  <c r="S73" i="64" s="1"/>
  <c r="R24" i="46"/>
  <c r="S24" i="46" s="1"/>
  <c r="H24" i="46" s="1"/>
  <c r="S12" i="64" s="1"/>
  <c r="R129" i="46"/>
  <c r="S129" i="46" s="1"/>
  <c r="H129" i="46" s="1"/>
  <c r="S109" i="64" s="1"/>
  <c r="R45" i="46"/>
  <c r="S45" i="46" s="1"/>
  <c r="H45" i="46" s="1"/>
  <c r="S31" i="64" s="1"/>
  <c r="R73" i="46"/>
  <c r="S73" i="46" s="1"/>
  <c r="H73" i="46" s="1"/>
  <c r="S56" i="64" s="1"/>
  <c r="R106" i="46"/>
  <c r="S106" i="46" s="1"/>
  <c r="H106" i="46" s="1"/>
  <c r="S87" i="64" s="1"/>
  <c r="R94" i="46"/>
  <c r="S94" i="46" s="1"/>
  <c r="H94" i="46" s="1"/>
  <c r="S75" i="64" s="1"/>
  <c r="R108" i="46"/>
  <c r="S108" i="46" s="1"/>
  <c r="H108" i="46" s="1"/>
  <c r="S89" i="64" s="1"/>
  <c r="R113" i="46"/>
  <c r="S113" i="46" s="1"/>
  <c r="H113" i="46" s="1"/>
  <c r="S94" i="64" s="1"/>
  <c r="R85" i="46"/>
  <c r="S85" i="46" s="1"/>
  <c r="H85" i="46" s="1"/>
  <c r="S68" i="64" s="1"/>
  <c r="R38" i="46"/>
  <c r="S38" i="46" s="1"/>
  <c r="H38" i="46" s="1"/>
  <c r="S25" i="64" s="1"/>
  <c r="R37" i="46"/>
  <c r="S37" i="46" s="1"/>
  <c r="H37" i="46" s="1"/>
  <c r="S24" i="64" s="1"/>
  <c r="R117" i="46"/>
  <c r="S117" i="46" s="1"/>
  <c r="H117" i="46" s="1"/>
  <c r="S98" i="64" s="1"/>
  <c r="R64" i="46"/>
  <c r="S64" i="46" s="1"/>
  <c r="H64" i="46" s="1"/>
  <c r="S48" i="64" s="1"/>
  <c r="R101" i="46"/>
  <c r="S101" i="46" s="1"/>
  <c r="H101" i="46" s="1"/>
  <c r="S82" i="64" s="1"/>
  <c r="R70" i="46"/>
  <c r="S70" i="46" s="1"/>
  <c r="H70" i="46" s="1"/>
  <c r="S53" i="64" s="1"/>
  <c r="R128" i="46"/>
  <c r="S128" i="46" s="1"/>
  <c r="H128" i="46" s="1"/>
  <c r="S108" i="64" s="1"/>
  <c r="R121" i="46"/>
  <c r="S121" i="46" s="1"/>
  <c r="H121" i="46" s="1"/>
  <c r="S102" i="64" s="1"/>
  <c r="R50" i="46"/>
  <c r="S50" i="46" s="1"/>
  <c r="H50" i="46" s="1"/>
  <c r="S36" i="64" s="1"/>
  <c r="R68" i="46"/>
  <c r="S68" i="46" s="1"/>
  <c r="H68" i="46" s="1"/>
  <c r="S51" i="64" s="1"/>
  <c r="R104" i="46"/>
  <c r="S104" i="46" s="1"/>
  <c r="H104" i="46" s="1"/>
  <c r="S85" i="64" s="1"/>
  <c r="R34" i="46"/>
  <c r="S34" i="46" s="1"/>
  <c r="H34" i="46" s="1"/>
  <c r="S22" i="64" s="1"/>
  <c r="R115" i="46"/>
  <c r="S115" i="46" s="1"/>
  <c r="H115" i="46" s="1"/>
  <c r="S96" i="64" s="1"/>
  <c r="R14" i="46"/>
  <c r="S14" i="46" s="1"/>
  <c r="H14" i="46" s="1"/>
  <c r="S3" i="64" s="1"/>
  <c r="R26" i="46"/>
  <c r="S26" i="46" s="1"/>
  <c r="H26" i="46" s="1"/>
  <c r="S14" i="64" s="1"/>
  <c r="R98" i="46"/>
  <c r="S98" i="46" s="1"/>
  <c r="H98" i="46" s="1"/>
  <c r="S79" i="64" s="1"/>
  <c r="R52" i="46"/>
  <c r="S52" i="46" s="1"/>
  <c r="H52" i="46" s="1"/>
  <c r="S37" i="64" s="1"/>
  <c r="R78" i="46"/>
  <c r="S78" i="46" s="1"/>
  <c r="H78" i="46" s="1"/>
  <c r="S61" i="64" s="1"/>
  <c r="R87" i="46"/>
  <c r="S87" i="46" s="1"/>
  <c r="H87" i="46" s="1"/>
  <c r="S70" i="64" s="1"/>
  <c r="R103" i="46"/>
  <c r="S103" i="46" s="1"/>
  <c r="H103" i="46" s="1"/>
  <c r="S84" i="64" s="1"/>
  <c r="R75" i="46"/>
  <c r="S75" i="46" s="1"/>
  <c r="H75" i="46" s="1"/>
  <c r="S58" i="64" s="1"/>
  <c r="R17" i="46"/>
  <c r="S17" i="46" s="1"/>
  <c r="H17" i="46" s="1"/>
  <c r="S6" i="64" s="1"/>
  <c r="R97" i="46"/>
  <c r="S97" i="46" s="1"/>
  <c r="H97" i="46" s="1"/>
  <c r="S78" i="64" s="1"/>
  <c r="R76" i="46"/>
  <c r="S76" i="46" s="1"/>
  <c r="H76" i="46" s="1"/>
  <c r="S59" i="64" s="1"/>
  <c r="R81" i="46"/>
  <c r="S81" i="46" s="1"/>
  <c r="H81" i="46" s="1"/>
  <c r="S64" i="64" s="1"/>
  <c r="R58" i="46"/>
  <c r="S58" i="46" s="1"/>
  <c r="H58" i="46" s="1"/>
  <c r="S43" i="64" s="1"/>
  <c r="R125" i="46"/>
  <c r="S125" i="46" s="1"/>
  <c r="H125" i="46" s="1"/>
  <c r="S106" i="64" s="1"/>
  <c r="R92" i="46"/>
  <c r="S92" i="46" s="1"/>
  <c r="H92" i="46" s="1"/>
  <c r="S74" i="64" s="1"/>
  <c r="R54" i="46"/>
  <c r="S54" i="46" s="1"/>
  <c r="H54" i="46" s="1"/>
  <c r="S39" i="64" s="1"/>
  <c r="R134" i="46"/>
  <c r="S134" i="46" s="1"/>
  <c r="H134" i="46" s="1"/>
  <c r="S114" i="64" s="1"/>
  <c r="R47" i="46"/>
  <c r="S47" i="46" s="1"/>
  <c r="H47" i="46" s="1"/>
  <c r="S33" i="64" s="1"/>
  <c r="R48" i="46"/>
  <c r="S48" i="46" s="1"/>
  <c r="H48" i="46" s="1"/>
  <c r="S34" i="64" s="1"/>
  <c r="R82" i="46"/>
  <c r="S82" i="46" s="1"/>
  <c r="H82" i="46" s="1"/>
  <c r="S65" i="64" s="1"/>
  <c r="R111" i="46"/>
  <c r="S111" i="46" s="1"/>
  <c r="H111" i="46" s="1"/>
  <c r="S92" i="64" s="1"/>
  <c r="R112" i="46"/>
  <c r="S112" i="46" s="1"/>
  <c r="H112" i="46" s="1"/>
  <c r="S93" i="64" s="1"/>
  <c r="R19" i="46"/>
  <c r="S19" i="46" s="1"/>
  <c r="H19" i="46" s="1"/>
  <c r="S8" i="64" s="1"/>
  <c r="R35" i="46"/>
  <c r="S35" i="46" s="1"/>
  <c r="H35" i="46" s="1"/>
  <c r="S23" i="64" s="1"/>
  <c r="R116" i="46"/>
  <c r="S116" i="46" s="1"/>
  <c r="H116" i="46" s="1"/>
  <c r="S97" i="64" s="1"/>
  <c r="R71" i="46"/>
  <c r="S71" i="46" s="1"/>
  <c r="H71" i="46" s="1"/>
  <c r="S54" i="64" s="1"/>
  <c r="R20" i="46"/>
  <c r="S20" i="46" s="1"/>
  <c r="H20" i="46" s="1"/>
  <c r="S9" i="64" s="1"/>
  <c r="R100" i="46"/>
  <c r="S100" i="46" s="1"/>
  <c r="H100" i="46" s="1"/>
  <c r="S81" i="64" s="1"/>
  <c r="R109" i="46"/>
  <c r="S109" i="46" s="1"/>
  <c r="H109" i="46" s="1"/>
  <c r="S90" i="64" s="1"/>
  <c r="R56" i="46"/>
  <c r="S56" i="46" s="1"/>
  <c r="H56" i="46" s="1"/>
  <c r="S41" i="64" s="1"/>
  <c r="R28" i="46"/>
  <c r="S28" i="46" s="1"/>
  <c r="H28" i="46" s="1"/>
  <c r="S16" i="64" s="1"/>
  <c r="R29" i="46"/>
  <c r="S29" i="46" s="1"/>
  <c r="H29" i="46" s="1"/>
  <c r="S17" i="64" s="1"/>
  <c r="R62" i="46"/>
  <c r="S62" i="46" s="1"/>
  <c r="H62" i="46" s="1"/>
  <c r="S46" i="64" s="1"/>
  <c r="R120" i="46"/>
  <c r="S120" i="46" s="1"/>
  <c r="H120" i="46" s="1"/>
  <c r="S101" i="64" s="1"/>
  <c r="R72" i="46"/>
  <c r="S72" i="46" s="1"/>
  <c r="H72" i="46" s="1"/>
  <c r="S55" i="64" s="1"/>
  <c r="R42" i="46"/>
  <c r="S42" i="46" s="1"/>
  <c r="H42" i="46" s="1"/>
  <c r="S28" i="64" s="1"/>
  <c r="R122" i="46"/>
  <c r="S122" i="46" s="1"/>
  <c r="H122" i="46" s="1"/>
  <c r="S103" i="64" s="1"/>
  <c r="R79" i="46"/>
  <c r="S79" i="46" s="1"/>
  <c r="H79" i="46" s="1"/>
  <c r="S62" i="64" s="1"/>
  <c r="R105" i="46"/>
  <c r="S105" i="46" s="1"/>
  <c r="H105" i="46" s="1"/>
  <c r="S86" i="64" s="1"/>
  <c r="R43" i="46"/>
  <c r="S43" i="46" s="1"/>
  <c r="H43" i="46" s="1"/>
  <c r="S29" i="64" s="1"/>
  <c r="R123" i="46"/>
  <c r="S123" i="46" s="1"/>
  <c r="H123" i="46" s="1"/>
  <c r="S104" i="64" s="1"/>
  <c r="R86" i="46"/>
  <c r="S86" i="46" s="1"/>
  <c r="H86" i="46" s="1"/>
  <c r="S69" i="64" s="1"/>
  <c r="R107" i="46"/>
  <c r="S107" i="46" s="1"/>
  <c r="H107" i="46" s="1"/>
  <c r="S88" i="64" s="1"/>
  <c r="R60" i="46"/>
  <c r="S60" i="46" s="1"/>
  <c r="H60" i="46" s="1"/>
  <c r="S45" i="64" s="1"/>
  <c r="R15" i="46"/>
  <c r="S15" i="46" s="1"/>
  <c r="H15" i="46" s="1"/>
  <c r="S4" i="64" s="1"/>
  <c r="R31" i="46"/>
  <c r="S31" i="46" s="1"/>
  <c r="H31" i="46" s="1"/>
  <c r="S19" i="64" s="1"/>
  <c r="R32" i="46"/>
  <c r="S32" i="46" s="1"/>
  <c r="H32" i="46" s="1"/>
  <c r="S20" i="64" s="1"/>
  <c r="R16" i="46"/>
  <c r="S16" i="46" s="1"/>
  <c r="H16" i="46" s="1"/>
  <c r="S5" i="64" s="1"/>
  <c r="R25" i="46"/>
  <c r="S25" i="46" s="1"/>
  <c r="H25" i="46" s="1"/>
  <c r="S13" i="64" s="1"/>
  <c r="R130" i="46"/>
  <c r="S130" i="46" s="1"/>
  <c r="H130" i="46" s="1"/>
  <c r="S110" i="64" s="1"/>
  <c r="R84" i="46"/>
  <c r="S84" i="46" s="1"/>
  <c r="H84" i="46" s="1"/>
  <c r="S67" i="64" s="1"/>
  <c r="R80" i="46"/>
  <c r="S80" i="46" s="1"/>
  <c r="H80" i="46" s="1"/>
  <c r="S63" i="64" s="1"/>
  <c r="R89" i="46"/>
  <c r="S89" i="46" s="1"/>
  <c r="H89" i="46" s="1"/>
  <c r="S71" i="64" s="1"/>
  <c r="R131" i="46"/>
  <c r="S131" i="46" s="1"/>
  <c r="H131" i="46" s="1"/>
  <c r="S111" i="64" s="1"/>
  <c r="R77" i="46"/>
  <c r="S77" i="46" s="1"/>
  <c r="H77" i="46" s="1"/>
  <c r="S60" i="64" s="1"/>
  <c r="R110" i="46"/>
  <c r="S110" i="46" s="1"/>
  <c r="H110" i="46" s="1"/>
  <c r="S91" i="64" s="1"/>
  <c r="R119" i="46"/>
  <c r="S119" i="46" s="1"/>
  <c r="H119" i="46" s="1"/>
  <c r="S100" i="64" s="1"/>
  <c r="R74" i="46"/>
  <c r="S74" i="46" s="1"/>
  <c r="H74" i="46" s="1"/>
  <c r="S57" i="64" s="1"/>
  <c r="R102" i="46"/>
  <c r="S102" i="46" s="1"/>
  <c r="H102" i="46" s="1"/>
  <c r="S83" i="64" s="1"/>
  <c r="R39" i="46"/>
  <c r="S39" i="46" s="1"/>
  <c r="H39" i="46" s="1"/>
  <c r="S26" i="64" s="1"/>
  <c r="R40" i="46"/>
  <c r="S40" i="46" s="1"/>
  <c r="H40" i="46" s="1"/>
  <c r="S27" i="64" s="1"/>
  <c r="R12" i="46"/>
  <c r="S12" i="46" s="1"/>
  <c r="H12" i="46" s="1"/>
  <c r="S2" i="64" s="1"/>
  <c r="R90" i="46"/>
  <c r="S90" i="46" s="1"/>
  <c r="H90" i="46" s="1"/>
  <c r="S72" i="64" s="1"/>
  <c r="R44" i="46"/>
  <c r="S44" i="46" s="1"/>
  <c r="H44" i="46" s="1"/>
  <c r="S30" i="64" s="1"/>
  <c r="R124" i="46"/>
  <c r="S124" i="46" s="1"/>
  <c r="H124" i="46" s="1"/>
  <c r="S105" i="64" s="1"/>
  <c r="R93" i="46"/>
  <c r="S93" i="46" s="1"/>
  <c r="H93" i="46" s="1"/>
  <c r="R57" i="46"/>
  <c r="S57" i="46" s="1"/>
  <c r="H57" i="46" s="1"/>
  <c r="S42" i="64" s="1"/>
  <c r="R83" i="46"/>
  <c r="S83" i="46" s="1"/>
  <c r="H83" i="46" s="1"/>
  <c r="S66" i="64" s="1"/>
  <c r="R126" i="46"/>
  <c r="S126" i="46" s="1"/>
  <c r="H126" i="46" s="1"/>
  <c r="S107" i="64" s="1"/>
  <c r="R30" i="46"/>
  <c r="S30" i="46" s="1"/>
  <c r="H30" i="46" s="1"/>
  <c r="S18" i="64" s="1"/>
  <c r="R49" i="46"/>
  <c r="S49" i="46" s="1"/>
  <c r="H49" i="46"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U52" i="64" s="1"/>
  <c r="R22" i="48"/>
  <c r="S22" i="48" s="1"/>
  <c r="H22" i="48" s="1"/>
  <c r="U10" i="64" s="1"/>
  <c r="R23" i="48"/>
  <c r="S23" i="48" s="1"/>
  <c r="H23" i="48" s="1"/>
  <c r="U11" i="64" s="1"/>
  <c r="R95" i="48"/>
  <c r="S95" i="48" s="1"/>
  <c r="H95" i="48" s="1"/>
  <c r="U76" i="64" s="1"/>
  <c r="R27" i="48"/>
  <c r="S27" i="48" s="1"/>
  <c r="H27" i="48" s="1"/>
  <c r="U15" i="64" s="1"/>
  <c r="R116" i="48"/>
  <c r="S116" i="48" s="1"/>
  <c r="H116" i="48" s="1"/>
  <c r="U97" i="64" s="1"/>
  <c r="R57" i="48"/>
  <c r="S57" i="48" s="1"/>
  <c r="H57" i="48" s="1"/>
  <c r="U42" i="64" s="1"/>
  <c r="R35" i="48"/>
  <c r="S35" i="48" s="1"/>
  <c r="H35" i="48" s="1"/>
  <c r="U23" i="64" s="1"/>
  <c r="R31" i="48"/>
  <c r="S31" i="48" s="1"/>
  <c r="H31" i="48" s="1"/>
  <c r="U19" i="64" s="1"/>
  <c r="R62" i="48"/>
  <c r="S62" i="48" s="1"/>
  <c r="H62" i="48" s="1"/>
  <c r="U46" i="64" s="1"/>
  <c r="R107" i="48"/>
  <c r="S107" i="48" s="1"/>
  <c r="H107" i="48" s="1"/>
  <c r="U88" i="64" s="1"/>
  <c r="R123" i="48"/>
  <c r="S123" i="48" s="1"/>
  <c r="H123" i="48" s="1"/>
  <c r="U104" i="64" s="1"/>
  <c r="R124" i="48"/>
  <c r="S124" i="48" s="1"/>
  <c r="H124" i="48" s="1"/>
  <c r="U105" i="64" s="1"/>
  <c r="R93" i="48"/>
  <c r="S93" i="48" s="1"/>
  <c r="H93" i="48" s="1"/>
  <c r="R136" i="48"/>
  <c r="S136" i="48" s="1"/>
  <c r="H136" i="48" s="1"/>
  <c r="U116" i="64" s="1"/>
  <c r="R34" i="48"/>
  <c r="S34" i="48" s="1"/>
  <c r="H34" i="48" s="1"/>
  <c r="U22" i="64" s="1"/>
  <c r="R90" i="48"/>
  <c r="S90" i="48" s="1"/>
  <c r="H90" i="48" s="1"/>
  <c r="U72" i="64" s="1"/>
  <c r="R53" i="48"/>
  <c r="S53" i="48" s="1"/>
  <c r="H53" i="48" s="1"/>
  <c r="U38" i="64" s="1"/>
  <c r="R39" i="48"/>
  <c r="S39" i="48" s="1"/>
  <c r="H39" i="48" s="1"/>
  <c r="U26" i="64" s="1"/>
  <c r="R86" i="48"/>
  <c r="S86" i="48" s="1"/>
  <c r="H86" i="48" s="1"/>
  <c r="U69" i="64" s="1"/>
  <c r="R43" i="48"/>
  <c r="S43" i="48" s="1"/>
  <c r="H43" i="48" s="1"/>
  <c r="U29" i="64" s="1"/>
  <c r="R134" i="48"/>
  <c r="S134" i="48" s="1"/>
  <c r="H134" i="48" s="1"/>
  <c r="U114" i="64" s="1"/>
  <c r="R15" i="48"/>
  <c r="S15" i="48" s="1"/>
  <c r="H15" i="48" s="1"/>
  <c r="U4" i="64" s="1"/>
  <c r="R50" i="48"/>
  <c r="S50" i="48" s="1"/>
  <c r="H50" i="48" s="1"/>
  <c r="U36" i="64" s="1"/>
  <c r="R14" i="48"/>
  <c r="S14" i="48" s="1"/>
  <c r="H14" i="48" s="1"/>
  <c r="U3" i="64" s="1"/>
  <c r="R49" i="48"/>
  <c r="S49" i="48" s="1"/>
  <c r="H49" i="48" s="1"/>
  <c r="U35" i="64" s="1"/>
  <c r="R75" i="48"/>
  <c r="S75" i="48" s="1"/>
  <c r="H75" i="48" s="1"/>
  <c r="U58" i="64" s="1"/>
  <c r="R119" i="48"/>
  <c r="S119" i="48" s="1"/>
  <c r="H119" i="48" s="1"/>
  <c r="U100" i="64" s="1"/>
  <c r="R45" i="48"/>
  <c r="S45" i="48" s="1"/>
  <c r="H45" i="48" s="1"/>
  <c r="U31" i="64" s="1"/>
  <c r="R117" i="48"/>
  <c r="S117" i="48" s="1"/>
  <c r="H117" i="48" s="1"/>
  <c r="U98" i="64" s="1"/>
  <c r="R28" i="48"/>
  <c r="S28" i="48" s="1"/>
  <c r="H28" i="48" s="1"/>
  <c r="U16" i="64" s="1"/>
  <c r="R102" i="48"/>
  <c r="S102" i="48" s="1"/>
  <c r="H102" i="48" s="1"/>
  <c r="U83" i="64" s="1"/>
  <c r="R122" i="48"/>
  <c r="S122" i="48" s="1"/>
  <c r="H122" i="48" s="1"/>
  <c r="U103" i="64" s="1"/>
  <c r="R58" i="48"/>
  <c r="S58" i="48" s="1"/>
  <c r="H58" i="48" s="1"/>
  <c r="U43" i="64" s="1"/>
  <c r="R85" i="48"/>
  <c r="S85" i="48" s="1"/>
  <c r="H85" i="48" s="1"/>
  <c r="U68" i="64" s="1"/>
  <c r="R26" i="48"/>
  <c r="S26" i="48" s="1"/>
  <c r="H26" i="48" s="1"/>
  <c r="U14" i="64" s="1"/>
  <c r="R25" i="48"/>
  <c r="S25" i="48" s="1"/>
  <c r="H25" i="48" s="1"/>
  <c r="U13" i="64" s="1"/>
  <c r="R72" i="48"/>
  <c r="S72" i="48" s="1"/>
  <c r="H72" i="48" s="1"/>
  <c r="U55" i="64" s="1"/>
  <c r="R118" i="48"/>
  <c r="S118" i="48" s="1"/>
  <c r="H118" i="48" s="1"/>
  <c r="U99" i="64" s="1"/>
  <c r="R37" i="48"/>
  <c r="S37" i="48" s="1"/>
  <c r="H37" i="48" s="1"/>
  <c r="U24" i="64" s="1"/>
  <c r="R42" i="48"/>
  <c r="S42" i="48" s="1"/>
  <c r="H42" i="48" s="1"/>
  <c r="U28" i="64" s="1"/>
  <c r="R104" i="48"/>
  <c r="S104" i="48" s="1"/>
  <c r="H104" i="48" s="1"/>
  <c r="U85" i="64" s="1"/>
  <c r="R68" i="48"/>
  <c r="S68" i="48" s="1"/>
  <c r="H68" i="48" s="1"/>
  <c r="U51" i="64" s="1"/>
  <c r="R59" i="48"/>
  <c r="S59" i="48" s="1"/>
  <c r="H59" i="48" s="1"/>
  <c r="U44" i="64" s="1"/>
  <c r="R55" i="48"/>
  <c r="S55" i="48" s="1"/>
  <c r="H55" i="48" s="1"/>
  <c r="U40" i="64" s="1"/>
  <c r="R121" i="48"/>
  <c r="S121" i="48" s="1"/>
  <c r="H121" i="48" s="1"/>
  <c r="U102" i="64" s="1"/>
  <c r="R108" i="48"/>
  <c r="S108" i="48" s="1"/>
  <c r="H108" i="48" s="1"/>
  <c r="U89" i="64" s="1"/>
  <c r="R29" i="48"/>
  <c r="S29" i="48" s="1"/>
  <c r="H29" i="48" s="1"/>
  <c r="U17" i="64" s="1"/>
  <c r="R89" i="48"/>
  <c r="S89" i="48" s="1"/>
  <c r="H89" i="48" s="1"/>
  <c r="U71" i="64" s="1"/>
  <c r="R103" i="48"/>
  <c r="S103" i="48" s="1"/>
  <c r="H103" i="48" s="1"/>
  <c r="U84" i="64" s="1"/>
  <c r="R87" i="48"/>
  <c r="S87" i="48" s="1"/>
  <c r="H87" i="48" s="1"/>
  <c r="U70" i="64" s="1"/>
  <c r="R83" i="48"/>
  <c r="S83" i="48" s="1"/>
  <c r="H83" i="48" s="1"/>
  <c r="U66" i="64" s="1"/>
  <c r="R24" i="48"/>
  <c r="S24" i="48" s="1"/>
  <c r="H24" i="48" s="1"/>
  <c r="U12" i="64" s="1"/>
  <c r="R106" i="48"/>
  <c r="S106" i="48" s="1"/>
  <c r="H106" i="48" s="1"/>
  <c r="U87" i="64" s="1"/>
  <c r="R52" i="48"/>
  <c r="S52" i="48" s="1"/>
  <c r="H52" i="48" s="1"/>
  <c r="U37" i="64" s="1"/>
  <c r="R100" i="48"/>
  <c r="S100" i="48" s="1"/>
  <c r="H100" i="48" s="1"/>
  <c r="U81" i="64" s="1"/>
  <c r="R110" i="48"/>
  <c r="S110" i="48" s="1"/>
  <c r="H110" i="48" s="1"/>
  <c r="U91" i="64" s="1"/>
  <c r="R17" i="48"/>
  <c r="S17" i="48" s="1"/>
  <c r="H17" i="48" s="1"/>
  <c r="U6" i="64" s="1"/>
  <c r="R47" i="48"/>
  <c r="S47" i="48" s="1"/>
  <c r="H47" i="48" s="1"/>
  <c r="U33" i="64" s="1"/>
  <c r="R131" i="48"/>
  <c r="S131" i="48" s="1"/>
  <c r="H131" i="48" s="1"/>
  <c r="U111" i="64" s="1"/>
  <c r="R38" i="48"/>
  <c r="S38" i="48" s="1"/>
  <c r="H38" i="48" s="1"/>
  <c r="U25" i="64" s="1"/>
  <c r="R71" i="48"/>
  <c r="S71" i="48" s="1"/>
  <c r="H71" i="48" s="1"/>
  <c r="U54" i="64" s="1"/>
  <c r="R44" i="48"/>
  <c r="S44" i="48" s="1"/>
  <c r="H44" i="48" s="1"/>
  <c r="U30" i="64" s="1"/>
  <c r="R77" i="48"/>
  <c r="S77" i="48" s="1"/>
  <c r="H77" i="48" s="1"/>
  <c r="U60" i="64" s="1"/>
  <c r="R32" i="48"/>
  <c r="S32" i="48" s="1"/>
  <c r="H32" i="48" s="1"/>
  <c r="U20" i="64" s="1"/>
  <c r="R33" i="48"/>
  <c r="S33" i="48" s="1"/>
  <c r="H33" i="48" s="1"/>
  <c r="U21" i="64" s="1"/>
  <c r="R70" i="48"/>
  <c r="S70" i="48" s="1"/>
  <c r="H70" i="48" s="1"/>
  <c r="U53" i="64" s="1"/>
  <c r="R12" i="48"/>
  <c r="S12" i="48" s="1"/>
  <c r="H12" i="48" s="1"/>
  <c r="U2" i="64" s="1"/>
  <c r="R76" i="48"/>
  <c r="S76" i="48" s="1"/>
  <c r="H76" i="48" s="1"/>
  <c r="U59" i="64" s="1"/>
  <c r="R92" i="48"/>
  <c r="S92" i="48" s="1"/>
  <c r="H92" i="48" s="1"/>
  <c r="U74" i="64" s="1"/>
  <c r="R112" i="48"/>
  <c r="S112" i="48" s="1"/>
  <c r="H112" i="48" s="1"/>
  <c r="U93" i="64" s="1"/>
  <c r="R97" i="48"/>
  <c r="S97" i="48" s="1"/>
  <c r="H97" i="48" s="1"/>
  <c r="U78" i="64" s="1"/>
  <c r="R81" i="48"/>
  <c r="S81" i="48" s="1"/>
  <c r="H81" i="48" s="1"/>
  <c r="U64" i="64" s="1"/>
  <c r="R105" i="48"/>
  <c r="S105" i="48" s="1"/>
  <c r="H105" i="48" s="1"/>
  <c r="U86" i="64" s="1"/>
  <c r="R73" i="48"/>
  <c r="S73" i="48" s="1"/>
  <c r="H73" i="48" s="1"/>
  <c r="U56" i="64" s="1"/>
  <c r="R16" i="48"/>
  <c r="S16" i="48" s="1"/>
  <c r="H16" i="48" s="1"/>
  <c r="U5" i="64" s="1"/>
  <c r="R94" i="48"/>
  <c r="S94" i="48" s="1"/>
  <c r="H94" i="48" s="1"/>
  <c r="U75" i="64" s="1"/>
  <c r="R135" i="48"/>
  <c r="S135" i="48" s="1"/>
  <c r="H135" i="48" s="1"/>
  <c r="U115" i="64" s="1"/>
  <c r="R18" i="48"/>
  <c r="S18" i="48" s="1"/>
  <c r="H18" i="48" s="1"/>
  <c r="U7" i="64" s="1"/>
  <c r="R19" i="48"/>
  <c r="S19" i="48" s="1"/>
  <c r="H19" i="48" s="1"/>
  <c r="U8" i="64" s="1"/>
  <c r="R65" i="48"/>
  <c r="S65" i="48" s="1"/>
  <c r="H65" i="48" s="1"/>
  <c r="U49" i="64" s="1"/>
  <c r="R125" i="48"/>
  <c r="S125" i="48" s="1"/>
  <c r="H125" i="48" s="1"/>
  <c r="U106" i="64" s="1"/>
  <c r="R64" i="48"/>
  <c r="S64" i="48" s="1"/>
  <c r="H64" i="48" s="1"/>
  <c r="U48" i="64" s="1"/>
  <c r="R120" i="48"/>
  <c r="S120" i="48" s="1"/>
  <c r="H120" i="48" s="1"/>
  <c r="U101" i="64" s="1"/>
  <c r="R132" i="48"/>
  <c r="S132" i="48" s="1"/>
  <c r="H132" i="48" s="1"/>
  <c r="U112" i="64" s="1"/>
  <c r="R79" i="48"/>
  <c r="S79" i="48" s="1"/>
  <c r="H79" i="48" s="1"/>
  <c r="U62" i="64" s="1"/>
  <c r="R96" i="48"/>
  <c r="S96" i="48" s="1"/>
  <c r="H96" i="48" s="1"/>
  <c r="U77" i="64" s="1"/>
  <c r="R133" i="48"/>
  <c r="S133" i="48" s="1"/>
  <c r="H133" i="48" s="1"/>
  <c r="U113" i="64" s="1"/>
  <c r="R113" i="48"/>
  <c r="S113" i="48" s="1"/>
  <c r="H113" i="48" s="1"/>
  <c r="U94" i="64" s="1"/>
  <c r="R60" i="48"/>
  <c r="S60" i="48" s="1"/>
  <c r="H60" i="48" s="1"/>
  <c r="U45" i="64" s="1"/>
  <c r="R111" i="48"/>
  <c r="S111" i="48" s="1"/>
  <c r="H111" i="48" s="1"/>
  <c r="U92" i="64" s="1"/>
  <c r="R66" i="48"/>
  <c r="S66" i="48" s="1"/>
  <c r="H66" i="48" s="1"/>
  <c r="U50" i="64" s="1"/>
  <c r="R99" i="48"/>
  <c r="S99" i="48" s="1"/>
  <c r="H99" i="48" s="1"/>
  <c r="U80" i="64" s="1"/>
  <c r="R109" i="48"/>
  <c r="S109" i="48" s="1"/>
  <c r="H109" i="48" s="1"/>
  <c r="U90" i="64" s="1"/>
  <c r="R74" i="48"/>
  <c r="S74" i="48" s="1"/>
  <c r="H74" i="48" s="1"/>
  <c r="U57" i="64" s="1"/>
  <c r="R40" i="48"/>
  <c r="S40" i="48" s="1"/>
  <c r="H40" i="48" s="1"/>
  <c r="U27" i="64" s="1"/>
  <c r="R126" i="48"/>
  <c r="S126" i="48" s="1"/>
  <c r="H126" i="48" s="1"/>
  <c r="U107" i="64" s="1"/>
  <c r="R101" i="48"/>
  <c r="S101" i="48" s="1"/>
  <c r="H101" i="48" s="1"/>
  <c r="U82" i="64" s="1"/>
  <c r="R46" i="48"/>
  <c r="S46" i="48" s="1"/>
  <c r="H46" i="48" s="1"/>
  <c r="U32" i="64" s="1"/>
  <c r="R78" i="48"/>
  <c r="S78" i="48" s="1"/>
  <c r="H78" i="48" s="1"/>
  <c r="U61" i="64" s="1"/>
  <c r="R48" i="48"/>
  <c r="S48" i="48" s="1"/>
  <c r="H48" i="48" s="1"/>
  <c r="U34" i="64" s="1"/>
  <c r="R130" i="48"/>
  <c r="S130" i="48" s="1"/>
  <c r="H130" i="48" s="1"/>
  <c r="U110" i="64" s="1"/>
  <c r="R82" i="48"/>
  <c r="S82" i="48" s="1"/>
  <c r="H82" i="48" s="1"/>
  <c r="U65" i="64" s="1"/>
  <c r="R56" i="48"/>
  <c r="S56" i="48" s="1"/>
  <c r="H56" i="48" s="1"/>
  <c r="U41" i="64" s="1"/>
  <c r="R129" i="48"/>
  <c r="S129" i="48" s="1"/>
  <c r="H129" i="48" s="1"/>
  <c r="U109" i="64" s="1"/>
  <c r="R54" i="48"/>
  <c r="S54" i="48" s="1"/>
  <c r="H54" i="48" s="1"/>
  <c r="U39" i="64" s="1"/>
  <c r="R80" i="48"/>
  <c r="S80" i="48" s="1"/>
  <c r="H80" i="48" s="1"/>
  <c r="U63" i="64" s="1"/>
  <c r="R128" i="48"/>
  <c r="S128" i="48" s="1"/>
  <c r="H128" i="48" s="1"/>
  <c r="U108" i="64" s="1"/>
  <c r="R30" i="48"/>
  <c r="S30" i="48" s="1"/>
  <c r="H30" i="48" s="1"/>
  <c r="U18" i="64" s="1"/>
  <c r="R91" i="48"/>
  <c r="S91" i="48" s="1"/>
  <c r="H91" i="48" s="1"/>
  <c r="U73" i="64" s="1"/>
  <c r="R98" i="48"/>
  <c r="S98" i="48" s="1"/>
  <c r="H98" i="48" s="1"/>
  <c r="U79" i="64" s="1"/>
  <c r="R84" i="48"/>
  <c r="S84" i="48" s="1"/>
  <c r="H84" i="48" s="1"/>
  <c r="U67" i="64" s="1"/>
  <c r="R20" i="48"/>
  <c r="S20" i="48" s="1"/>
  <c r="H20" i="48" s="1"/>
  <c r="U9" i="64" s="1"/>
  <c r="R115" i="48"/>
  <c r="S115" i="48" s="1"/>
  <c r="H115" i="48" s="1"/>
  <c r="U96" i="64" s="1"/>
  <c r="R114" i="48"/>
  <c r="S114" i="48" s="1"/>
  <c r="H114" i="48" s="1"/>
  <c r="U95" i="64" s="1"/>
  <c r="R63" i="48"/>
  <c r="S63" i="48" s="1"/>
  <c r="H63" i="48" s="1"/>
  <c r="U47" i="64" s="1"/>
  <c r="R137" i="48"/>
  <c r="S137" i="48" s="1"/>
  <c r="H137" i="48"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Q21" i="64"/>
  <c r="L55" i="50"/>
  <c r="Q38" i="64"/>
  <c r="J78" i="49"/>
  <c r="S78" i="49" s="1"/>
  <c r="Q59" i="64"/>
  <c r="J59" i="49"/>
  <c r="S59" i="49" s="1"/>
  <c r="Q42" i="64"/>
  <c r="J52" i="49"/>
  <c r="S52" i="49" s="1"/>
  <c r="Q36" i="64"/>
  <c r="L104" i="50"/>
  <c r="Q83" i="64"/>
  <c r="J116" i="49"/>
  <c r="S116" i="49" s="1"/>
  <c r="Q95" i="64"/>
  <c r="L101" i="50"/>
  <c r="Q80" i="64"/>
  <c r="J37" i="49"/>
  <c r="S37" i="49" s="1"/>
  <c r="Q23" i="64"/>
  <c r="J93" i="49"/>
  <c r="S93" i="49" s="1"/>
  <c r="Q73" i="64"/>
  <c r="L79" i="50"/>
  <c r="Q60" i="64"/>
  <c r="J121" i="49"/>
  <c r="S121" i="49" s="1"/>
  <c r="Q100" i="64"/>
  <c r="J88" i="49"/>
  <c r="S88" i="49" s="1"/>
  <c r="Q69" i="64"/>
  <c r="J22" i="49"/>
  <c r="S22" i="49" s="1"/>
  <c r="Q9" i="64"/>
  <c r="J132" i="49"/>
  <c r="S132" i="49" s="1"/>
  <c r="Q110" i="64"/>
  <c r="J112" i="49"/>
  <c r="S112" i="49" s="1"/>
  <c r="Q91" i="64"/>
  <c r="J40" i="49"/>
  <c r="S40" i="49" s="1"/>
  <c r="Q25" i="64"/>
  <c r="J114" i="49"/>
  <c r="S114" i="49" s="1"/>
  <c r="Q93" i="64"/>
  <c r="J72" i="49"/>
  <c r="S72" i="49" s="1"/>
  <c r="Q53" i="64"/>
  <c r="J29" i="49"/>
  <c r="S29" i="49" s="1"/>
  <c r="Q15" i="64"/>
  <c r="L36" i="50"/>
  <c r="Q22" i="64"/>
  <c r="J85" i="49"/>
  <c r="S85" i="49" s="1"/>
  <c r="Q66" i="64"/>
  <c r="J128" i="49"/>
  <c r="S128" i="49" s="1"/>
  <c r="Q107" i="64"/>
  <c r="L86" i="50"/>
  <c r="Q67" i="64"/>
  <c r="J18" i="49"/>
  <c r="S18" i="49" s="1"/>
  <c r="Q5" i="64"/>
  <c r="L17" i="50"/>
  <c r="Q4" i="64"/>
  <c r="J89" i="49"/>
  <c r="S89" i="49" s="1"/>
  <c r="Q70" i="64"/>
  <c r="L110" i="50"/>
  <c r="Q89" i="64"/>
  <c r="L105" i="50"/>
  <c r="Q84" i="64"/>
  <c r="L115" i="50"/>
  <c r="Q94" i="64"/>
  <c r="J34" i="49"/>
  <c r="S34" i="49" s="1"/>
  <c r="Q20" i="64"/>
  <c r="J57" i="49"/>
  <c r="S57" i="49" s="1"/>
  <c r="Q40" i="64"/>
  <c r="L108" i="50"/>
  <c r="Q87" i="64"/>
  <c r="J49" i="49"/>
  <c r="S49" i="49" s="1"/>
  <c r="Q33" i="64"/>
  <c r="J111" i="49"/>
  <c r="S111" i="49" s="1"/>
  <c r="L122" i="50"/>
  <c r="Q101" i="64"/>
  <c r="L118" i="50"/>
  <c r="Q97" i="64"/>
  <c r="J130" i="49"/>
  <c r="S130" i="49" s="1"/>
  <c r="Q108" i="64"/>
  <c r="L28" i="50"/>
  <c r="Q14" i="64"/>
  <c r="L68" i="50"/>
  <c r="Q50" i="64"/>
  <c r="L91" i="50"/>
  <c r="Q71" i="64"/>
  <c r="J109" i="49"/>
  <c r="S109" i="49" s="1"/>
  <c r="Q88" i="64"/>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<sst xmlns="http://schemas.openxmlformats.org/spreadsheetml/2006/main" count="4095" uniqueCount="958">
  <si>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</si>
  <si>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</si>
  <si>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</si>
  <si>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</si>
  <si>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</si>
  <si>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</si>
  <si>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</si>
  <si>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</si>
  <si>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</si>
  <si>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</si>
  <si>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</si>
  <si>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</si>
  <si>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</si>
  <si>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</si>
  <si>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</si>
  <si>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</si>
  <si>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</si>
  <si>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</si>
  <si>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</si>
  <si>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</si>
  <si>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</si>
  <si>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</si>
  <si>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</si>
  <si>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</si>
  <si>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</si>
  <si>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</si>
  <si>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</si>
  <si>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</si>
  <si>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</si>
  <si>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</si>
  <si>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</si>
  <si>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</si>
  <si>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</si>
  <si>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</si>
  <si>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</si>
  <si>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</si>
  <si>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</si>
  <si>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</si>
  <si>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</si>
  <si>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</si>
  <si>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</si>
  <si>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</si>
  <si>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</si>
  <si>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</si>
  <si>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</si>
  <si>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</si>
  <si>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</si>
  <si>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</si>
  <si>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</si>
  <si>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</si>
  <si>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</si>
  <si>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</si>
  <si>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</si>
  <si>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</si>
  <si>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</si>
  <si>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</si>
  <si>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</si>
  <si>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</si>
  <si>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</si>
  <si>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</si>
  <si>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</si>
  <si>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</si>
  <si>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</si>
  <si>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</si>
  <si>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</si>
  <si>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</si>
  <si>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</si>
  <si>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</si>
  <si>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</si>
  <si>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</si>
  <si>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</si>
  <si>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</si>
  <si>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</si>
  <si>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</si>
  <si>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</si>
  <si>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</si>
  <si>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</si>
  <si>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</si>
  <si>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</si>
  <si>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</si>
  <si>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</si>
  <si>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</si>
  <si>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</si>
  <si>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</si>
  <si>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</si>
  <si>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</si>
  <si>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</si>
  <si>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</si>
  <si>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</si>
  <si>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</si>
  <si>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</si>
  <si>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</si>
  <si>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</si>
  <si>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</si>
  <si>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</si>
  <si>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</si>
  <si>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</si>
  <si>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</si>
  <si>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</si>
  <si>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</si>
  <si>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</si>
  <si>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</si>
  <si>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</si>
  <si>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</si>
  <si>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</si>
  <si>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</si>
  <si>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</si>
  <si>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</si>
  <si>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</si>
  <si>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</si>
  <si>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</si>
  <si>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</si>
  <si>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</si>
  <si>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</si>
  <si>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</si>
  <si>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</si>
  <si>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</si>
  <si>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</si>
  <si>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</si>
  <si>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</si>
  <si>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</si>
  <si>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</si>
  <si>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</si>
  <si>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</si>
  <si>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</si>
  <si>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</si>
  <si>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</si>
  <si>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</si>
  <si>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</si>
  <si>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</si>
  <si>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</si>
  <si>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</si>
  <si>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</si>
  <si>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</si>
  <si>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</si>
  <si>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</si>
  <si>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</si>
  <si>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</si>
  <si>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</si>
  <si>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</si>
  <si>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</si>
  <si>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</si>
  <si>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</si>
  <si>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</si>
  <si>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</si>
  <si>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</si>
  <si>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</si>
  <si>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</si>
  <si>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</si>
  <si>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</si>
  <si>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</si>
  <si>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</si>
  <si>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</si>
  <si>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</si>
  <si>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</si>
  <si>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</si>
  <si>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</si>
  <si>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</si>
  <si>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</si>
  <si>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</si>
  <si>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</si>
  <si>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</si>
  <si>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</si>
  <si>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</si>
  <si>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</si>
  <si>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</si>
  <si>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</si>
  <si>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</si>
  <si>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</si>
  <si>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</si>
  <si>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</si>
  <si>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</si>
  <si>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</si>
  <si>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</si>
  <si>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</si>
  <si>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</si>
  <si>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</si>
  <si>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</si>
  <si>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</si>
  <si>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</si>
  <si>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</si>
  <si>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</si>
  <si>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</si>
  <si>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</si>
  <si>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</si>
  <si>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</si>
  <si>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</si>
  <si>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</si>
  <si>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</si>
  <si>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</si>
  <si>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</si>
  <si>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</si>
  <si>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</si>
  <si>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</si>
  <si>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</si>
  <si>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</si>
  <si>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</si>
  <si>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</si>
  <si>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</si>
  <si>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</si>
  <si>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</si>
  <si>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</si>
  <si>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</si>
  <si>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</si>
  <si>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</si>
  <si>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</si>
  <si>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</si>
  <si>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</si>
  <si>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</si>
  <si>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</si>
  <si>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</si>
  <si>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</si>
  <si>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</si>
  <si>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</si>
  <si>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</si>
  <si>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</si>
  <si>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</si>
  <si>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</si>
  <si>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</si>
  <si>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</si>
  <si>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</si>
  <si>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</si>
  <si>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</si>
  <si>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</si>
  <si>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</si>
  <si>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</si>
  <si>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</si>
  <si>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</si>
  <si>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</si>
  <si>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</si>
  <si>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</si>
  <si>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</si>
  <si>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</si>
  <si>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</si>
  <si>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</si>
  <si>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</si>
  <si>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</si>
  <si>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</si>
  <si>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</si>
  <si>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</si>
  <si>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</si>
  <si>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</si>
  <si>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</si>
  <si>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</si>
  <si>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</si>
  <si>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</si>
  <si>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</si>
  <si>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</si>
  <si>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</si>
  <si>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</si>
  <si>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</si>
  <si>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</si>
  <si>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</si>
  <si>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</si>
  <si>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</si>
  <si>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</si>
  <si>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</si>
  <si>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</si>
  <si>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</si>
  <si>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</si>
  <si>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</si>
  <si>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</si>
  <si>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</si>
  <si>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</si>
  <si>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</si>
  <si>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</si>
  <si>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</si>
  <si>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</si>
  <si>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</si>
  <si>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</si>
  <si>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</si>
  <si>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</si>
  <si>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</si>
  <si>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</si>
  <si>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</si>
  <si>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</si>
  <si>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</si>
  <si>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</si>
  <si>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</si>
  <si>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</si>
  <si>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</si>
  <si>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</si>
  <si>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</si>
  <si>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</si>
  <si>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</si>
  <si>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</si>
  <si>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</si>
  <si>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</si>
  <si>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</si>
  <si>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</si>
  <si>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</si>
  <si>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</si>
  <si>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</si>
  <si>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</si>
  <si>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</si>
  <si>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</si>
  <si>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</si>
  <si>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</si>
  <si>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</si>
  <si>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</si>
  <si>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</si>
  <si>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</si>
  <si>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</si>
  <si>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</si>
  <si>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</si>
  <si>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</si>
  <si>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</si>
  <si>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</si>
  <si>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</si>
  <si>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</si>
  <si>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</si>
  <si>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</si>
  <si>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</si>
  <si>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</si>
  <si>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</si>
  <si>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</si>
  <si>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</si>
  <si>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</si>
  <si>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</si>
  <si>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</si>
  <si>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</si>
  <si>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</si>
  <si>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</si>
  <si>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</si>
  <si>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</si>
  <si>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</si>
  <si>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</si>
  <si>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</si>
  <si>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</si>
  <si>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</si>
  <si>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</si>
  <si>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</si>
  <si>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</si>
  <si>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</si>
  <si>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</si>
  <si>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</si>
  <si>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</si>
  <si>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</si>
  <si>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</si>
  <si>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</si>
  <si>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</si>
  <si>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</si>
  <si>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</si>
  <si>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</si>
  <si>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</si>
  <si>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</si>
  <si>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</si>
  <si>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</si>
  <si>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</si>
  <si>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</si>
  <si>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</si>
  <si>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</si>
  <si>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</si>
  <si>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</si>
  <si>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</si>
  <si>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</si>
  <si>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</si>
  <si>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</si>
  <si>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</si>
  <si>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</si>
  <si>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</si>
  <si>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</si>
  <si>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</si>
  <si>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</si>
  <si>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</si>
  <si>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</si>
  <si>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</si>
  <si>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</si>
  <si>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</si>
  <si>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</si>
  <si>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</si>
  <si>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</si>
  <si>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</si>
  <si>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</si>
  <si>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</si>
  <si>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</si>
  <si>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</si>
  <si>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</si>
  <si>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</si>
  <si>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</si>
  <si>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</si>
  <si>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</si>
  <si>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</si>
  <si>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</si>
  <si>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</si>
  <si>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</si>
  <si>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</si>
  <si>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</si>
  <si>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</si>
  <si>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</si>
  <si>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</si>
  <si>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</si>
  <si>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</si>
  <si>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</si>
  <si>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</si>
  <si>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</si>
  <si>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</si>
  <si>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</si>
  <si>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</si>
  <si>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</si>
  <si>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</si>
  <si>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</si>
  <si>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</si>
  <si>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</si>
  <si>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</si>
  <si>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</si>
  <si>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</si>
  <si>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</si>
  <si>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</si>
  <si>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</si>
  <si>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</si>
  <si>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</si>
  <si>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</si>
  <si>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</si>
  <si>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</si>
  <si>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</si>
  <si>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</si>
  <si>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</si>
  <si>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</si>
  <si>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</si>
  <si>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</si>
  <si>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</si>
  <si>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</si>
  <si>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</si>
  <si>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</si>
  <si>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</si>
  <si>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</si>
  <si>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</si>
  <si>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</si>
  <si>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</si>
  <si>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</si>
  <si>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</si>
  <si>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</si>
  <si>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</si>
  <si>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</si>
  <si>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</si>
  <si>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</si>
  <si>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</si>
  <si>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</si>
  <si>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</si>
  <si>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</si>
  <si>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</si>
  <si>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</si>
  <si>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</si>
  <si>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</si>
  <si>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</si>
  <si>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</si>
  <si>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</si>
  <si>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</si>
  <si>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</si>
  <si>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</si>
  <si>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</si>
  <si>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</si>
  <si>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</si>
  <si>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</si>
  <si>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</si>
  <si>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</si>
  <si>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</si>
  <si>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</si>
  <si>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</si>
  <si>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</si>
  <si>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</si>
  <si>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</si>
  <si>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</si>
  <si>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</si>
  <si>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</si>
  <si>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</si>
  <si>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</si>
  <si>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</si>
  <si>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</si>
  <si>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</si>
  <si>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</si>
  <si>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</si>
  <si>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</si>
  <si>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</si>
  <si>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</si>
  <si>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</si>
  <si>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</si>
  <si>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</si>
  <si>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</si>
  <si>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</si>
  <si>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</si>
  <si>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</si>
  <si>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</si>
  <si>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</si>
  <si>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</si>
  <si>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</si>
  <si>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</si>
  <si>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</si>
  <si>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</si>
  <si>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</si>
  <si>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</si>
  <si>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</si>
  <si>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</si>
  <si>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</si>
  <si>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</si>
  <si>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</si>
  <si>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</si>
  <si>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</si>
  <si>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</si>
  <si>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</si>
  <si>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</si>
  <si>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</si>
  <si>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</si>
  <si>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</si>
  <si>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</si>
  <si>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</si>
  <si>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</si>
  <si>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</si>
  <si>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</si>
  <si>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</si>
  <si>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</si>
  <si>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</si>
  <si>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</si>
  <si>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</si>
  <si>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</si>
  <si>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</si>
  <si>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</si>
  <si>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</si>
  <si>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</si>
  <si>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</si>
  <si>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</si>
  <si>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</si>
  <si>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</si>
  <si>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</si>
  <si>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</si>
  <si>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</si>
  <si>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</si>
  <si>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</si>
  <si>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</si>
  <si>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</si>
  <si>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</si>
  <si>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</si>
  <si>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</si>
  <si>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</si>
  <si>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</si>
  <si>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</si>
  <si>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</si>
  <si>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</si>
  <si>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</si>
  <si>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</si>
  <si>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</si>
  <si>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</si>
  <si>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</si>
  <si>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</si>
  <si>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</si>
  <si>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</si>
  <si>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</si>
  <si>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</si>
  <si>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</si>
  <si>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</si>
  <si>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</si>
  <si>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</si>
  <si>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</si>
  <si>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</si>
  <si>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</si>
  <si>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</si>
  <si>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</si>
  <si>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</si>
  <si>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</si>
  <si>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</si>
  <si>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</si>
  <si>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</si>
  <si>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</si>
  <si>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</si>
  <si>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</si>
  <si>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</si>
  <si>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</si>
  <si>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</si>
  <si>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</si>
  <si>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</si>
  <si>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</si>
  <si>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</si>
  <si>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</si>
  <si>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</si>
  <si>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</si>
  <si>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</si>
  <si>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</si>
  <si>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</si>
  <si>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</si>
  <si>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</si>
  <si>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</si>
  <si>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</si>
  <si>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</si>
  <si>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</si>
  <si>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</si>
  <si>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</si>
  <si>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</si>
  <si>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</si>
  <si>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</si>
  <si>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</si>
  <si>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</si>
  <si>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</si>
  <si>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</si>
  <si>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</si>
  <si>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</si>
  <si>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</si>
  <si>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</si>
  <si>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</si>
  <si>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</si>
  <si>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</si>
  <si>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</si>
  <si>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</si>
  <si>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</si>
  <si>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</si>
  <si>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</si>
  <si>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</si>
  <si>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</si>
  <si>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</si>
  <si>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</si>
  <si>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</si>
  <si>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</si>
  <si>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</si>
  <si>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</si>
  <si>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</si>
  <si>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</si>
  <si>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</si>
  <si>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</si>
  <si>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</si>
  <si>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</si>
  <si>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</si>
  <si>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</si>
  <si>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</si>
  <si>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</si>
  <si>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</si>
  <si>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</si>
  <si>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</si>
  <si>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</si>
  <si>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</si>
  <si>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</si>
  <si>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</si>
  <si>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</si>
  <si>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</si>
  <si>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</si>
  <si>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</si>
  <si>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</si>
  <si>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</si>
  <si>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</si>
  <si>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</si>
  <si>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</si>
  <si>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</si>
  <si>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</si>
  <si>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</si>
  <si>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</si>
  <si>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</si>
  <si>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</si>
  <si>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</si>
  <si>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</si>
  <si>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</si>
  <si>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</si>
  <si>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</si>
  <si>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</si>
  <si>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</si>
  <si>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</si>
  <si>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</si>
  <si>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</si>
  <si>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</si>
  <si>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</si>
  <si>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</si>
  <si>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</si>
  <si>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</si>
  <si>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</si>
  <si>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</si>
  <si>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</si>
  <si>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</si>
  <si>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</si>
  <si>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</si>
  <si>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</si>
  <si>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</si>
  <si>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</si>
  <si>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</si>
  <si>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</si>
  <si>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</si>
  <si>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</si>
  <si>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</si>
  <si>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</si>
  <si>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</si>
  <si>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</si>
  <si>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</si>
  <si>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</si>
  <si>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</si>
  <si>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</si>
  <si>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</si>
  <si>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</si>
  <si>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</si>
  <si>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</si>
  <si>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</si>
  <si>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</si>
  <si>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</si>
  <si>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</si>
  <si>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</si>
  <si>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</si>
  <si>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</si>
  <si>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</si>
  <si>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</si>
  <si>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</si>
  <si>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</si>
  <si>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</si>
  <si>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</si>
  <si>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</si>
  <si>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</si>
  <si>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</si>
  <si>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</si>
  <si>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</si>
  <si>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</si>
  <si>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</si>
  <si>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</si>
  <si>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</si>
  <si>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</si>
  <si>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</si>
  <si>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</si>
  <si>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</si>
  <si>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</si>
  <si>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</si>
  <si>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</si>
  <si>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</si>
  <si>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</si>
  <si>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</si>
  <si>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</si>
  <si>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</si>
  <si>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</si>
  <si>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</si>
  <si>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</si>
  <si>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</si>
  <si>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</si>
  <si>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</si>
  <si>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</si>
  <si>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</si>
  <si>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</si>
  <si>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</si>
  <si>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</si>
  <si>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</si>
  <si>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</si>
  <si>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</si>
  <si>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</si>
  <si>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</si>
  <si>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</si>
  <si>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</si>
  <si>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</si>
  <si>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</si>
  <si>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</si>
  <si>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</si>
  <si>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</si>
  <si>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</si>
  <si>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</si>
  <si>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</si>
  <si>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</si>
  <si>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</si>
  <si>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</si>
  <si>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</si>
  <si>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</si>
  <si>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</si>
  <si>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</si>
  <si>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</si>
  <si>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</si>
  <si>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</si>
  <si>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</si>
  <si>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</si>
  <si>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</si>
  <si>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</si>
  <si>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</si>
  <si>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</si>
  <si>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</si>
  <si>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</si>
  <si>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</si>
  <si>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</si>
  <si>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</si>
  <si>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</si>
  <si>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</si>
  <si>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</si>
  <si>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</si>
  <si>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</si>
  <si>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</si>
  <si>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</si>
  <si>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</si>
  <si>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</si>
  <si>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</si>
  <si>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</si>
  <si>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</si>
  <si>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</si>
  <si>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</si>
  <si>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</si>
  <si>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</si>
  <si>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</si>
  <si>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</si>
  <si>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</si>
  <si>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</si>
  <si>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</si>
  <si>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</si>
  <si>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</si>
  <si>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</si>
  <si>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</si>
  <si>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</si>
  <si>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</si>
  <si>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</si>
  <si>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</si>
  <si>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</si>
  <si>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</si>
  <si>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</si>
  <si>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</si>
  <si>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</si>
  <si>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</si>
  <si>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</si>
  <si>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</si>
  <si>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</si>
  <si>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</si>
  <si>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</si>
  <si>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</si>
  <si>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</si>
  <si>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</si>
  <si>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</si>
  <si>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</si>
  <si>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</si>
  <si>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</si>
  <si>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</si>
  <si>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</si>
  <si>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</si>
  <si>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</si>
  <si>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</si>
  <si>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</si>
  <si>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</si>
  <si>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</si>
  <si>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</si>
  <si>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</si>
  <si>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</si>
  <si>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</si>
  <si>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</si>
  <si>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</si>
  <si>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</si>
  <si>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</si>
  <si>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</si>
  <si>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</si>
  <si>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</si>
  <si>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</si>
  <si>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</si>
  <si>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</si>
  <si>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</si>
  <si>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</si>
  <si>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</si>
  <si>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</si>
  <si>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</si>
  <si>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</si>
  <si>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</si>
  <si>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</si>
  <si>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</si>
  <si>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</si>
  <si>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</si>
  <si>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</si>
  <si>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</si>
  <si>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</si>
  <si>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</si>
  <si>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</si>
  <si>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</si>
  <si>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</si>
  <si>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</si>
  <si>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</si>
  <si>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</si>
  <si>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</si>
  <si>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</si>
  <si>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</si>
  <si>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</si>
  <si>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</si>
  <si>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</si>
  <si>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</si>
  <si>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</si>
  <si>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</si>
  <si>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</si>
  <si>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</si>
  <si>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</si>
  <si>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</si>
  <si>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</si>
  <si>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</si>
  <si>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</si>
  <si>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</si>
  <si>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</si>
  <si>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</si>
  <si>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</si>
  <si>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</si>
  <si>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</si>
  <si>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</si>
  <si>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</si>
  <si>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</si>
  <si>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</si>
  <si>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</si>
  <si>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</si>
  <si>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</si>
  <si>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</si>
  <si>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</si>
  <si>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</si>
  <si>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</si>
  <si>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</si>
  <si>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</si>
  <si>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</si>
  <si>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</si>
  <si>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</si>
  <si>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</si>
  <si>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</si>
  <si>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</si>
  <si>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</si>
  <si>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</si>
  <si>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</si>
  <si>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</si>
  <si>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</si>
  <si>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</si>
  <si>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</si>
  <si>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</si>
  <si>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</si>
  <si>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</si>
  <si>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</si>
  <si>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</si>
  <si>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</si>
  <si>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</si>
  <si>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</si>
  <si>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</si>
  <si>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</si>
  <si>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</si>
  <si>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</si>
  <si>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</si>
  <si>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</si>
  <si>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</si>
  <si>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</si>
  <si>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</si>
  <si>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</si>
  <si>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</si>
  <si>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</si>
  <si>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</si>
  <si>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</si>
  <si>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</si>
  <si>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</si>
  <si>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</si>
  <si>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</si>
  <si>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</si>
  <si>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</si>
  <si>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</si>
  <si>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</si>
  <si>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</si>
  <si>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</si>
  <si>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</si>
  <si>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</si>
  <si>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</si>
  <si>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</si>
  <si>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</si>
  <si>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</si>
  <si>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</si>
  <si>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</si>
  <si>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</si>
  <si>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</si>
  <si>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</si>
  <si>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</si>
  <si>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</si>
  <si>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</si>
  <si>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</si>
  <si>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</si>
  <si>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</si>
  <si>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</si>
  <si>
    <t>Code</t>
  </si>
  <si>
    <t>444-01</t>
  </si>
  <si>
    <t>931-01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</si>
</sst>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 numFmtId="173" formatCode="_(* #,##0.0_);_(* \(#,##0.0\);_(* &quot;-&quot;??_);_(@_)"/>
    <numFmt numFmtId="174" formatCode="_(* #,##0_);_(* \(#,##0\);_(* &quot;-&quot;??_);_(@_)"/>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7">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
      <patternFill patternType="solid">
        <fgColor rgb="FFD6DCE4"/>
        <bgColor rgb="FF000000"/>
      </patternFill>
    </fill>
  </fills>
  <borders count="10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898">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6" fontId="43" fillId="0" borderId="15" xfId="0" applyNumberFormat="1" applyFont="1" applyBorder="1" applyAlignment="1">
      <alignment vertical="center"/>
    </xf>
    <xf numFmtId="6" fontId="43" fillId="0" borderId="8" xfId="0" applyNumberFormat="1" applyFont="1" applyBorder="1" applyAlignment="1">
      <alignment vertical="center"/>
    </xf>
    <xf numFmtId="6" fontId="43" fillId="26" borderId="15" xfId="0" applyNumberFormat="1" applyFont="1" applyFill="1" applyBorder="1" applyAlignment="1">
      <alignment vertical="center"/>
    </xf>
    <xf numFmtId="6" fontId="43" fillId="0" borderId="7" xfId="0" applyNumberFormat="1" applyFont="1" applyBorder="1" applyAlignment="1">
      <alignment vertical="center"/>
    </xf>
    <xf numFmtId="173" fontId="59" fillId="25" borderId="101" xfId="7" applyNumberFormat="1" applyAlignment="1">
      <alignment horizontal="center" vertical="center" wrapText="1"/>
    </xf>
    <xf numFmtId="173" fontId="59" fillId="25" borderId="101" xfId="7" applyNumberFormat="1" applyAlignment="1">
      <alignment vertical="center"/>
    </xf>
    <xf numFmtId="174" fontId="59" fillId="25" borderId="101" xfId="7" applyNumberFormat="1" applyAlignment="1">
      <alignment vertical="center"/>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7357.0140149275985</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332.93700704980205</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31.93316536913542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7357.0140149275985</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332.93700704980205</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31.93316536913542</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60" t="s">
        <v>4</v>
      </c>
      <c r="C6" s="252" t="s">
        <v>5</v>
      </c>
      <c r="D6" s="252" t="s">
        <v>6</v>
      </c>
      <c r="G6" s="238"/>
    </row>
    <row r="7" spans="2:7" x14ac:dyDescent="0.3">
      <c r="B7" s="761"/>
      <c r="C7" s="253" t="s">
        <v>7</v>
      </c>
      <c r="D7" s="253" t="s">
        <v>8</v>
      </c>
      <c r="G7" s="238"/>
    </row>
    <row r="8" spans="2:7" x14ac:dyDescent="0.3">
      <c r="B8" s="762" t="s">
        <v>9</v>
      </c>
      <c r="C8" s="254" t="s">
        <v>10</v>
      </c>
      <c r="D8" s="254" t="s">
        <v>11</v>
      </c>
      <c r="G8" s="238"/>
    </row>
    <row r="9" spans="2:7" x14ac:dyDescent="0.3">
      <c r="B9" s="763"/>
      <c r="C9" s="255" t="s">
        <v>12</v>
      </c>
      <c r="D9" s="255" t="s">
        <v>13</v>
      </c>
      <c r="G9" s="238"/>
    </row>
    <row r="10" spans="2:7" x14ac:dyDescent="0.3">
      <c r="B10" s="764" t="s">
        <v>14</v>
      </c>
      <c r="C10" s="256" t="s">
        <v>15</v>
      </c>
      <c r="D10" s="256" t="s">
        <v>16</v>
      </c>
      <c r="G10" s="238"/>
    </row>
    <row r="11" spans="2:7" x14ac:dyDescent="0.3">
      <c r="B11" s="765"/>
      <c r="C11" s="257" t="s">
        <v>17</v>
      </c>
      <c r="D11" s="257" t="s">
        <v>18</v>
      </c>
      <c r="G11" s="238"/>
    </row>
    <row r="12" spans="2:7" x14ac:dyDescent="0.3">
      <c r="B12" s="765"/>
      <c r="C12" s="257" t="s">
        <v>19</v>
      </c>
      <c r="D12" s="257" t="s">
        <v>16</v>
      </c>
      <c r="G12" s="238"/>
    </row>
    <row r="13" spans="2:7" x14ac:dyDescent="0.3">
      <c r="B13" s="765"/>
      <c r="C13" s="257" t="s">
        <v>20</v>
      </c>
      <c r="D13" s="257" t="s">
        <v>18</v>
      </c>
      <c r="G13" s="238"/>
    </row>
    <row r="14" spans="2:7" x14ac:dyDescent="0.3">
      <c r="B14" s="765"/>
      <c r="C14" s="257" t="s">
        <v>21</v>
      </c>
      <c r="D14" s="257" t="s">
        <v>16</v>
      </c>
      <c r="G14" s="238"/>
    </row>
    <row r="15" spans="2:7" x14ac:dyDescent="0.3">
      <c r="B15" s="765"/>
      <c r="C15" s="257" t="s">
        <v>22</v>
      </c>
      <c r="D15" s="257" t="s">
        <v>18</v>
      </c>
      <c r="G15" s="238"/>
    </row>
    <row r="16" spans="2:7" x14ac:dyDescent="0.3">
      <c r="B16" s="765"/>
      <c r="C16" s="257" t="s">
        <v>23</v>
      </c>
      <c r="D16" s="257" t="s">
        <v>16</v>
      </c>
      <c r="G16" s="238"/>
    </row>
    <row r="17" spans="2:7" x14ac:dyDescent="0.3">
      <c r="B17" s="766"/>
      <c r="C17" s="258" t="s">
        <v>24</v>
      </c>
      <c r="D17" s="258" t="s">
        <v>18</v>
      </c>
      <c r="G17" s="238"/>
    </row>
    <row r="18" spans="2:7" x14ac:dyDescent="0.3">
      <c r="B18" s="767" t="s">
        <v>25</v>
      </c>
      <c r="C18" s="259" t="s">
        <v>26</v>
      </c>
      <c r="D18" s="259" t="s">
        <v>27</v>
      </c>
      <c r="G18" s="238"/>
    </row>
    <row r="19" spans="2:7" x14ac:dyDescent="0.3">
      <c r="B19" s="768"/>
      <c r="C19" s="260" t="s">
        <v>28</v>
      </c>
      <c r="D19" s="260" t="s">
        <v>29</v>
      </c>
      <c r="G19" s="238"/>
    </row>
    <row r="20" spans="2:7" x14ac:dyDescent="0.3">
      <c r="B20" s="768"/>
      <c r="C20" s="260" t="s">
        <v>30</v>
      </c>
      <c r="D20" s="260" t="s">
        <v>31</v>
      </c>
      <c r="G20" s="238"/>
    </row>
    <row r="21" spans="2:7" x14ac:dyDescent="0.3">
      <c r="B21" s="768"/>
      <c r="C21" s="260" t="s">
        <v>32</v>
      </c>
      <c r="D21" s="260" t="s">
        <v>33</v>
      </c>
      <c r="G21" s="238"/>
    </row>
    <row r="22" spans="2:7" x14ac:dyDescent="0.3">
      <c r="B22" s="768"/>
      <c r="C22" s="260" t="s">
        <v>34</v>
      </c>
      <c r="D22" s="260" t="s">
        <v>35</v>
      </c>
      <c r="G22" s="238"/>
    </row>
    <row r="23" spans="2:7" ht="18" customHeight="1" x14ac:dyDescent="0.3">
      <c r="B23" s="769" t="s">
        <v>36</v>
      </c>
      <c r="C23" s="250" t="s">
        <v>37</v>
      </c>
      <c r="D23" s="250" t="s">
        <v>38</v>
      </c>
      <c r="G23" s="238"/>
    </row>
    <row r="24" spans="2:7" x14ac:dyDescent="0.3">
      <c r="B24" s="770"/>
      <c r="C24" s="251" t="s">
        <v>39</v>
      </c>
      <c r="D24" s="251" t="s">
        <v>40</v>
      </c>
      <c r="G24" s="238"/>
    </row>
    <row r="25" spans="2:7" x14ac:dyDescent="0.3">
      <c r="B25" s="770"/>
      <c r="C25" s="251" t="s">
        <v>41</v>
      </c>
      <c r="D25" s="251" t="s">
        <v>42</v>
      </c>
      <c r="G25" s="238"/>
    </row>
    <row r="26" spans="2:7" x14ac:dyDescent="0.3">
      <c r="B26" s="758" t="s">
        <v>43</v>
      </c>
      <c r="C26" s="248" t="s">
        <v>44</v>
      </c>
      <c r="D26" s="248" t="s">
        <v>45</v>
      </c>
      <c r="G26" s="238"/>
    </row>
    <row r="27" spans="2:7" x14ac:dyDescent="0.3">
      <c r="B27" s="758"/>
      <c r="C27" s="248" t="s">
        <v>46</v>
      </c>
      <c r="D27" s="248" t="s">
        <v>47</v>
      </c>
      <c r="G27" s="238"/>
    </row>
    <row r="28" spans="2:7" x14ac:dyDescent="0.3">
      <c r="B28" s="758"/>
      <c r="C28" s="248" t="s">
        <v>48</v>
      </c>
      <c r="D28" s="248" t="s">
        <v>49</v>
      </c>
      <c r="G28" s="238"/>
    </row>
    <row r="29" spans="2:7" x14ac:dyDescent="0.3">
      <c r="B29" s="758"/>
      <c r="C29" s="248" t="s">
        <v>50</v>
      </c>
      <c r="D29" s="248" t="s">
        <v>51</v>
      </c>
      <c r="G29" s="238"/>
    </row>
    <row r="30" spans="2:7" x14ac:dyDescent="0.3">
      <c r="B30" s="759"/>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4" t="s">
        <v>57</v>
      </c>
      <c r="G4" s="774"/>
      <c r="H4" s="774"/>
      <c r="I4" s="774"/>
      <c r="J4" s="774"/>
      <c r="L4" s="25"/>
      <c r="M4" s="25"/>
      <c r="O4" s="25"/>
      <c r="P4" s="25"/>
      <c r="Q4" s="775" t="s">
        <v>58</v>
      </c>
      <c r="R4" s="775"/>
      <c r="S4" s="775"/>
      <c r="T4" s="775"/>
    </row>
    <row r="5" spans="1:33" x14ac:dyDescent="0.25">
      <c r="D5" s="15" t="s">
        <v>59</v>
      </c>
      <c r="E5" s="15"/>
      <c r="F5" s="15" t="s">
        <v>60</v>
      </c>
      <c r="G5" s="16" t="s">
        <v>61</v>
      </c>
      <c r="H5" s="15" t="s">
        <v>62</v>
      </c>
      <c r="I5" s="16" t="s">
        <v>63</v>
      </c>
      <c r="J5" s="16" t="s">
        <v>64</v>
      </c>
      <c r="L5" s="235" t="s">
        <v>65</v>
      </c>
      <c r="M5" s="235"/>
      <c r="O5" s="666"/>
      <c r="P5" s="667"/>
      <c r="Q5" s="17" t="s">
        <v>60</v>
      </c>
      <c r="R5" s="18" t="s">
        <v>61</v>
      </c>
      <c r="S5" s="776" t="s">
        <v>66</v>
      </c>
      <c r="T5" s="777"/>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8">
        <f>+WalkBikeCapCost!$V$7</f>
        <v>37.9060089869281</v>
      </c>
      <c r="T6" s="779"/>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80" t="s">
        <v>74</v>
      </c>
      <c r="K11" s="781"/>
      <c r="L11" s="781"/>
      <c r="M11" s="781"/>
      <c r="N11" s="781"/>
      <c r="O11" s="781"/>
      <c r="P11" s="782"/>
      <c r="Q11" s="771" t="s">
        <v>75</v>
      </c>
      <c r="R11" s="772"/>
      <c r="S11" s="772"/>
      <c r="T11" s="773"/>
      <c r="U11" s="771" t="s">
        <v>61</v>
      </c>
      <c r="V11" s="772"/>
      <c r="W11" s="773"/>
      <c r="X11" s="771" t="s">
        <v>66</v>
      </c>
      <c r="Y11" s="772"/>
      <c r="Z11" s="773"/>
      <c r="AA11" s="771" t="s">
        <v>63</v>
      </c>
      <c r="AB11" s="772"/>
      <c r="AC11" s="773"/>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activeCell="M25" sqref="M25"/>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6" t="s">
        <v>100</v>
      </c>
      <c r="I10" s="785"/>
      <c r="J10" s="785"/>
      <c r="K10" s="785"/>
      <c r="L10" s="785"/>
      <c r="M10" s="785"/>
      <c r="N10" s="785"/>
      <c r="O10" s="777"/>
      <c r="P10" s="776" t="s">
        <v>101</v>
      </c>
      <c r="Q10" s="785"/>
      <c r="R10" s="785"/>
      <c r="S10" s="785"/>
      <c r="T10" s="785"/>
      <c r="U10" s="785"/>
      <c r="V10" s="785"/>
      <c r="W10" s="777"/>
    </row>
    <row r="11" spans="1:23" x14ac:dyDescent="0.25">
      <c r="B11" s="134"/>
      <c r="C11" s="135"/>
      <c r="D11" s="136"/>
      <c r="E11" s="136"/>
      <c r="F11" s="136"/>
      <c r="G11" s="137"/>
      <c r="H11" s="783" t="s">
        <v>102</v>
      </c>
      <c r="I11" s="784"/>
      <c r="J11" s="786" t="s">
        <v>103</v>
      </c>
      <c r="K11" s="787"/>
      <c r="L11" s="786" t="s">
        <v>104</v>
      </c>
      <c r="M11" s="787"/>
      <c r="N11" s="786" t="s">
        <v>105</v>
      </c>
      <c r="O11" s="788"/>
      <c r="P11" s="783" t="s">
        <v>102</v>
      </c>
      <c r="Q11" s="784"/>
      <c r="R11" s="783" t="s">
        <v>103</v>
      </c>
      <c r="S11" s="784"/>
      <c r="T11" s="783" t="s">
        <v>104</v>
      </c>
      <c r="U11" s="784"/>
      <c r="V11" s="783" t="s">
        <v>105</v>
      </c>
      <c r="W11" s="784"/>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7721.8841873465353</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0.15233255893392506</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9" t="s">
        <v>111</v>
      </c>
      <c r="I10" s="790"/>
      <c r="J10" s="790"/>
      <c r="K10" s="793"/>
      <c r="L10" s="789" t="s">
        <v>112</v>
      </c>
      <c r="M10" s="790"/>
      <c r="N10" s="790"/>
      <c r="O10" s="793"/>
      <c r="P10" s="789" t="s">
        <v>113</v>
      </c>
      <c r="Q10" s="790"/>
      <c r="R10" s="790"/>
      <c r="S10" s="790"/>
      <c r="T10" s="789" t="s">
        <v>114</v>
      </c>
      <c r="U10" s="790"/>
      <c r="V10" s="790"/>
      <c r="W10" s="790"/>
      <c r="X10" s="789" t="s">
        <v>115</v>
      </c>
      <c r="Y10" s="790"/>
      <c r="Z10" s="790"/>
      <c r="AA10" s="790"/>
      <c r="AB10" s="789" t="s">
        <v>116</v>
      </c>
      <c r="AC10" s="790"/>
      <c r="AD10" s="790"/>
      <c r="AE10" s="790"/>
      <c r="AF10" s="789" t="s">
        <v>117</v>
      </c>
      <c r="AG10" s="790"/>
      <c r="AH10" s="790"/>
      <c r="AI10" s="790"/>
      <c r="AJ10" s="789" t="s">
        <v>118</v>
      </c>
      <c r="AK10" s="790"/>
      <c r="AL10" s="790"/>
      <c r="AM10" s="790"/>
    </row>
    <row r="11" spans="1:39" x14ac:dyDescent="0.25">
      <c r="B11" s="134"/>
      <c r="C11" s="135"/>
      <c r="D11" s="136"/>
      <c r="E11" s="136"/>
      <c r="F11" s="136"/>
      <c r="G11" s="137"/>
      <c r="H11" s="791"/>
      <c r="I11" s="792"/>
      <c r="J11" s="792"/>
      <c r="K11" s="794"/>
      <c r="L11" s="791"/>
      <c r="M11" s="792"/>
      <c r="N11" s="792"/>
      <c r="O11" s="794"/>
      <c r="P11" s="791"/>
      <c r="Q11" s="792"/>
      <c r="R11" s="792"/>
      <c r="S11" s="792"/>
      <c r="T11" s="791"/>
      <c r="U11" s="792"/>
      <c r="V11" s="792"/>
      <c r="W11" s="792"/>
      <c r="X11" s="791"/>
      <c r="Y11" s="792"/>
      <c r="Z11" s="792"/>
      <c r="AA11" s="792"/>
      <c r="AB11" s="791"/>
      <c r="AC11" s="792"/>
      <c r="AD11" s="792"/>
      <c r="AE11" s="792"/>
      <c r="AF11" s="791"/>
      <c r="AG11" s="792"/>
      <c r="AH11" s="792"/>
      <c r="AI11" s="792"/>
      <c r="AJ11" s="791"/>
      <c r="AK11" s="792"/>
      <c r="AL11" s="792"/>
      <c r="AM11" s="792"/>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7721.8841873465353</v>
      </c>
      <c r="AG25" s="163">
        <f>+FEE_3_Out!S23</f>
        <v>7357.0140149275985</v>
      </c>
      <c r="AH25" s="163">
        <f>+FEE_3_Out!V23</f>
        <v>332.93700704980205</v>
      </c>
      <c r="AI25" s="163">
        <f>+FEE_3_Out!Y23</f>
        <v>31.93316536913542</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92" activePane="bottomLeft" state="frozen"/>
      <selection pane="bottomLeft" activeCell="Q106" sqref="Q106"/>
    </sheetView>
  </sheetViews>
  <sheetFormatPr defaultColWidth="4.42578125" defaultRowHeight="15.75" x14ac:dyDescent="0.25"/>
  <cols>
    <col min="1" max="1" width="14" style="11" customWidth="1"/>
    <col min="2" max="2" width="9.85546875" style="11" customWidth="1"/>
    <col min="3" max="3" width="11.5703125" style="34" bestFit="1" customWidth="1"/>
    <col min="4" max="4" width="6.5703125" style="34" bestFit="1" customWidth="1"/>
    <col min="5" max="5" width="5.140625" style="69" bestFit="1" customWidth="1"/>
    <col min="6" max="6" width="8.140625" style="13" bestFit="1" customWidth="1"/>
    <col min="7" max="14" width="9.140625" style="13" bestFit="1" customWidth="1"/>
    <col min="15" max="16" width="10.5703125" style="756" bestFit="1" customWidth="1"/>
    <col min="17" max="17" width="11.5703125" style="756" bestFit="1" customWidth="1"/>
    <col min="18" max="18" width="10.5703125" style="756" bestFit="1" customWidth="1"/>
    <col min="19" max="19" width="11.5703125" style="756" bestFit="1" customWidth="1"/>
    <col min="20" max="20" width="13.28515625" style="756" bestFit="1" customWidth="1"/>
    <col min="21" max="21" width="10.5703125" style="756" bestFit="1" customWidth="1"/>
    <col min="22" max="22" width="11.5703125" style="756" bestFit="1" customWidth="1"/>
    <col min="23" max="16384" width="4.42578125" style="11"/>
  </cols>
  <sheetData>
    <row r="1" spans="1:23" s="9" customFormat="1" ht="64.5" customHeight="1" x14ac:dyDescent="0.25">
      <c r="A1" s="9" t="s">
        <v>955</v>
      </c>
      <c r="B1" s="132" t="s">
        <v>77</v>
      </c>
      <c r="C1" s="7" t="s">
        <v>78</v>
      </c>
      <c r="D1" s="7" t="s">
        <v>80</v>
      </c>
      <c r="E1" s="7" t="s">
        <v>81</v>
      </c>
      <c r="F1" s="8" t="s">
        <v>82</v>
      </c>
      <c r="G1" s="743" t="s">
        <v>824</v>
      </c>
      <c r="H1" s="743" t="s">
        <v>825</v>
      </c>
      <c r="I1" s="743" t="s">
        <v>826</v>
      </c>
      <c r="J1" s="743" t="s">
        <v>827</v>
      </c>
      <c r="K1" s="743" t="s">
        <v>828</v>
      </c>
      <c r="L1" s="743" t="s">
        <v>829</v>
      </c>
      <c r="M1" s="743" t="s">
        <v>830</v>
      </c>
      <c r="N1" s="750" t="s">
        <v>831</v>
      </c>
      <c r="O1" s="755" t="s">
        <v>947</v>
      </c>
      <c r="P1" s="755" t="s">
        <v>948</v>
      </c>
      <c r="Q1" s="755" t="s">
        <v>949</v>
      </c>
      <c r="R1" s="755" t="s">
        <v>950</v>
      </c>
      <c r="S1" s="755" t="s">
        <v>951</v>
      </c>
      <c r="T1" s="755" t="s">
        <v>952</v>
      </c>
      <c r="U1" s="755" t="s">
        <v>953</v>
      </c>
      <c r="V1" s="755" t="s">
        <v>954</v>
      </c>
    </row>
    <row r="2" spans="1:23" s="20" customFormat="1" x14ac:dyDescent="0.25">
      <c r="A2" s="20" t="s">
        <v>832</v>
      </c>
      <c r="B2" s="56" t="str">
        <f>+CurrentFee_RIF!C5</f>
        <v>Truck Terminal</v>
      </c>
      <c r="C2" s="20" t="s">
        <v>110</v>
      </c>
      <c r="D2" s="142"/>
      <c r="E2" s="58" t="s">
        <v>71</v>
      </c>
      <c r="F2" s="751">
        <v>10080</v>
      </c>
      <c r="G2" s="752">
        <v>9089</v>
      </c>
      <c r="H2" s="752">
        <v>8610</v>
      </c>
      <c r="I2" s="752">
        <v>10811</v>
      </c>
      <c r="J2" s="752">
        <v>9427</v>
      </c>
      <c r="K2" s="752">
        <v>10753</v>
      </c>
      <c r="L2" s="752">
        <v>11042</v>
      </c>
      <c r="M2" s="752">
        <v>10094</v>
      </c>
      <c r="N2" s="752">
        <v>10891</v>
      </c>
      <c r="O2" s="749">
        <f>IF($W2="sf",G2/1000,G2)</f>
        <v>9.0890000000000004</v>
      </c>
      <c r="P2" s="749">
        <f t="shared" ref="P2:V2" si="0">IF($W2="sf",H2/1000,H2)</f>
        <v>8.61</v>
      </c>
      <c r="Q2" s="749">
        <f t="shared" si="0"/>
        <v>10.811</v>
      </c>
      <c r="R2" s="749">
        <f t="shared" si="0"/>
        <v>9.4269999999999996</v>
      </c>
      <c r="S2" s="749">
        <f t="shared" si="0"/>
        <v>10.753</v>
      </c>
      <c r="T2" s="749">
        <f t="shared" si="0"/>
        <v>11.042</v>
      </c>
      <c r="U2" s="749">
        <f t="shared" si="0"/>
        <v>10.093999999999999</v>
      </c>
      <c r="V2" s="749">
        <f t="shared" si="0"/>
        <v>10.891</v>
      </c>
      <c r="W2" s="20" t="s">
        <v>946</v>
      </c>
    </row>
    <row r="3" spans="1:23" s="20" customFormat="1" x14ac:dyDescent="0.25">
      <c r="A3" s="20" t="s">
        <v>833</v>
      </c>
      <c r="B3" s="56" t="str">
        <f>ITE_LUC_Rates!C3</f>
        <v>General Light Industrial</v>
      </c>
      <c r="C3" s="57" t="str">
        <f>ITE_LUC_Rates!D3</f>
        <v>1000 GSF</v>
      </c>
      <c r="D3" s="129">
        <f>ITE_LUC_Rates!H3</f>
        <v>4.96</v>
      </c>
      <c r="E3" s="58" t="s">
        <v>71</v>
      </c>
      <c r="F3" s="751">
        <v>0</v>
      </c>
      <c r="G3" s="752">
        <v>4577</v>
      </c>
      <c r="H3" s="752">
        <v>4335</v>
      </c>
      <c r="I3" s="752">
        <v>5444</v>
      </c>
      <c r="J3" s="752">
        <v>4747</v>
      </c>
      <c r="K3" s="752">
        <v>5415</v>
      </c>
      <c r="L3" s="752">
        <v>5560</v>
      </c>
      <c r="M3" s="752">
        <v>5083</v>
      </c>
      <c r="N3" s="752">
        <v>5484</v>
      </c>
      <c r="O3" s="749">
        <f>IF($W3="sf",G3/1000,G3)</f>
        <v>4.577</v>
      </c>
      <c r="P3" s="749">
        <f t="shared" ref="P3:P4" si="1">IF($W3="sf",H3/1000,H3)</f>
        <v>4.335</v>
      </c>
      <c r="Q3" s="749">
        <f t="shared" ref="Q3:Q4" si="2">IF($W3="sf",I3/1000,I3)</f>
        <v>5.444</v>
      </c>
      <c r="R3" s="749">
        <f t="shared" ref="R3:R4" si="3">IF($W3="sf",J3/1000,J3)</f>
        <v>4.7469999999999999</v>
      </c>
      <c r="S3" s="749">
        <f t="shared" ref="S3:S4" si="4">IF($W3="sf",K3/1000,K3)</f>
        <v>5.415</v>
      </c>
      <c r="T3" s="749">
        <f t="shared" ref="T3:T4" si="5">IF($W3="sf",L3/1000,L3)</f>
        <v>5.56</v>
      </c>
      <c r="U3" s="749">
        <f t="shared" ref="U3:U4" si="6">IF($W3="sf",M3/1000,M3)</f>
        <v>5.0830000000000002</v>
      </c>
      <c r="V3" s="749">
        <f t="shared" ref="V3:V4" si="7">IF($W3="sf",N3/1000,N3)</f>
        <v>5.484</v>
      </c>
      <c r="W3" s="20" t="s">
        <v>946</v>
      </c>
    </row>
    <row r="4" spans="1:23" s="20" customFormat="1" x14ac:dyDescent="0.25">
      <c r="A4" s="20" t="s">
        <v>834</v>
      </c>
      <c r="B4" s="56" t="str">
        <f>ITE_LUC_Rates!C4</f>
        <v>Industrial Park</v>
      </c>
      <c r="C4" s="57" t="str">
        <f>ITE_LUC_Rates!D4</f>
        <v>1000 GSF</v>
      </c>
      <c r="D4" s="129">
        <f>ITE_LUC_Rates!H4</f>
        <v>3.37</v>
      </c>
      <c r="E4" s="58" t="s">
        <v>71</v>
      </c>
      <c r="F4" s="751">
        <v>7021</v>
      </c>
      <c r="G4" s="752">
        <v>3110</v>
      </c>
      <c r="H4" s="752">
        <v>2946</v>
      </c>
      <c r="I4" s="752">
        <v>3699</v>
      </c>
      <c r="J4" s="752">
        <v>3225</v>
      </c>
      <c r="K4" s="752">
        <v>3679</v>
      </c>
      <c r="L4" s="752">
        <v>3778</v>
      </c>
      <c r="M4" s="752">
        <v>3454</v>
      </c>
      <c r="N4" s="752">
        <v>3726</v>
      </c>
      <c r="O4" s="749">
        <f t="shared" ref="O4:O12" si="8">IF($W4="sf",G4/1000,G4)</f>
        <v>3.11</v>
      </c>
      <c r="P4" s="749">
        <f t="shared" si="1"/>
        <v>2.9460000000000002</v>
      </c>
      <c r="Q4" s="749">
        <f t="shared" si="2"/>
        <v>3.6989999999999998</v>
      </c>
      <c r="R4" s="749">
        <f t="shared" si="3"/>
        <v>3.2250000000000001</v>
      </c>
      <c r="S4" s="749">
        <f t="shared" si="4"/>
        <v>3.6789999999999998</v>
      </c>
      <c r="T4" s="749">
        <f t="shared" si="5"/>
        <v>3.778</v>
      </c>
      <c r="U4" s="749">
        <f t="shared" si="6"/>
        <v>3.4540000000000002</v>
      </c>
      <c r="V4" s="749">
        <f t="shared" si="7"/>
        <v>3.726</v>
      </c>
      <c r="W4" s="20" t="s">
        <v>946</v>
      </c>
    </row>
    <row r="5" spans="1:23" s="20" customFormat="1" x14ac:dyDescent="0.25">
      <c r="A5" s="20" t="s">
        <v>835</v>
      </c>
      <c r="B5" s="56" t="str">
        <f>ITE_LUC_Rates!C5</f>
        <v>Manufacturing</v>
      </c>
      <c r="C5" s="57" t="str">
        <f>ITE_LUC_Rates!D5</f>
        <v>1000 GSF</v>
      </c>
      <c r="D5" s="129">
        <f>ITE_LUC_Rates!H5</f>
        <v>3.93</v>
      </c>
      <c r="E5" s="58" t="s">
        <v>71</v>
      </c>
      <c r="F5" s="751">
        <v>3854</v>
      </c>
      <c r="G5" s="752">
        <v>3626</v>
      </c>
      <c r="H5" s="752">
        <v>3435</v>
      </c>
      <c r="I5" s="752">
        <v>4313</v>
      </c>
      <c r="J5" s="752">
        <v>3761</v>
      </c>
      <c r="K5" s="752">
        <v>4290</v>
      </c>
      <c r="L5" s="752">
        <v>4405</v>
      </c>
      <c r="M5" s="752">
        <v>4027</v>
      </c>
      <c r="N5" s="752">
        <v>4345</v>
      </c>
      <c r="O5" s="749">
        <f t="shared" si="8"/>
        <v>3.6259999999999999</v>
      </c>
      <c r="P5" s="749">
        <f t="shared" ref="P5:P13" si="9">IF($W5="sf",H5/1000,H5)</f>
        <v>3.4350000000000001</v>
      </c>
      <c r="Q5" s="749">
        <f t="shared" ref="Q5:Q13" si="10">IF($W5="sf",I5/1000,I5)</f>
        <v>4.3129999999999997</v>
      </c>
      <c r="R5" s="749">
        <f t="shared" ref="R5:R13" si="11">IF($W5="sf",J5/1000,J5)</f>
        <v>3.7610000000000001</v>
      </c>
      <c r="S5" s="749">
        <f t="shared" ref="S5:S13" si="12">IF($W5="sf",K5/1000,K5)</f>
        <v>4.29</v>
      </c>
      <c r="T5" s="749">
        <f t="shared" ref="T5:T13" si="13">IF($W5="sf",L5/1000,L5)</f>
        <v>4.4050000000000002</v>
      </c>
      <c r="U5" s="749">
        <f t="shared" ref="U5:U13" si="14">IF($W5="sf",M5/1000,M5)</f>
        <v>4.0270000000000001</v>
      </c>
      <c r="V5" s="749">
        <f t="shared" ref="V5:V13" si="15">IF($W5="sf",N5/1000,N5)</f>
        <v>4.3449999999999998</v>
      </c>
      <c r="W5" s="20" t="s">
        <v>946</v>
      </c>
    </row>
    <row r="6" spans="1:23" s="20" customFormat="1" x14ac:dyDescent="0.25">
      <c r="A6" s="20" t="s">
        <v>836</v>
      </c>
      <c r="B6" s="56" t="str">
        <f>ITE_LUC_Rates!C6</f>
        <v>Warehousing</v>
      </c>
      <c r="C6" s="57" t="str">
        <f>ITE_LUC_Rates!D6</f>
        <v>1000 GSF</v>
      </c>
      <c r="D6" s="129">
        <f>ITE_LUC_Rates!H6</f>
        <v>1.74</v>
      </c>
      <c r="E6" s="58" t="s">
        <v>71</v>
      </c>
      <c r="F6" s="751">
        <v>5002</v>
      </c>
      <c r="G6" s="752">
        <v>1606</v>
      </c>
      <c r="H6" s="752">
        <v>1521</v>
      </c>
      <c r="I6" s="752">
        <v>1910</v>
      </c>
      <c r="J6" s="752">
        <v>1665</v>
      </c>
      <c r="K6" s="752">
        <v>1900</v>
      </c>
      <c r="L6" s="752">
        <v>1951</v>
      </c>
      <c r="M6" s="752">
        <v>1783</v>
      </c>
      <c r="N6" s="752">
        <v>1924</v>
      </c>
      <c r="O6" s="749">
        <f t="shared" si="8"/>
        <v>1.6060000000000001</v>
      </c>
      <c r="P6" s="749">
        <f t="shared" si="9"/>
        <v>1.5209999999999999</v>
      </c>
      <c r="Q6" s="749">
        <f t="shared" si="10"/>
        <v>1.91</v>
      </c>
      <c r="R6" s="749">
        <f t="shared" si="11"/>
        <v>1.665</v>
      </c>
      <c r="S6" s="749">
        <f t="shared" si="12"/>
        <v>1.9</v>
      </c>
      <c r="T6" s="749">
        <f t="shared" si="13"/>
        <v>1.9510000000000001</v>
      </c>
      <c r="U6" s="749">
        <f t="shared" si="14"/>
        <v>1.7829999999999999</v>
      </c>
      <c r="V6" s="749">
        <f t="shared" si="15"/>
        <v>1.9239999999999999</v>
      </c>
      <c r="W6" s="20" t="s">
        <v>946</v>
      </c>
    </row>
    <row r="7" spans="1:23" s="20" customFormat="1" x14ac:dyDescent="0.25">
      <c r="A7" s="20" t="s">
        <v>837</v>
      </c>
      <c r="B7" s="56" t="str">
        <f>ITE_LUC_Rates!C7</f>
        <v>Mini-Warehousing</v>
      </c>
      <c r="C7" s="57" t="str">
        <f>ITE_LUC_Rates!D7</f>
        <v>1000 GSF</v>
      </c>
      <c r="D7" s="129">
        <f>ITE_LUC_Rates!H7</f>
        <v>1.51</v>
      </c>
      <c r="E7" s="58" t="s">
        <v>71</v>
      </c>
      <c r="F7" s="751">
        <v>2415</v>
      </c>
      <c r="G7" s="752">
        <v>1393</v>
      </c>
      <c r="H7" s="752">
        <v>1320</v>
      </c>
      <c r="I7" s="752">
        <v>1657</v>
      </c>
      <c r="J7" s="752">
        <v>1445</v>
      </c>
      <c r="K7" s="752">
        <v>1648</v>
      </c>
      <c r="L7" s="752">
        <v>1693</v>
      </c>
      <c r="M7" s="752">
        <v>1547</v>
      </c>
      <c r="N7" s="752">
        <v>1670</v>
      </c>
      <c r="O7" s="749">
        <f t="shared" si="8"/>
        <v>1.393</v>
      </c>
      <c r="P7" s="749">
        <f t="shared" si="9"/>
        <v>1.32</v>
      </c>
      <c r="Q7" s="749">
        <f t="shared" si="10"/>
        <v>1.657</v>
      </c>
      <c r="R7" s="749">
        <f t="shared" si="11"/>
        <v>1.4450000000000001</v>
      </c>
      <c r="S7" s="749">
        <f t="shared" si="12"/>
        <v>1.6479999999999999</v>
      </c>
      <c r="T7" s="749">
        <f t="shared" si="13"/>
        <v>1.6930000000000001</v>
      </c>
      <c r="U7" s="749">
        <f t="shared" si="14"/>
        <v>1.5469999999999999</v>
      </c>
      <c r="V7" s="749">
        <f t="shared" si="15"/>
        <v>1.67</v>
      </c>
      <c r="W7" s="20" t="s">
        <v>946</v>
      </c>
    </row>
    <row r="8" spans="1:23" s="744" customFormat="1" x14ac:dyDescent="0.25">
      <c r="A8" s="744" t="s">
        <v>838</v>
      </c>
      <c r="B8" s="745" t="str">
        <f>ITE_LUC_Rates!C8</f>
        <v>Data Center</v>
      </c>
      <c r="C8" s="746" t="str">
        <f>ITE_LUC_Rates!D8</f>
        <v>1000 GSF</v>
      </c>
      <c r="D8" s="747">
        <f>ITE_LUC_Rates!H8</f>
        <v>0.99</v>
      </c>
      <c r="E8" s="748" t="s">
        <v>71</v>
      </c>
      <c r="F8" s="751">
        <v>0</v>
      </c>
      <c r="G8" s="752">
        <v>914</v>
      </c>
      <c r="H8" s="752">
        <v>865</v>
      </c>
      <c r="I8" s="752">
        <v>1087</v>
      </c>
      <c r="J8" s="752">
        <v>947</v>
      </c>
      <c r="K8" s="752">
        <v>1081</v>
      </c>
      <c r="L8" s="752">
        <v>1110</v>
      </c>
      <c r="M8" s="752">
        <v>1015</v>
      </c>
      <c r="N8" s="752">
        <v>1095</v>
      </c>
      <c r="O8" s="749">
        <f t="shared" si="8"/>
        <v>0.91400000000000003</v>
      </c>
      <c r="P8" s="749">
        <f t="shared" si="9"/>
        <v>0.86499999999999999</v>
      </c>
      <c r="Q8" s="749">
        <f t="shared" si="10"/>
        <v>1.087</v>
      </c>
      <c r="R8" s="749">
        <f t="shared" si="11"/>
        <v>0.94699999999999995</v>
      </c>
      <c r="S8" s="749">
        <f t="shared" si="12"/>
        <v>1.081</v>
      </c>
      <c r="T8" s="749">
        <f t="shared" si="13"/>
        <v>1.1100000000000001</v>
      </c>
      <c r="U8" s="749">
        <f t="shared" si="14"/>
        <v>1.0149999999999999</v>
      </c>
      <c r="V8" s="749">
        <f t="shared" si="15"/>
        <v>1.095</v>
      </c>
      <c r="W8" s="20" t="s">
        <v>946</v>
      </c>
    </row>
    <row r="9" spans="1:23" s="744" customFormat="1" x14ac:dyDescent="0.25">
      <c r="A9" s="744" t="s">
        <v>839</v>
      </c>
      <c r="B9" s="745" t="str">
        <f>ITE_LUC_Rates!C9</f>
        <v>Utility</v>
      </c>
      <c r="C9" s="746" t="str">
        <f>ITE_LUC_Rates!D9</f>
        <v>1000 GSF</v>
      </c>
      <c r="D9" s="747">
        <f>ITE_LUC_Rates!H9</f>
        <v>13.24</v>
      </c>
      <c r="E9" s="748" t="s">
        <v>71</v>
      </c>
      <c r="F9" s="751">
        <v>0</v>
      </c>
      <c r="G9" s="752">
        <v>12217</v>
      </c>
      <c r="H9" s="752">
        <v>11573</v>
      </c>
      <c r="I9" s="752">
        <v>14531</v>
      </c>
      <c r="J9" s="752">
        <v>12671</v>
      </c>
      <c r="K9" s="752">
        <v>14454</v>
      </c>
      <c r="L9" s="752">
        <v>14842</v>
      </c>
      <c r="M9" s="752">
        <v>13568</v>
      </c>
      <c r="N9" s="752">
        <v>14639</v>
      </c>
      <c r="O9" s="749">
        <f t="shared" si="8"/>
        <v>12.217000000000001</v>
      </c>
      <c r="P9" s="749">
        <f t="shared" si="9"/>
        <v>11.573</v>
      </c>
      <c r="Q9" s="749">
        <f t="shared" si="10"/>
        <v>14.531000000000001</v>
      </c>
      <c r="R9" s="749">
        <f t="shared" si="11"/>
        <v>12.670999999999999</v>
      </c>
      <c r="S9" s="749">
        <f t="shared" si="12"/>
        <v>14.454000000000001</v>
      </c>
      <c r="T9" s="749">
        <f t="shared" si="13"/>
        <v>14.842000000000001</v>
      </c>
      <c r="U9" s="749">
        <f t="shared" si="14"/>
        <v>13.568</v>
      </c>
      <c r="V9" s="749">
        <f t="shared" si="15"/>
        <v>14.638999999999999</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751">
        <v>9544</v>
      </c>
      <c r="G10" s="752">
        <v>9538</v>
      </c>
      <c r="H10" s="752">
        <v>7194</v>
      </c>
      <c r="I10" s="752">
        <v>10403</v>
      </c>
      <c r="J10" s="752">
        <v>9053</v>
      </c>
      <c r="K10" s="752">
        <v>10239</v>
      </c>
      <c r="L10" s="752">
        <v>10579</v>
      </c>
      <c r="M10" s="752">
        <v>9550</v>
      </c>
      <c r="N10" s="752">
        <v>10433</v>
      </c>
      <c r="O10" s="757">
        <f t="shared" si="8"/>
        <v>9538</v>
      </c>
      <c r="P10" s="757">
        <f t="shared" si="9"/>
        <v>7194</v>
      </c>
      <c r="Q10" s="757">
        <f t="shared" si="10"/>
        <v>10403</v>
      </c>
      <c r="R10" s="757">
        <f t="shared" si="11"/>
        <v>9053</v>
      </c>
      <c r="S10" s="757">
        <f t="shared" si="12"/>
        <v>10239</v>
      </c>
      <c r="T10" s="757">
        <f t="shared" si="13"/>
        <v>10579</v>
      </c>
      <c r="U10" s="757">
        <f t="shared" si="14"/>
        <v>9550</v>
      </c>
      <c r="V10" s="757">
        <f t="shared" si="15"/>
        <v>10433</v>
      </c>
    </row>
    <row r="11" spans="1:23" s="20" customFormat="1" x14ac:dyDescent="0.25">
      <c r="A11" s="20" t="s">
        <v>841</v>
      </c>
      <c r="B11" s="56" t="str">
        <f>ITE_LUC_Rates!C11</f>
        <v>Multi-family Housing (Low-Rise)</v>
      </c>
      <c r="C11" s="57" t="str">
        <f>ITE_LUC_Rates!D11</f>
        <v>Dwelling unit</v>
      </c>
      <c r="D11" s="129">
        <f>ITE_LUC_Rates!H11</f>
        <v>7.32</v>
      </c>
      <c r="E11" s="58" t="s">
        <v>68</v>
      </c>
      <c r="F11" s="751">
        <v>6701</v>
      </c>
      <c r="G11" s="752">
        <v>7396</v>
      </c>
      <c r="H11" s="752">
        <v>5579</v>
      </c>
      <c r="I11" s="752">
        <v>8067</v>
      </c>
      <c r="J11" s="752">
        <v>7020</v>
      </c>
      <c r="K11" s="752">
        <v>7939</v>
      </c>
      <c r="L11" s="752">
        <v>8203</v>
      </c>
      <c r="M11" s="752">
        <v>7405</v>
      </c>
      <c r="N11" s="752">
        <v>8090</v>
      </c>
      <c r="O11" s="757">
        <f t="shared" si="8"/>
        <v>7396</v>
      </c>
      <c r="P11" s="757">
        <f t="shared" si="9"/>
        <v>5579</v>
      </c>
      <c r="Q11" s="757">
        <f t="shared" si="10"/>
        <v>8067</v>
      </c>
      <c r="R11" s="757">
        <f t="shared" si="11"/>
        <v>7020</v>
      </c>
      <c r="S11" s="757">
        <f t="shared" si="12"/>
        <v>7939</v>
      </c>
      <c r="T11" s="757">
        <f t="shared" si="13"/>
        <v>8203</v>
      </c>
      <c r="U11" s="757">
        <f t="shared" si="14"/>
        <v>7405</v>
      </c>
      <c r="V11" s="757">
        <f t="shared" si="15"/>
        <v>8090</v>
      </c>
    </row>
    <row r="12" spans="1:23" s="744" customFormat="1" x14ac:dyDescent="0.25">
      <c r="A12" s="744" t="s">
        <v>842</v>
      </c>
      <c r="B12" s="745" t="str">
        <f>ITE_LUC_Rates!C12</f>
        <v>Multi-family Housing (Mid-Rise)</v>
      </c>
      <c r="C12" s="746" t="str">
        <f>ITE_LUC_Rates!D12</f>
        <v>Dwelling unit</v>
      </c>
      <c r="D12" s="747">
        <f>ITE_LUC_Rates!H12</f>
        <v>5.44</v>
      </c>
      <c r="E12" s="748" t="s">
        <v>68</v>
      </c>
      <c r="F12" s="753">
        <v>0</v>
      </c>
      <c r="G12" s="752">
        <v>5496</v>
      </c>
      <c r="H12" s="752">
        <v>4146</v>
      </c>
      <c r="I12" s="752">
        <v>5995</v>
      </c>
      <c r="J12" s="752">
        <v>5217</v>
      </c>
      <c r="K12" s="752">
        <v>5900</v>
      </c>
      <c r="L12" s="752">
        <v>6096</v>
      </c>
      <c r="M12" s="752">
        <v>5503</v>
      </c>
      <c r="N12" s="752">
        <v>6012</v>
      </c>
      <c r="O12" s="757">
        <f t="shared" si="8"/>
        <v>5496</v>
      </c>
      <c r="P12" s="757">
        <f t="shared" si="9"/>
        <v>4146</v>
      </c>
      <c r="Q12" s="757">
        <f t="shared" si="10"/>
        <v>5995</v>
      </c>
      <c r="R12" s="757">
        <f t="shared" si="11"/>
        <v>5217</v>
      </c>
      <c r="S12" s="757">
        <f t="shared" si="12"/>
        <v>5900</v>
      </c>
      <c r="T12" s="757">
        <f t="shared" si="13"/>
        <v>6096</v>
      </c>
      <c r="U12" s="757">
        <f t="shared" si="14"/>
        <v>5503</v>
      </c>
      <c r="V12" s="757">
        <f t="shared" si="15"/>
        <v>6012</v>
      </c>
    </row>
    <row r="13" spans="1:23" s="20" customFormat="1" x14ac:dyDescent="0.25">
      <c r="A13" s="20" t="s">
        <v>843</v>
      </c>
      <c r="B13" s="56" t="str">
        <f>ITE_LUC_Rates!C13</f>
        <v>Multi-family Housing (High-Rise)</v>
      </c>
      <c r="C13" s="57" t="str">
        <f>ITE_LUC_Rates!D13</f>
        <v>Dwelling unit</v>
      </c>
      <c r="D13" s="129">
        <f>ITE_LUC_Rates!H13</f>
        <v>4.45</v>
      </c>
      <c r="E13" s="58" t="s">
        <v>68</v>
      </c>
      <c r="F13" s="751">
        <v>4188</v>
      </c>
      <c r="G13" s="752">
        <v>4496</v>
      </c>
      <c r="H13" s="752">
        <v>3391</v>
      </c>
      <c r="I13" s="752">
        <v>4904</v>
      </c>
      <c r="J13" s="752">
        <v>4268</v>
      </c>
      <c r="K13" s="752">
        <v>4827</v>
      </c>
      <c r="L13" s="752">
        <v>4987</v>
      </c>
      <c r="M13" s="752">
        <v>4502</v>
      </c>
      <c r="N13" s="752">
        <v>4918</v>
      </c>
      <c r="O13" s="757">
        <f t="shared" ref="O13:O76" si="16">IF($W13="sf",G13/1000,G13)</f>
        <v>4496</v>
      </c>
      <c r="P13" s="757">
        <f t="shared" si="9"/>
        <v>3391</v>
      </c>
      <c r="Q13" s="757">
        <f t="shared" si="10"/>
        <v>4904</v>
      </c>
      <c r="R13" s="757">
        <f t="shared" si="11"/>
        <v>4268</v>
      </c>
      <c r="S13" s="757">
        <f t="shared" si="12"/>
        <v>4827</v>
      </c>
      <c r="T13" s="757">
        <f t="shared" si="13"/>
        <v>4987</v>
      </c>
      <c r="U13" s="757">
        <f t="shared" si="14"/>
        <v>4502</v>
      </c>
      <c r="V13" s="757">
        <f t="shared" si="15"/>
        <v>4918</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751">
        <v>5843</v>
      </c>
      <c r="G14" s="752">
        <v>5921</v>
      </c>
      <c r="H14" s="752">
        <v>4466</v>
      </c>
      <c r="I14" s="752">
        <v>6458</v>
      </c>
      <c r="J14" s="752">
        <v>5620</v>
      </c>
      <c r="K14" s="752">
        <v>6356</v>
      </c>
      <c r="L14" s="752">
        <v>6567</v>
      </c>
      <c r="M14" s="752">
        <v>5928</v>
      </c>
      <c r="N14" s="752">
        <v>6477</v>
      </c>
      <c r="O14" s="757">
        <f t="shared" si="16"/>
        <v>5921</v>
      </c>
      <c r="P14" s="757">
        <f t="shared" ref="P14:P77" si="17">IF($W14="sf",H14/1000,H14)</f>
        <v>4466</v>
      </c>
      <c r="Q14" s="757">
        <f t="shared" ref="Q14:Q77" si="18">IF($W14="sf",I14/1000,I14)</f>
        <v>6458</v>
      </c>
      <c r="R14" s="757">
        <f t="shared" ref="R14:R77" si="19">IF($W14="sf",J14/1000,J14)</f>
        <v>5620</v>
      </c>
      <c r="S14" s="757">
        <f t="shared" ref="S14:S77" si="20">IF($W14="sf",K14/1000,K14)</f>
        <v>6356</v>
      </c>
      <c r="T14" s="757">
        <f t="shared" ref="T14:T77" si="21">IF($W14="sf",L14/1000,L14)</f>
        <v>6567</v>
      </c>
      <c r="U14" s="757">
        <f t="shared" ref="U14:U77" si="22">IF($W14="sf",M14/1000,M14)</f>
        <v>5928</v>
      </c>
      <c r="V14" s="757">
        <f t="shared" ref="V14:V77" si="23">IF($W14="sf",N14/1000,N14)</f>
        <v>6477</v>
      </c>
    </row>
    <row r="15" spans="1:23" s="20" customFormat="1" x14ac:dyDescent="0.25">
      <c r="A15" s="20" t="s">
        <v>845</v>
      </c>
      <c r="B15" s="135" t="str">
        <f>ITE_LUC_Rates!C15</f>
        <v>Mid Rise Apart w/ 1st Commercial</v>
      </c>
      <c r="C15" s="232" t="str">
        <f>ITE_LUC_Rates!D15</f>
        <v>Dwelling unit</v>
      </c>
      <c r="D15" s="233">
        <f>ITE_LUC_Rates!H15</f>
        <v>3.44</v>
      </c>
      <c r="E15" s="136" t="s">
        <v>68</v>
      </c>
      <c r="F15" s="753">
        <v>0</v>
      </c>
      <c r="G15" s="752">
        <v>3476</v>
      </c>
      <c r="H15" s="752">
        <v>2622</v>
      </c>
      <c r="I15" s="752">
        <v>3791</v>
      </c>
      <c r="J15" s="752">
        <v>3299</v>
      </c>
      <c r="K15" s="752">
        <v>3731</v>
      </c>
      <c r="L15" s="752">
        <v>3855</v>
      </c>
      <c r="M15" s="752">
        <v>3480</v>
      </c>
      <c r="N15" s="752">
        <v>3802</v>
      </c>
      <c r="O15" s="757">
        <f t="shared" si="16"/>
        <v>3476</v>
      </c>
      <c r="P15" s="757">
        <f t="shared" si="17"/>
        <v>2622</v>
      </c>
      <c r="Q15" s="757">
        <f t="shared" si="18"/>
        <v>3791</v>
      </c>
      <c r="R15" s="757">
        <f t="shared" si="19"/>
        <v>3299</v>
      </c>
      <c r="S15" s="757">
        <f t="shared" si="20"/>
        <v>3731</v>
      </c>
      <c r="T15" s="757">
        <f t="shared" si="21"/>
        <v>3855</v>
      </c>
      <c r="U15" s="757">
        <f t="shared" si="22"/>
        <v>3480</v>
      </c>
      <c r="V15" s="757">
        <f t="shared" si="23"/>
        <v>3802</v>
      </c>
    </row>
    <row r="16" spans="1:23" s="20" customFormat="1" x14ac:dyDescent="0.25">
      <c r="A16" s="20" t="s">
        <v>846</v>
      </c>
      <c r="B16" s="56" t="str">
        <f>ITE_LUC_Rates!C16</f>
        <v>Mobile Home (Park)</v>
      </c>
      <c r="C16" s="57" t="str">
        <f>ITE_LUC_Rates!D16</f>
        <v>Dwelling unit</v>
      </c>
      <c r="D16" s="129">
        <f>ITE_LUC_Rates!H16</f>
        <v>5</v>
      </c>
      <c r="E16" s="58" t="s">
        <v>68</v>
      </c>
      <c r="F16" s="751">
        <v>4975</v>
      </c>
      <c r="G16" s="752">
        <v>5052</v>
      </c>
      <c r="H16" s="752">
        <v>3811</v>
      </c>
      <c r="I16" s="752">
        <v>5510</v>
      </c>
      <c r="J16" s="752">
        <v>4795</v>
      </c>
      <c r="K16" s="752">
        <v>5423</v>
      </c>
      <c r="L16" s="752">
        <v>5603</v>
      </c>
      <c r="M16" s="752">
        <v>5058</v>
      </c>
      <c r="N16" s="752">
        <v>5526</v>
      </c>
      <c r="O16" s="757">
        <f t="shared" si="16"/>
        <v>5052</v>
      </c>
      <c r="P16" s="757">
        <f t="shared" si="17"/>
        <v>3811</v>
      </c>
      <c r="Q16" s="757">
        <f t="shared" si="18"/>
        <v>5510</v>
      </c>
      <c r="R16" s="757">
        <f t="shared" si="19"/>
        <v>4795</v>
      </c>
      <c r="S16" s="757">
        <f t="shared" si="20"/>
        <v>5423</v>
      </c>
      <c r="T16" s="757">
        <f t="shared" si="21"/>
        <v>5603</v>
      </c>
      <c r="U16" s="757">
        <f t="shared" si="22"/>
        <v>5058</v>
      </c>
      <c r="V16" s="757">
        <f t="shared" si="23"/>
        <v>5526</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751">
        <v>3670</v>
      </c>
      <c r="G17" s="752">
        <v>4314</v>
      </c>
      <c r="H17" s="752">
        <v>3254</v>
      </c>
      <c r="I17" s="752">
        <v>4706</v>
      </c>
      <c r="J17" s="752">
        <v>4095</v>
      </c>
      <c r="K17" s="752">
        <v>4631</v>
      </c>
      <c r="L17" s="752">
        <v>4785</v>
      </c>
      <c r="M17" s="752">
        <v>4320</v>
      </c>
      <c r="N17" s="752">
        <v>4719</v>
      </c>
      <c r="O17" s="757">
        <f t="shared" si="16"/>
        <v>4314</v>
      </c>
      <c r="P17" s="757">
        <f t="shared" si="17"/>
        <v>3254</v>
      </c>
      <c r="Q17" s="757">
        <f t="shared" si="18"/>
        <v>4706</v>
      </c>
      <c r="R17" s="757">
        <f t="shared" si="19"/>
        <v>4095</v>
      </c>
      <c r="S17" s="757">
        <f t="shared" si="20"/>
        <v>4631</v>
      </c>
      <c r="T17" s="757">
        <f t="shared" si="21"/>
        <v>4785</v>
      </c>
      <c r="U17" s="757">
        <f t="shared" si="22"/>
        <v>4320</v>
      </c>
      <c r="V17" s="757">
        <f t="shared" si="23"/>
        <v>4719</v>
      </c>
    </row>
    <row r="18" spans="1:23" s="20" customFormat="1" x14ac:dyDescent="0.25">
      <c r="A18" s="20" t="s">
        <v>848</v>
      </c>
      <c r="B18" s="56" t="str">
        <f>ITE_LUC_Rates!C18</f>
        <v>Senior Adult Housing-Attached</v>
      </c>
      <c r="C18" s="57" t="str">
        <f>ITE_LUC_Rates!D18</f>
        <v>Dwelling unit</v>
      </c>
      <c r="D18" s="129">
        <f>ITE_LUC_Rates!H18</f>
        <v>3.7</v>
      </c>
      <c r="E18" s="58" t="s">
        <v>68</v>
      </c>
      <c r="F18" s="751">
        <v>3430</v>
      </c>
      <c r="G18" s="752">
        <v>3738</v>
      </c>
      <c r="H18" s="752">
        <v>2820</v>
      </c>
      <c r="I18" s="752">
        <v>4078</v>
      </c>
      <c r="J18" s="752">
        <v>3548</v>
      </c>
      <c r="K18" s="752">
        <v>4013</v>
      </c>
      <c r="L18" s="752">
        <v>4146</v>
      </c>
      <c r="M18" s="752">
        <v>3743</v>
      </c>
      <c r="N18" s="752">
        <v>4089</v>
      </c>
      <c r="O18" s="757">
        <f t="shared" si="16"/>
        <v>3738</v>
      </c>
      <c r="P18" s="757">
        <f t="shared" si="17"/>
        <v>2820</v>
      </c>
      <c r="Q18" s="757">
        <f t="shared" si="18"/>
        <v>4078</v>
      </c>
      <c r="R18" s="757">
        <f t="shared" si="19"/>
        <v>3548</v>
      </c>
      <c r="S18" s="757">
        <f t="shared" si="20"/>
        <v>4013</v>
      </c>
      <c r="T18" s="757">
        <f t="shared" si="21"/>
        <v>4146</v>
      </c>
      <c r="U18" s="757">
        <f t="shared" si="22"/>
        <v>3743</v>
      </c>
      <c r="V18" s="757">
        <f t="shared" si="23"/>
        <v>4089</v>
      </c>
    </row>
    <row r="19" spans="1:23" s="20" customFormat="1" x14ac:dyDescent="0.25">
      <c r="A19" s="20" t="s">
        <v>849</v>
      </c>
      <c r="B19" s="56" t="str">
        <f>ITE_LUC_Rates!C19</f>
        <v>Congregate Care Facility</v>
      </c>
      <c r="C19" s="57" t="str">
        <f>ITE_LUC_Rates!D19</f>
        <v>Dwelling unit</v>
      </c>
      <c r="D19" s="129">
        <f>ITE_LUC_Rates!H19</f>
        <v>2.02</v>
      </c>
      <c r="E19" s="58" t="s">
        <v>68</v>
      </c>
      <c r="F19" s="751">
        <v>2050</v>
      </c>
      <c r="G19" s="752">
        <v>2041</v>
      </c>
      <c r="H19" s="752">
        <v>1539</v>
      </c>
      <c r="I19" s="752">
        <v>2226</v>
      </c>
      <c r="J19" s="752">
        <v>1937</v>
      </c>
      <c r="K19" s="752">
        <v>2191</v>
      </c>
      <c r="L19" s="752">
        <v>2264</v>
      </c>
      <c r="M19" s="752">
        <v>2044</v>
      </c>
      <c r="N19" s="752">
        <v>2233</v>
      </c>
      <c r="O19" s="757">
        <f t="shared" si="16"/>
        <v>2041</v>
      </c>
      <c r="P19" s="757">
        <f t="shared" si="17"/>
        <v>1539</v>
      </c>
      <c r="Q19" s="757">
        <f t="shared" si="18"/>
        <v>2226</v>
      </c>
      <c r="R19" s="757">
        <f t="shared" si="19"/>
        <v>1937</v>
      </c>
      <c r="S19" s="757">
        <f t="shared" si="20"/>
        <v>2191</v>
      </c>
      <c r="T19" s="757">
        <f t="shared" si="21"/>
        <v>2264</v>
      </c>
      <c r="U19" s="757">
        <f t="shared" si="22"/>
        <v>2044</v>
      </c>
      <c r="V19" s="757">
        <f t="shared" si="23"/>
        <v>2233</v>
      </c>
    </row>
    <row r="20" spans="1:23" s="20" customFormat="1" x14ac:dyDescent="0.25">
      <c r="A20" s="20" t="s">
        <v>850</v>
      </c>
      <c r="B20" s="56" t="str">
        <f>ITE_LUC_Rates!C20</f>
        <v>Assisted Living Facility</v>
      </c>
      <c r="C20" s="57" t="str">
        <f>ITE_LUC_Rates!D20</f>
        <v>Bed</v>
      </c>
      <c r="D20" s="129">
        <f>ITE_LUC_Rates!H20</f>
        <v>2.6</v>
      </c>
      <c r="E20" s="58" t="s">
        <v>68</v>
      </c>
      <c r="F20" s="751">
        <v>2701</v>
      </c>
      <c r="G20" s="752">
        <v>2627</v>
      </c>
      <c r="H20" s="752">
        <v>1982</v>
      </c>
      <c r="I20" s="752">
        <v>2865</v>
      </c>
      <c r="J20" s="752">
        <v>2493</v>
      </c>
      <c r="K20" s="752">
        <v>2820</v>
      </c>
      <c r="L20" s="752">
        <v>2914</v>
      </c>
      <c r="M20" s="752">
        <v>2630</v>
      </c>
      <c r="N20" s="752">
        <v>2874</v>
      </c>
      <c r="O20" s="757">
        <f t="shared" si="16"/>
        <v>2627</v>
      </c>
      <c r="P20" s="757">
        <f t="shared" si="17"/>
        <v>1982</v>
      </c>
      <c r="Q20" s="757">
        <f t="shared" si="18"/>
        <v>2865</v>
      </c>
      <c r="R20" s="757">
        <f t="shared" si="19"/>
        <v>2493</v>
      </c>
      <c r="S20" s="757">
        <f t="shared" si="20"/>
        <v>2820</v>
      </c>
      <c r="T20" s="757">
        <f t="shared" si="21"/>
        <v>2914</v>
      </c>
      <c r="U20" s="757">
        <f t="shared" si="22"/>
        <v>2630</v>
      </c>
      <c r="V20" s="757">
        <f t="shared" si="23"/>
        <v>2874</v>
      </c>
    </row>
    <row r="21" spans="1:23" s="20" customFormat="1" x14ac:dyDescent="0.25">
      <c r="A21" s="20" t="s">
        <v>851</v>
      </c>
      <c r="B21" s="56" t="str">
        <f>ITE_LUC_Rates!C21</f>
        <v>Continuing Care Retirement Community</v>
      </c>
      <c r="C21" s="57" t="str">
        <f>ITE_LUC_Rates!D21</f>
        <v>Dwelling unit</v>
      </c>
      <c r="D21" s="129">
        <f>ITE_LUC_Rates!H21</f>
        <v>2.4</v>
      </c>
      <c r="E21" s="58" t="s">
        <v>68</v>
      </c>
      <c r="F21" s="751">
        <v>2437</v>
      </c>
      <c r="G21" s="752">
        <v>2425</v>
      </c>
      <c r="H21" s="752">
        <v>1829</v>
      </c>
      <c r="I21" s="752">
        <v>2645</v>
      </c>
      <c r="J21" s="752">
        <v>2302</v>
      </c>
      <c r="K21" s="752">
        <v>2603</v>
      </c>
      <c r="L21" s="752">
        <v>2690</v>
      </c>
      <c r="M21" s="752">
        <v>2428</v>
      </c>
      <c r="N21" s="752">
        <v>2653</v>
      </c>
      <c r="O21" s="757">
        <f t="shared" si="16"/>
        <v>2425</v>
      </c>
      <c r="P21" s="757">
        <f t="shared" si="17"/>
        <v>1829</v>
      </c>
      <c r="Q21" s="757">
        <f t="shared" si="18"/>
        <v>2645</v>
      </c>
      <c r="R21" s="757">
        <f t="shared" si="19"/>
        <v>2302</v>
      </c>
      <c r="S21" s="757">
        <f t="shared" si="20"/>
        <v>2603</v>
      </c>
      <c r="T21" s="757">
        <f t="shared" si="21"/>
        <v>2690</v>
      </c>
      <c r="U21" s="757">
        <f t="shared" si="22"/>
        <v>2428</v>
      </c>
      <c r="V21" s="757">
        <f t="shared" si="23"/>
        <v>2653</v>
      </c>
    </row>
    <row r="22" spans="1:23" s="744" customFormat="1" x14ac:dyDescent="0.25">
      <c r="A22" s="744" t="s">
        <v>852</v>
      </c>
      <c r="B22" s="745" t="str">
        <f>ITE_LUC_Rates!C22</f>
        <v xml:space="preserve">Timeshare </v>
      </c>
      <c r="C22" s="746" t="str">
        <f>ITE_LUC_Rates!D22</f>
        <v>Dwelling unit</v>
      </c>
      <c r="D22" s="747">
        <f>ITE_LUC_Rates!H22</f>
        <v>8.6300000000000008</v>
      </c>
      <c r="E22" s="748" t="s">
        <v>68</v>
      </c>
      <c r="F22" s="753">
        <v>0</v>
      </c>
      <c r="G22" s="752">
        <v>8720</v>
      </c>
      <c r="H22" s="752">
        <v>6577</v>
      </c>
      <c r="I22" s="752">
        <v>9511</v>
      </c>
      <c r="J22" s="752">
        <v>8276</v>
      </c>
      <c r="K22" s="752">
        <v>9360</v>
      </c>
      <c r="L22" s="752">
        <v>9671</v>
      </c>
      <c r="M22" s="752">
        <v>8731</v>
      </c>
      <c r="N22" s="752">
        <v>9538</v>
      </c>
      <c r="O22" s="757">
        <f t="shared" si="16"/>
        <v>8720</v>
      </c>
      <c r="P22" s="757">
        <f t="shared" si="17"/>
        <v>6577</v>
      </c>
      <c r="Q22" s="757">
        <f t="shared" si="18"/>
        <v>9511</v>
      </c>
      <c r="R22" s="757">
        <f t="shared" si="19"/>
        <v>8276</v>
      </c>
      <c r="S22" s="757">
        <f t="shared" si="20"/>
        <v>9360</v>
      </c>
      <c r="T22" s="757">
        <f t="shared" si="21"/>
        <v>9671</v>
      </c>
      <c r="U22" s="757">
        <f t="shared" si="22"/>
        <v>8731</v>
      </c>
      <c r="V22" s="757">
        <f t="shared" si="23"/>
        <v>9538</v>
      </c>
    </row>
    <row r="23" spans="1:23" s="744" customFormat="1" x14ac:dyDescent="0.25">
      <c r="A23" s="744" t="s">
        <v>853</v>
      </c>
      <c r="B23" s="745" t="str">
        <f>ITE_LUC_Rates!C23</f>
        <v>Residential PUD</v>
      </c>
      <c r="C23" s="746" t="str">
        <f>ITE_LUC_Rates!D23</f>
        <v>Dwelling unit</v>
      </c>
      <c r="D23" s="747">
        <f>ITE_LUC_Rates!H23</f>
        <v>7.83</v>
      </c>
      <c r="E23" s="748" t="s">
        <v>68</v>
      </c>
      <c r="F23" s="753">
        <v>0</v>
      </c>
      <c r="G23" s="752">
        <v>7911</v>
      </c>
      <c r="H23" s="752">
        <v>5967</v>
      </c>
      <c r="I23" s="752">
        <v>8629</v>
      </c>
      <c r="J23" s="752">
        <v>7509</v>
      </c>
      <c r="K23" s="752">
        <v>8493</v>
      </c>
      <c r="L23" s="752">
        <v>8775</v>
      </c>
      <c r="M23" s="752">
        <v>7921</v>
      </c>
      <c r="N23" s="752">
        <v>8654</v>
      </c>
      <c r="O23" s="757">
        <f t="shared" si="16"/>
        <v>7911</v>
      </c>
      <c r="P23" s="757">
        <f t="shared" si="17"/>
        <v>5967</v>
      </c>
      <c r="Q23" s="757">
        <f t="shared" si="18"/>
        <v>8629</v>
      </c>
      <c r="R23" s="757">
        <f t="shared" si="19"/>
        <v>7509</v>
      </c>
      <c r="S23" s="757">
        <f t="shared" si="20"/>
        <v>8493</v>
      </c>
      <c r="T23" s="757">
        <f t="shared" si="21"/>
        <v>8775</v>
      </c>
      <c r="U23" s="757">
        <f t="shared" si="22"/>
        <v>7921</v>
      </c>
      <c r="V23" s="757">
        <f t="shared" si="23"/>
        <v>8654</v>
      </c>
    </row>
    <row r="24" spans="1:23" s="20" customFormat="1" x14ac:dyDescent="0.25">
      <c r="A24" s="20" t="s">
        <v>854</v>
      </c>
      <c r="B24" s="56" t="str">
        <f>ITE_LUC_Rates!C24</f>
        <v>Hotel</v>
      </c>
      <c r="C24" s="57" t="str">
        <f>ITE_LUC_Rates!D24</f>
        <v>Hotel room</v>
      </c>
      <c r="D24" s="129">
        <f>ITE_LUC_Rates!H24</f>
        <v>8.36</v>
      </c>
      <c r="E24" s="58" t="s">
        <v>68</v>
      </c>
      <c r="F24" s="751">
        <v>8894</v>
      </c>
      <c r="G24" s="752">
        <v>8447</v>
      </c>
      <c r="H24" s="752">
        <v>6371</v>
      </c>
      <c r="I24" s="752">
        <v>9213</v>
      </c>
      <c r="J24" s="752">
        <v>8017</v>
      </c>
      <c r="K24" s="752">
        <v>9067</v>
      </c>
      <c r="L24" s="752">
        <v>9368</v>
      </c>
      <c r="M24" s="752">
        <v>8457</v>
      </c>
      <c r="N24" s="752">
        <v>9240</v>
      </c>
      <c r="O24" s="757">
        <f t="shared" si="16"/>
        <v>8447</v>
      </c>
      <c r="P24" s="757">
        <f t="shared" si="17"/>
        <v>6371</v>
      </c>
      <c r="Q24" s="757">
        <f t="shared" si="18"/>
        <v>9213</v>
      </c>
      <c r="R24" s="757">
        <f t="shared" si="19"/>
        <v>8017</v>
      </c>
      <c r="S24" s="757">
        <f t="shared" si="20"/>
        <v>9067</v>
      </c>
      <c r="T24" s="757">
        <f t="shared" si="21"/>
        <v>9368</v>
      </c>
      <c r="U24" s="757">
        <f t="shared" si="22"/>
        <v>8457</v>
      </c>
      <c r="V24" s="757">
        <f t="shared" si="23"/>
        <v>9240</v>
      </c>
    </row>
    <row r="25" spans="1:23" s="20" customFormat="1" x14ac:dyDescent="0.25">
      <c r="A25" s="20" t="s">
        <v>855</v>
      </c>
      <c r="B25" s="56" t="str">
        <f>ITE_LUC_Rates!C25</f>
        <v>All Suites Hotel</v>
      </c>
      <c r="C25" s="57" t="str">
        <f>ITE_LUC_Rates!D25</f>
        <v>Hotel room</v>
      </c>
      <c r="D25" s="129">
        <f>ITE_LUC_Rates!H25</f>
        <v>4.46</v>
      </c>
      <c r="E25" s="58" t="s">
        <v>68</v>
      </c>
      <c r="F25" s="751">
        <v>6222</v>
      </c>
      <c r="G25" s="752">
        <v>4506</v>
      </c>
      <c r="H25" s="752">
        <v>3399</v>
      </c>
      <c r="I25" s="752">
        <v>4915</v>
      </c>
      <c r="J25" s="752">
        <v>4277</v>
      </c>
      <c r="K25" s="752">
        <v>4837</v>
      </c>
      <c r="L25" s="752">
        <v>4998</v>
      </c>
      <c r="M25" s="752">
        <v>4512</v>
      </c>
      <c r="N25" s="752">
        <v>4929</v>
      </c>
      <c r="O25" s="757">
        <f t="shared" si="16"/>
        <v>4506</v>
      </c>
      <c r="P25" s="757">
        <f t="shared" si="17"/>
        <v>3399</v>
      </c>
      <c r="Q25" s="757">
        <f t="shared" si="18"/>
        <v>4915</v>
      </c>
      <c r="R25" s="757">
        <f t="shared" si="19"/>
        <v>4277</v>
      </c>
      <c r="S25" s="757">
        <f t="shared" si="20"/>
        <v>4837</v>
      </c>
      <c r="T25" s="757">
        <f t="shared" si="21"/>
        <v>4998</v>
      </c>
      <c r="U25" s="757">
        <f t="shared" si="22"/>
        <v>4512</v>
      </c>
      <c r="V25" s="757">
        <f t="shared" si="23"/>
        <v>4929</v>
      </c>
    </row>
    <row r="26" spans="1:23" s="20" customFormat="1" x14ac:dyDescent="0.25">
      <c r="A26" s="20" t="s">
        <v>856</v>
      </c>
      <c r="B26" s="56" t="str">
        <f>ITE_LUC_Rates!C26</f>
        <v>Motel</v>
      </c>
      <c r="C26" s="57" t="str">
        <f>ITE_LUC_Rates!D26</f>
        <v>Hotel room</v>
      </c>
      <c r="D26" s="129">
        <f>ITE_LUC_Rates!H26</f>
        <v>3.35</v>
      </c>
      <c r="E26" s="58" t="s">
        <v>68</v>
      </c>
      <c r="F26" s="751">
        <v>9084</v>
      </c>
      <c r="G26" s="752">
        <v>3385</v>
      </c>
      <c r="H26" s="752">
        <v>2553</v>
      </c>
      <c r="I26" s="752">
        <v>3692</v>
      </c>
      <c r="J26" s="752">
        <v>3213</v>
      </c>
      <c r="K26" s="752">
        <v>3634</v>
      </c>
      <c r="L26" s="752">
        <v>3754</v>
      </c>
      <c r="M26" s="752">
        <v>3389</v>
      </c>
      <c r="N26" s="752">
        <v>3703</v>
      </c>
      <c r="O26" s="757">
        <f t="shared" si="16"/>
        <v>3385</v>
      </c>
      <c r="P26" s="757">
        <f t="shared" si="17"/>
        <v>2553</v>
      </c>
      <c r="Q26" s="757">
        <f t="shared" si="18"/>
        <v>3692</v>
      </c>
      <c r="R26" s="757">
        <f t="shared" si="19"/>
        <v>3213</v>
      </c>
      <c r="S26" s="757">
        <f t="shared" si="20"/>
        <v>3634</v>
      </c>
      <c r="T26" s="757">
        <f t="shared" si="21"/>
        <v>3754</v>
      </c>
      <c r="U26" s="757">
        <f t="shared" si="22"/>
        <v>3389</v>
      </c>
      <c r="V26" s="757">
        <f t="shared" si="23"/>
        <v>3703</v>
      </c>
    </row>
    <row r="27" spans="1:23" s="744" customFormat="1" x14ac:dyDescent="0.25">
      <c r="A27" s="744" t="s">
        <v>857</v>
      </c>
      <c r="B27" s="745" t="str">
        <f>ITE_LUC_Rates!C27</f>
        <v>Business Hotel</v>
      </c>
      <c r="C27" s="746" t="str">
        <f>ITE_LUC_Rates!D27</f>
        <v>Hotel room</v>
      </c>
      <c r="D27" s="747">
        <f>ITE_LUC_Rates!H27</f>
        <v>4.0199999999999996</v>
      </c>
      <c r="E27" s="748" t="s">
        <v>68</v>
      </c>
      <c r="F27" s="753">
        <v>0</v>
      </c>
      <c r="G27" s="752">
        <v>4062</v>
      </c>
      <c r="H27" s="752">
        <v>3064</v>
      </c>
      <c r="I27" s="752">
        <v>4430</v>
      </c>
      <c r="J27" s="752">
        <v>3855</v>
      </c>
      <c r="K27" s="752">
        <v>4360</v>
      </c>
      <c r="L27" s="752">
        <v>4505</v>
      </c>
      <c r="M27" s="752">
        <v>4067</v>
      </c>
      <c r="N27" s="752">
        <v>4443</v>
      </c>
      <c r="O27" s="757">
        <f t="shared" si="16"/>
        <v>4062</v>
      </c>
      <c r="P27" s="757">
        <f t="shared" si="17"/>
        <v>3064</v>
      </c>
      <c r="Q27" s="757">
        <f t="shared" si="18"/>
        <v>4430</v>
      </c>
      <c r="R27" s="757">
        <f t="shared" si="19"/>
        <v>3855</v>
      </c>
      <c r="S27" s="757">
        <f t="shared" si="20"/>
        <v>4360</v>
      </c>
      <c r="T27" s="757">
        <f t="shared" si="21"/>
        <v>4505</v>
      </c>
      <c r="U27" s="757">
        <f t="shared" si="22"/>
        <v>4067</v>
      </c>
      <c r="V27" s="757">
        <f t="shared" si="23"/>
        <v>4443</v>
      </c>
    </row>
    <row r="28" spans="1:23" s="20" customFormat="1" x14ac:dyDescent="0.25">
      <c r="A28" s="20" t="s">
        <v>858</v>
      </c>
      <c r="B28" s="56" t="str">
        <f>ITE_LUC_Rates!C28</f>
        <v>Marina</v>
      </c>
      <c r="C28" s="57" t="str">
        <f>ITE_LUC_Rates!D28</f>
        <v>Berth</v>
      </c>
      <c r="D28" s="129">
        <f>ITE_LUC_Rates!H28</f>
        <v>2.41</v>
      </c>
      <c r="E28" s="58" t="s">
        <v>71</v>
      </c>
      <c r="F28" s="751">
        <v>3053</v>
      </c>
      <c r="G28" s="752">
        <v>980</v>
      </c>
      <c r="H28" s="752">
        <v>928</v>
      </c>
      <c r="I28" s="752">
        <v>1165</v>
      </c>
      <c r="J28" s="752">
        <v>1016</v>
      </c>
      <c r="K28" s="752">
        <v>1159</v>
      </c>
      <c r="L28" s="752">
        <v>1190</v>
      </c>
      <c r="M28" s="752">
        <v>1088</v>
      </c>
      <c r="N28" s="752">
        <v>1174</v>
      </c>
      <c r="O28" s="757">
        <f t="shared" si="16"/>
        <v>980</v>
      </c>
      <c r="P28" s="757">
        <f t="shared" si="17"/>
        <v>928</v>
      </c>
      <c r="Q28" s="757">
        <f t="shared" si="18"/>
        <v>1165</v>
      </c>
      <c r="R28" s="757">
        <f t="shared" si="19"/>
        <v>1016</v>
      </c>
      <c r="S28" s="757">
        <f t="shared" si="20"/>
        <v>1159</v>
      </c>
      <c r="T28" s="757">
        <f t="shared" si="21"/>
        <v>1190</v>
      </c>
      <c r="U28" s="757">
        <f t="shared" si="22"/>
        <v>1088</v>
      </c>
      <c r="V28" s="757">
        <f t="shared" si="23"/>
        <v>1174</v>
      </c>
    </row>
    <row r="29" spans="1:23" s="20" customFormat="1" x14ac:dyDescent="0.25">
      <c r="A29" s="20" t="s">
        <v>859</v>
      </c>
      <c r="B29" s="56" t="str">
        <f>ITE_LUC_Rates!C29</f>
        <v>Golf Course</v>
      </c>
      <c r="C29" s="57" t="str">
        <f>ITE_LUC_Rates!D29</f>
        <v>Hole</v>
      </c>
      <c r="D29" s="129">
        <f>ITE_LUC_Rates!H29</f>
        <v>30.38</v>
      </c>
      <c r="E29" s="58" t="s">
        <v>71</v>
      </c>
      <c r="F29" s="751">
        <v>36869</v>
      </c>
      <c r="G29" s="752">
        <v>12348</v>
      </c>
      <c r="H29" s="752">
        <v>11697</v>
      </c>
      <c r="I29" s="752">
        <v>14687</v>
      </c>
      <c r="J29" s="752">
        <v>12807</v>
      </c>
      <c r="K29" s="752">
        <v>14610</v>
      </c>
      <c r="L29" s="752">
        <v>15001</v>
      </c>
      <c r="M29" s="752">
        <v>13714</v>
      </c>
      <c r="N29" s="752">
        <v>14797</v>
      </c>
      <c r="O29" s="757">
        <f t="shared" si="16"/>
        <v>12348</v>
      </c>
      <c r="P29" s="757">
        <f t="shared" si="17"/>
        <v>11697</v>
      </c>
      <c r="Q29" s="757">
        <f t="shared" si="18"/>
        <v>14687</v>
      </c>
      <c r="R29" s="757">
        <f t="shared" si="19"/>
        <v>12807</v>
      </c>
      <c r="S29" s="757">
        <f t="shared" si="20"/>
        <v>14610</v>
      </c>
      <c r="T29" s="757">
        <f t="shared" si="21"/>
        <v>15001</v>
      </c>
      <c r="U29" s="757">
        <f t="shared" si="22"/>
        <v>13714</v>
      </c>
      <c r="V29" s="757">
        <f t="shared" si="23"/>
        <v>14797</v>
      </c>
    </row>
    <row r="30" spans="1:23" s="744" customFormat="1" x14ac:dyDescent="0.25">
      <c r="A30" s="744" t="s">
        <v>860</v>
      </c>
      <c r="B30" s="745" t="str">
        <f>ITE_LUC_Rates!C30</f>
        <v>Movie Theater</v>
      </c>
      <c r="C30" s="746" t="str">
        <f>ITE_LUC_Rates!D30</f>
        <v>1000 GSF</v>
      </c>
      <c r="D30" s="747">
        <f>ITE_LUC_Rates!H30</f>
        <v>78.09</v>
      </c>
      <c r="E30" s="748" t="s">
        <v>71</v>
      </c>
      <c r="F30" s="753">
        <v>0</v>
      </c>
      <c r="G30" s="752">
        <v>31741</v>
      </c>
      <c r="H30" s="751">
        <v>30067</v>
      </c>
      <c r="I30" s="751">
        <v>37753</v>
      </c>
      <c r="J30" s="751">
        <v>32920</v>
      </c>
      <c r="K30" s="751">
        <v>37554</v>
      </c>
      <c r="L30" s="751">
        <v>38560</v>
      </c>
      <c r="M30" s="751">
        <v>35252</v>
      </c>
      <c r="N30" s="751">
        <v>38034</v>
      </c>
      <c r="O30" s="749">
        <f t="shared" si="16"/>
        <v>31.741</v>
      </c>
      <c r="P30" s="749">
        <f t="shared" si="17"/>
        <v>30.067</v>
      </c>
      <c r="Q30" s="749">
        <f t="shared" si="18"/>
        <v>37.753</v>
      </c>
      <c r="R30" s="749">
        <f t="shared" si="19"/>
        <v>32.92</v>
      </c>
      <c r="S30" s="749">
        <f t="shared" si="20"/>
        <v>37.554000000000002</v>
      </c>
      <c r="T30" s="749">
        <f t="shared" si="21"/>
        <v>38.56</v>
      </c>
      <c r="U30" s="749">
        <f t="shared" si="22"/>
        <v>35.252000000000002</v>
      </c>
      <c r="V30" s="749">
        <f t="shared" si="23"/>
        <v>38.033999999999999</v>
      </c>
      <c r="W30" s="20" t="s">
        <v>946</v>
      </c>
    </row>
    <row r="31" spans="1:23" s="744" customFormat="1" x14ac:dyDescent="0.25">
      <c r="A31" s="744" t="s">
        <v>956</v>
      </c>
      <c r="B31" s="745" t="str">
        <f>ITE_LUC_Rates!C31</f>
        <v>Movie Theater</v>
      </c>
      <c r="C31" s="746" t="str">
        <f>ITE_LUC_Rates!D31</f>
        <v>Screens</v>
      </c>
      <c r="D31" s="747">
        <f>ITE_LUC_Rates!H31</f>
        <v>220</v>
      </c>
      <c r="E31" s="748" t="s">
        <v>71</v>
      </c>
      <c r="F31" s="753">
        <v>0</v>
      </c>
      <c r="G31" s="752">
        <v>89422</v>
      </c>
      <c r="H31" s="754">
        <v>84706</v>
      </c>
      <c r="I31" s="754">
        <v>106360</v>
      </c>
      <c r="J31" s="754">
        <v>92743</v>
      </c>
      <c r="K31" s="754">
        <v>105798</v>
      </c>
      <c r="L31" s="754">
        <v>108634</v>
      </c>
      <c r="M31" s="754">
        <v>99313</v>
      </c>
      <c r="N31" s="754">
        <v>107153</v>
      </c>
      <c r="O31" s="757">
        <f t="shared" si="16"/>
        <v>89422</v>
      </c>
      <c r="P31" s="757">
        <f t="shared" si="17"/>
        <v>84706</v>
      </c>
      <c r="Q31" s="757">
        <f t="shared" si="18"/>
        <v>106360</v>
      </c>
      <c r="R31" s="757">
        <f t="shared" si="19"/>
        <v>92743</v>
      </c>
      <c r="S31" s="757">
        <f t="shared" si="20"/>
        <v>105798</v>
      </c>
      <c r="T31" s="757">
        <f t="shared" si="21"/>
        <v>108634</v>
      </c>
      <c r="U31" s="757">
        <f t="shared" si="22"/>
        <v>99313</v>
      </c>
      <c r="V31" s="757">
        <f t="shared" si="23"/>
        <v>107153</v>
      </c>
    </row>
    <row r="32" spans="1:23" s="20" customFormat="1" x14ac:dyDescent="0.25">
      <c r="A32" s="20" t="s">
        <v>861</v>
      </c>
      <c r="B32" s="56" t="str">
        <f>ITE_LUC_Rates!C32</f>
        <v>Amusement Park</v>
      </c>
      <c r="C32" s="57" t="str">
        <f>ITE_LUC_Rates!D32</f>
        <v>Acre</v>
      </c>
      <c r="D32" s="129">
        <f>ITE_LUC_Rates!H32</f>
        <v>53.41</v>
      </c>
      <c r="E32" s="58" t="s">
        <v>71</v>
      </c>
      <c r="F32" s="751">
        <v>78154</v>
      </c>
      <c r="G32" s="752">
        <v>21709</v>
      </c>
      <c r="H32" s="751">
        <v>20564</v>
      </c>
      <c r="I32" s="751">
        <v>25821</v>
      </c>
      <c r="J32" s="751">
        <v>22516</v>
      </c>
      <c r="K32" s="751">
        <v>25685</v>
      </c>
      <c r="L32" s="751">
        <v>26373</v>
      </c>
      <c r="M32" s="751">
        <v>24110</v>
      </c>
      <c r="N32" s="751">
        <v>26014</v>
      </c>
      <c r="O32" s="757">
        <f t="shared" si="16"/>
        <v>21709</v>
      </c>
      <c r="P32" s="757">
        <f t="shared" si="17"/>
        <v>20564</v>
      </c>
      <c r="Q32" s="757">
        <f t="shared" si="18"/>
        <v>25821</v>
      </c>
      <c r="R32" s="757">
        <f t="shared" si="19"/>
        <v>22516</v>
      </c>
      <c r="S32" s="757">
        <f t="shared" si="20"/>
        <v>25685</v>
      </c>
      <c r="T32" s="757">
        <f t="shared" si="21"/>
        <v>26373</v>
      </c>
      <c r="U32" s="757">
        <f t="shared" si="22"/>
        <v>24110</v>
      </c>
      <c r="V32" s="757">
        <f t="shared" si="23"/>
        <v>26014</v>
      </c>
    </row>
    <row r="33" spans="1:23" s="20" customFormat="1" x14ac:dyDescent="0.25">
      <c r="A33" s="20" t="s">
        <v>862</v>
      </c>
      <c r="B33" s="56" t="str">
        <f>ITE_LUC_Rates!C33</f>
        <v>Tennis Courts</v>
      </c>
      <c r="C33" s="57" t="str">
        <f>ITE_LUC_Rates!D33</f>
        <v>Court</v>
      </c>
      <c r="D33" s="129">
        <f>ITE_LUC_Rates!H33</f>
        <v>30.32</v>
      </c>
      <c r="E33" s="58" t="s">
        <v>71</v>
      </c>
      <c r="F33" s="751">
        <v>32020</v>
      </c>
      <c r="G33" s="752">
        <v>12324</v>
      </c>
      <c r="H33" s="751">
        <v>11674</v>
      </c>
      <c r="I33" s="751">
        <v>14658</v>
      </c>
      <c r="J33" s="751">
        <v>12782</v>
      </c>
      <c r="K33" s="751">
        <v>14581</v>
      </c>
      <c r="L33" s="751">
        <v>14972</v>
      </c>
      <c r="M33" s="751">
        <v>13687</v>
      </c>
      <c r="N33" s="751">
        <v>14768</v>
      </c>
      <c r="O33" s="757">
        <f t="shared" si="16"/>
        <v>12324</v>
      </c>
      <c r="P33" s="757">
        <f t="shared" si="17"/>
        <v>11674</v>
      </c>
      <c r="Q33" s="757">
        <f t="shared" si="18"/>
        <v>14658</v>
      </c>
      <c r="R33" s="757">
        <f t="shared" si="19"/>
        <v>12782</v>
      </c>
      <c r="S33" s="757">
        <f t="shared" si="20"/>
        <v>14581</v>
      </c>
      <c r="T33" s="757">
        <f t="shared" si="21"/>
        <v>14972</v>
      </c>
      <c r="U33" s="757">
        <f t="shared" si="22"/>
        <v>13687</v>
      </c>
      <c r="V33" s="757">
        <f t="shared" si="23"/>
        <v>14768</v>
      </c>
    </row>
    <row r="34" spans="1:23" s="20" customFormat="1" x14ac:dyDescent="0.25">
      <c r="A34" s="20" t="s">
        <v>863</v>
      </c>
      <c r="B34" s="56" t="str">
        <f>ITE_LUC_Rates!C34</f>
        <v>Racquet Club</v>
      </c>
      <c r="C34" s="57" t="str">
        <f>ITE_LUC_Rates!D34</f>
        <v>Court</v>
      </c>
      <c r="D34" s="129"/>
      <c r="E34" s="58" t="s">
        <v>71</v>
      </c>
      <c r="F34" s="751">
        <v>39922</v>
      </c>
      <c r="G34" s="752">
        <v>15730</v>
      </c>
      <c r="H34" s="751">
        <v>14901</v>
      </c>
      <c r="I34" s="751">
        <v>18710</v>
      </c>
      <c r="J34" s="751">
        <v>16314</v>
      </c>
      <c r="K34" s="751">
        <v>18611</v>
      </c>
      <c r="L34" s="751">
        <v>19110</v>
      </c>
      <c r="M34" s="751">
        <v>17470</v>
      </c>
      <c r="N34" s="751">
        <v>18849</v>
      </c>
      <c r="O34" s="757">
        <f t="shared" si="16"/>
        <v>15730</v>
      </c>
      <c r="P34" s="757">
        <f t="shared" si="17"/>
        <v>14901</v>
      </c>
      <c r="Q34" s="757">
        <f t="shared" si="18"/>
        <v>18710</v>
      </c>
      <c r="R34" s="757">
        <f t="shared" si="19"/>
        <v>16314</v>
      </c>
      <c r="S34" s="757">
        <f t="shared" si="20"/>
        <v>18611</v>
      </c>
      <c r="T34" s="757">
        <f t="shared" si="21"/>
        <v>19110</v>
      </c>
      <c r="U34" s="757">
        <f t="shared" si="22"/>
        <v>17470</v>
      </c>
      <c r="V34" s="757">
        <f t="shared" si="23"/>
        <v>18849</v>
      </c>
    </row>
    <row r="35" spans="1:23" s="20" customFormat="1" x14ac:dyDescent="0.25">
      <c r="A35" s="20" t="s">
        <v>864</v>
      </c>
      <c r="B35" s="56" t="str">
        <f>ITE_LUC_Rates!C35</f>
        <v>Health/Fitness</v>
      </c>
      <c r="C35" s="57" t="str">
        <f>ITE_LUC_Rates!D35</f>
        <v>1000 GSF</v>
      </c>
      <c r="D35" s="129"/>
      <c r="E35" s="58" t="s">
        <v>71</v>
      </c>
      <c r="F35" s="751">
        <v>4148</v>
      </c>
      <c r="G35" s="752">
        <v>1634</v>
      </c>
      <c r="H35" s="751">
        <v>1548</v>
      </c>
      <c r="I35" s="751">
        <v>1943</v>
      </c>
      <c r="J35" s="751">
        <v>1695</v>
      </c>
      <c r="K35" s="751">
        <v>1933</v>
      </c>
      <c r="L35" s="751">
        <v>1985</v>
      </c>
      <c r="M35" s="751">
        <v>1815</v>
      </c>
      <c r="N35" s="751">
        <v>1958</v>
      </c>
      <c r="O35" s="749">
        <f t="shared" si="16"/>
        <v>1.6339999999999999</v>
      </c>
      <c r="P35" s="749">
        <f t="shared" si="17"/>
        <v>1.548</v>
      </c>
      <c r="Q35" s="749">
        <f t="shared" si="18"/>
        <v>1.9430000000000001</v>
      </c>
      <c r="R35" s="749">
        <f t="shared" si="19"/>
        <v>1.6950000000000001</v>
      </c>
      <c r="S35" s="749">
        <f t="shared" si="20"/>
        <v>1.9330000000000001</v>
      </c>
      <c r="T35" s="749">
        <f t="shared" si="21"/>
        <v>1.9850000000000001</v>
      </c>
      <c r="U35" s="749">
        <f t="shared" si="22"/>
        <v>1.8149999999999999</v>
      </c>
      <c r="V35" s="749">
        <f t="shared" si="23"/>
        <v>1.958</v>
      </c>
      <c r="W35" s="20" t="s">
        <v>946</v>
      </c>
    </row>
    <row r="36" spans="1:23" s="744" customFormat="1" x14ac:dyDescent="0.25">
      <c r="A36" s="744" t="s">
        <v>865</v>
      </c>
      <c r="B36" s="745" t="str">
        <f>ITE_LUC_Rates!C36</f>
        <v>Recreational Community Center</v>
      </c>
      <c r="C36" s="746" t="str">
        <f>ITE_LUC_Rates!D36</f>
        <v>1000 GSF</v>
      </c>
      <c r="D36" s="747">
        <f>ITE_LUC_Rates!H36</f>
        <v>28.82</v>
      </c>
      <c r="E36" s="748" t="s">
        <v>71</v>
      </c>
      <c r="F36" s="753">
        <v>0</v>
      </c>
      <c r="G36" s="752">
        <v>11714</v>
      </c>
      <c r="H36" s="751">
        <v>11096</v>
      </c>
      <c r="I36" s="751">
        <v>13933</v>
      </c>
      <c r="J36" s="751">
        <v>12149</v>
      </c>
      <c r="K36" s="751">
        <v>13860</v>
      </c>
      <c r="L36" s="751">
        <v>14231</v>
      </c>
      <c r="M36" s="751">
        <v>13010</v>
      </c>
      <c r="N36" s="751">
        <v>14037</v>
      </c>
      <c r="O36" s="749">
        <f t="shared" si="16"/>
        <v>11.714</v>
      </c>
      <c r="P36" s="749">
        <f t="shared" si="17"/>
        <v>11.096</v>
      </c>
      <c r="Q36" s="749">
        <f t="shared" si="18"/>
        <v>13.933</v>
      </c>
      <c r="R36" s="749">
        <f t="shared" si="19"/>
        <v>12.148999999999999</v>
      </c>
      <c r="S36" s="749">
        <f t="shared" si="20"/>
        <v>13.86</v>
      </c>
      <c r="T36" s="749">
        <f t="shared" si="21"/>
        <v>14.231</v>
      </c>
      <c r="U36" s="749">
        <f t="shared" si="22"/>
        <v>13.01</v>
      </c>
      <c r="V36" s="749">
        <f t="shared" si="23"/>
        <v>14.037000000000001</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751">
        <v>198</v>
      </c>
      <c r="G37" s="752">
        <v>1744</v>
      </c>
      <c r="H37" s="751">
        <v>1652</v>
      </c>
      <c r="I37" s="751">
        <v>2074</v>
      </c>
      <c r="J37" s="751">
        <v>1809</v>
      </c>
      <c r="K37" s="751">
        <v>2063</v>
      </c>
      <c r="L37" s="751">
        <v>2119</v>
      </c>
      <c r="M37" s="751">
        <v>1937</v>
      </c>
      <c r="N37" s="751">
        <v>2090</v>
      </c>
      <c r="O37" s="757">
        <f t="shared" si="16"/>
        <v>1744</v>
      </c>
      <c r="P37" s="757">
        <f t="shared" si="17"/>
        <v>1652</v>
      </c>
      <c r="Q37" s="757">
        <f t="shared" si="18"/>
        <v>2074</v>
      </c>
      <c r="R37" s="757">
        <f t="shared" si="19"/>
        <v>1809</v>
      </c>
      <c r="S37" s="757">
        <f t="shared" si="20"/>
        <v>2063</v>
      </c>
      <c r="T37" s="757">
        <f t="shared" si="21"/>
        <v>2119</v>
      </c>
      <c r="U37" s="757">
        <f t="shared" si="22"/>
        <v>1937</v>
      </c>
      <c r="V37" s="757">
        <f t="shared" si="23"/>
        <v>2090</v>
      </c>
    </row>
    <row r="38" spans="1:23" s="20" customFormat="1" x14ac:dyDescent="0.25">
      <c r="A38" s="20" t="s">
        <v>867</v>
      </c>
      <c r="B38" s="56" t="str">
        <f>ITE_LUC_Rates!C38</f>
        <v>High School (25 SF/St)</v>
      </c>
      <c r="C38" s="57" t="str">
        <f>ITE_LUC_Rates!D38</f>
        <v>Student</v>
      </c>
      <c r="D38" s="129">
        <f>ITE_LUC_Rates!H38</f>
        <v>2.0299999999999998</v>
      </c>
      <c r="E38" s="58" t="s">
        <v>71</v>
      </c>
      <c r="F38" s="751">
        <v>1120</v>
      </c>
      <c r="G38" s="752">
        <v>1873</v>
      </c>
      <c r="H38" s="751">
        <v>1774</v>
      </c>
      <c r="I38" s="751">
        <v>2228</v>
      </c>
      <c r="J38" s="751">
        <v>1943</v>
      </c>
      <c r="K38" s="751">
        <v>2216</v>
      </c>
      <c r="L38" s="751">
        <v>2276</v>
      </c>
      <c r="M38" s="751">
        <v>2080</v>
      </c>
      <c r="N38" s="751">
        <v>2245</v>
      </c>
      <c r="O38" s="757">
        <f t="shared" si="16"/>
        <v>1873</v>
      </c>
      <c r="P38" s="757">
        <f t="shared" si="17"/>
        <v>1774</v>
      </c>
      <c r="Q38" s="757">
        <f t="shared" si="18"/>
        <v>2228</v>
      </c>
      <c r="R38" s="757">
        <f t="shared" si="19"/>
        <v>1943</v>
      </c>
      <c r="S38" s="757">
        <f t="shared" si="20"/>
        <v>2216</v>
      </c>
      <c r="T38" s="757">
        <f t="shared" si="21"/>
        <v>2276</v>
      </c>
      <c r="U38" s="757">
        <f t="shared" si="22"/>
        <v>2080</v>
      </c>
      <c r="V38" s="757">
        <f t="shared" si="23"/>
        <v>2245</v>
      </c>
    </row>
    <row r="39" spans="1:23" s="744" customFormat="1" x14ac:dyDescent="0.25">
      <c r="A39" s="744" t="s">
        <v>868</v>
      </c>
      <c r="B39" s="745" t="str">
        <f>ITE_LUC_Rates!C39</f>
        <v>Private School (K-8)</v>
      </c>
      <c r="C39" s="746" t="str">
        <f>ITE_LUC_Rates!D39</f>
        <v>Student</v>
      </c>
      <c r="D39" s="747">
        <f>ITE_LUC_Rates!H39</f>
        <v>4.1100000000000003</v>
      </c>
      <c r="E39" s="748" t="s">
        <v>71</v>
      </c>
      <c r="F39" s="753">
        <v>0</v>
      </c>
      <c r="G39" s="752">
        <v>1951</v>
      </c>
      <c r="H39" s="751">
        <v>1848</v>
      </c>
      <c r="I39" s="751">
        <v>2320</v>
      </c>
      <c r="J39" s="751">
        <v>2023</v>
      </c>
      <c r="K39" s="751">
        <v>2308</v>
      </c>
      <c r="L39" s="751">
        <v>2370</v>
      </c>
      <c r="M39" s="751">
        <v>2167</v>
      </c>
      <c r="N39" s="751">
        <v>2338</v>
      </c>
      <c r="O39" s="757">
        <f t="shared" si="16"/>
        <v>1951</v>
      </c>
      <c r="P39" s="757">
        <f t="shared" si="17"/>
        <v>1848</v>
      </c>
      <c r="Q39" s="757">
        <f t="shared" si="18"/>
        <v>2320</v>
      </c>
      <c r="R39" s="757">
        <f t="shared" si="19"/>
        <v>2023</v>
      </c>
      <c r="S39" s="757">
        <f t="shared" si="20"/>
        <v>2308</v>
      </c>
      <c r="T39" s="757">
        <f t="shared" si="21"/>
        <v>2370</v>
      </c>
      <c r="U39" s="757">
        <f t="shared" si="22"/>
        <v>2167</v>
      </c>
      <c r="V39" s="757">
        <f t="shared" si="23"/>
        <v>2338</v>
      </c>
    </row>
    <row r="40" spans="1:23" s="744" customFormat="1" x14ac:dyDescent="0.25">
      <c r="A40" s="744" t="s">
        <v>869</v>
      </c>
      <c r="B40" s="745" t="str">
        <f>ITE_LUC_Rates!C40</f>
        <v>Private School (K-12)</v>
      </c>
      <c r="C40" s="746" t="str">
        <f>ITE_LUC_Rates!D40</f>
        <v>Student</v>
      </c>
      <c r="D40" s="747">
        <f>ITE_LUC_Rates!H40</f>
        <v>2.48</v>
      </c>
      <c r="E40" s="748" t="s">
        <v>71</v>
      </c>
      <c r="F40" s="753">
        <v>0</v>
      </c>
      <c r="G40" s="752">
        <v>1177</v>
      </c>
      <c r="H40" s="751">
        <v>1115</v>
      </c>
      <c r="I40" s="751">
        <v>1400</v>
      </c>
      <c r="J40" s="751">
        <v>1221</v>
      </c>
      <c r="K40" s="751">
        <v>1393</v>
      </c>
      <c r="L40" s="751">
        <v>1430</v>
      </c>
      <c r="M40" s="751">
        <v>1307</v>
      </c>
      <c r="N40" s="751">
        <v>1411</v>
      </c>
      <c r="O40" s="757">
        <f t="shared" si="16"/>
        <v>1177</v>
      </c>
      <c r="P40" s="757">
        <f t="shared" si="17"/>
        <v>1115</v>
      </c>
      <c r="Q40" s="757">
        <f t="shared" si="18"/>
        <v>1400</v>
      </c>
      <c r="R40" s="757">
        <f t="shared" si="19"/>
        <v>1221</v>
      </c>
      <c r="S40" s="757">
        <f t="shared" si="20"/>
        <v>1393</v>
      </c>
      <c r="T40" s="757">
        <f t="shared" si="21"/>
        <v>1430</v>
      </c>
      <c r="U40" s="757">
        <f t="shared" si="22"/>
        <v>1307</v>
      </c>
      <c r="V40" s="757">
        <f t="shared" si="23"/>
        <v>1411</v>
      </c>
    </row>
    <row r="41" spans="1:23" s="744" customFormat="1" x14ac:dyDescent="0.25">
      <c r="A41" s="744" t="s">
        <v>870</v>
      </c>
      <c r="B41" s="745" t="str">
        <f>ITE_LUC_Rates!C41</f>
        <v>Charter Elementary School</v>
      </c>
      <c r="C41" s="746" t="str">
        <f>ITE_LUC_Rates!D41</f>
        <v>Student</v>
      </c>
      <c r="D41" s="747">
        <f>ITE_LUC_Rates!H41</f>
        <v>1.85</v>
      </c>
      <c r="E41" s="748" t="s">
        <v>71</v>
      </c>
      <c r="F41" s="753">
        <v>0</v>
      </c>
      <c r="G41" s="752">
        <v>1707</v>
      </c>
      <c r="H41" s="751">
        <v>1617</v>
      </c>
      <c r="I41" s="751">
        <v>2030</v>
      </c>
      <c r="J41" s="751">
        <v>1770</v>
      </c>
      <c r="K41" s="751">
        <v>2020</v>
      </c>
      <c r="L41" s="751">
        <v>2074</v>
      </c>
      <c r="M41" s="751">
        <v>1896</v>
      </c>
      <c r="N41" s="751">
        <v>2046</v>
      </c>
      <c r="O41" s="757">
        <f t="shared" si="16"/>
        <v>1707</v>
      </c>
      <c r="P41" s="757">
        <f t="shared" si="17"/>
        <v>1617</v>
      </c>
      <c r="Q41" s="757">
        <f t="shared" si="18"/>
        <v>2030</v>
      </c>
      <c r="R41" s="757">
        <f t="shared" si="19"/>
        <v>1770</v>
      </c>
      <c r="S41" s="757">
        <f t="shared" si="20"/>
        <v>2020</v>
      </c>
      <c r="T41" s="757">
        <f t="shared" si="21"/>
        <v>2074</v>
      </c>
      <c r="U41" s="757">
        <f t="shared" si="22"/>
        <v>1896</v>
      </c>
      <c r="V41" s="757">
        <f t="shared" si="23"/>
        <v>2046</v>
      </c>
    </row>
    <row r="42" spans="1:23" s="20" customFormat="1" x14ac:dyDescent="0.25">
      <c r="A42" s="20" t="s">
        <v>871</v>
      </c>
      <c r="B42" s="56" t="str">
        <f>ITE_LUC_Rates!C42</f>
        <v>Jr./Community Co</v>
      </c>
      <c r="C42" s="57" t="str">
        <f>ITE_LUC_Rates!D42</f>
        <v>Student</v>
      </c>
      <c r="D42" s="129">
        <f>ITE_LUC_Rates!H42</f>
        <v>1.1499999999999999</v>
      </c>
      <c r="E42" s="58" t="s">
        <v>71</v>
      </c>
      <c r="F42" s="751">
        <v>1193</v>
      </c>
      <c r="G42" s="752">
        <v>546</v>
      </c>
      <c r="H42" s="751">
        <v>517</v>
      </c>
      <c r="I42" s="751">
        <v>649</v>
      </c>
      <c r="J42" s="751">
        <v>566</v>
      </c>
      <c r="K42" s="751">
        <v>646</v>
      </c>
      <c r="L42" s="751">
        <v>663</v>
      </c>
      <c r="M42" s="751">
        <v>606</v>
      </c>
      <c r="N42" s="751">
        <v>654</v>
      </c>
      <c r="O42" s="757">
        <f t="shared" si="16"/>
        <v>546</v>
      </c>
      <c r="P42" s="757">
        <f t="shared" si="17"/>
        <v>517</v>
      </c>
      <c r="Q42" s="757">
        <f t="shared" si="18"/>
        <v>649</v>
      </c>
      <c r="R42" s="757">
        <f t="shared" si="19"/>
        <v>566</v>
      </c>
      <c r="S42" s="757">
        <f t="shared" si="20"/>
        <v>646</v>
      </c>
      <c r="T42" s="757">
        <f t="shared" si="21"/>
        <v>663</v>
      </c>
      <c r="U42" s="757">
        <f t="shared" si="22"/>
        <v>606</v>
      </c>
      <c r="V42" s="757">
        <f t="shared" si="23"/>
        <v>654</v>
      </c>
    </row>
    <row r="43" spans="1:23" s="20" customFormat="1" x14ac:dyDescent="0.25">
      <c r="A43" s="20" t="s">
        <v>872</v>
      </c>
      <c r="B43" s="56" t="str">
        <f>ITE_LUC_Rates!C43</f>
        <v>University (20SF/st)</v>
      </c>
      <c r="C43" s="57" t="str">
        <f>ITE_LUC_Rates!D43</f>
        <v>Student</v>
      </c>
      <c r="D43" s="129">
        <f>ITE_LUC_Rates!H43</f>
        <v>1.56</v>
      </c>
      <c r="E43" s="58" t="s">
        <v>71</v>
      </c>
      <c r="F43" s="751">
        <v>2365</v>
      </c>
      <c r="G43" s="752">
        <v>741</v>
      </c>
      <c r="H43" s="751">
        <v>701</v>
      </c>
      <c r="I43" s="751">
        <v>881</v>
      </c>
      <c r="J43" s="751">
        <v>768</v>
      </c>
      <c r="K43" s="751">
        <v>876</v>
      </c>
      <c r="L43" s="751">
        <v>900</v>
      </c>
      <c r="M43" s="751">
        <v>822</v>
      </c>
      <c r="N43" s="751">
        <v>887</v>
      </c>
      <c r="O43" s="757">
        <f t="shared" si="16"/>
        <v>741</v>
      </c>
      <c r="P43" s="757">
        <f t="shared" si="17"/>
        <v>701</v>
      </c>
      <c r="Q43" s="757">
        <f t="shared" si="18"/>
        <v>881</v>
      </c>
      <c r="R43" s="757">
        <f t="shared" si="19"/>
        <v>768</v>
      </c>
      <c r="S43" s="757">
        <f t="shared" si="20"/>
        <v>876</v>
      </c>
      <c r="T43" s="757">
        <f t="shared" si="21"/>
        <v>900</v>
      </c>
      <c r="U43" s="757">
        <f t="shared" si="22"/>
        <v>822</v>
      </c>
      <c r="V43" s="757">
        <f t="shared" si="23"/>
        <v>887</v>
      </c>
    </row>
    <row r="44" spans="1:23" s="20" customFormat="1" x14ac:dyDescent="0.25">
      <c r="A44" s="20" t="s">
        <v>873</v>
      </c>
      <c r="B44" s="56" t="str">
        <f>ITE_LUC_Rates!C44</f>
        <v>Church</v>
      </c>
      <c r="C44" s="57" t="str">
        <f>ITE_LUC_Rates!D44</f>
        <v>1000 GSF</v>
      </c>
      <c r="D44" s="129">
        <f>ITE_LUC_Rates!H44</f>
        <v>6.95</v>
      </c>
      <c r="E44" s="58" t="s">
        <v>71</v>
      </c>
      <c r="F44" s="751">
        <v>5966</v>
      </c>
      <c r="G44" s="752">
        <v>2796</v>
      </c>
      <c r="H44" s="751">
        <v>2649</v>
      </c>
      <c r="I44" s="751">
        <v>3326</v>
      </c>
      <c r="J44" s="751">
        <v>2900</v>
      </c>
      <c r="K44" s="751">
        <v>3308</v>
      </c>
      <c r="L44" s="751">
        <v>3397</v>
      </c>
      <c r="M44" s="751">
        <v>3105</v>
      </c>
      <c r="N44" s="751">
        <v>3350</v>
      </c>
      <c r="O44" s="749">
        <f t="shared" si="16"/>
        <v>2.7959999999999998</v>
      </c>
      <c r="P44" s="749">
        <f t="shared" si="17"/>
        <v>2.649</v>
      </c>
      <c r="Q44" s="749">
        <f t="shared" si="18"/>
        <v>3.3260000000000001</v>
      </c>
      <c r="R44" s="749">
        <f t="shared" si="19"/>
        <v>2.9</v>
      </c>
      <c r="S44" s="749">
        <f t="shared" si="20"/>
        <v>3.3079999999999998</v>
      </c>
      <c r="T44" s="749">
        <f t="shared" si="21"/>
        <v>3.3969999999999998</v>
      </c>
      <c r="U44" s="749">
        <f t="shared" si="22"/>
        <v>3.105</v>
      </c>
      <c r="V44" s="749">
        <f t="shared" si="23"/>
        <v>3.35</v>
      </c>
      <c r="W44" s="20" t="s">
        <v>946</v>
      </c>
    </row>
    <row r="45" spans="1:23" s="20" customFormat="1" x14ac:dyDescent="0.25">
      <c r="A45" s="20" t="s">
        <v>874</v>
      </c>
      <c r="B45" s="56" t="str">
        <f>ITE_LUC_Rates!C45</f>
        <v>Day Care Center</v>
      </c>
      <c r="C45" s="57" t="str">
        <f>ITE_LUC_Rates!D45</f>
        <v>1000 GSF</v>
      </c>
      <c r="D45" s="129">
        <f>ITE_LUC_Rates!H45</f>
        <v>47.62</v>
      </c>
      <c r="E45" s="58" t="s">
        <v>71</v>
      </c>
      <c r="F45" s="751">
        <v>8112</v>
      </c>
      <c r="G45" s="752">
        <v>43941</v>
      </c>
      <c r="H45" s="751">
        <v>41623</v>
      </c>
      <c r="I45" s="751">
        <v>52264</v>
      </c>
      <c r="J45" s="751">
        <v>45573</v>
      </c>
      <c r="K45" s="751">
        <v>51988</v>
      </c>
      <c r="L45" s="751">
        <v>53381</v>
      </c>
      <c r="M45" s="751">
        <v>48801</v>
      </c>
      <c r="N45" s="751">
        <v>52653</v>
      </c>
      <c r="O45" s="749">
        <f t="shared" si="16"/>
        <v>43.941000000000003</v>
      </c>
      <c r="P45" s="749">
        <f t="shared" si="17"/>
        <v>41.622999999999998</v>
      </c>
      <c r="Q45" s="749">
        <f t="shared" si="18"/>
        <v>52.264000000000003</v>
      </c>
      <c r="R45" s="749">
        <f t="shared" si="19"/>
        <v>45.573</v>
      </c>
      <c r="S45" s="749">
        <f t="shared" si="20"/>
        <v>51.988</v>
      </c>
      <c r="T45" s="749">
        <f t="shared" si="21"/>
        <v>53.381</v>
      </c>
      <c r="U45" s="749">
        <f t="shared" si="22"/>
        <v>48.801000000000002</v>
      </c>
      <c r="V45" s="749">
        <f t="shared" si="23"/>
        <v>52.652999999999999</v>
      </c>
      <c r="W45" s="20" t="s">
        <v>946</v>
      </c>
    </row>
    <row r="46" spans="1:23" s="20" customFormat="1" x14ac:dyDescent="0.25">
      <c r="A46" s="20" t="s">
        <v>875</v>
      </c>
      <c r="B46" s="56" t="str">
        <f>ITE_LUC_Rates!C46</f>
        <v>Hospital</v>
      </c>
      <c r="C46" s="57" t="str">
        <f>ITE_LUC_Rates!D46</f>
        <v>1000 GSF</v>
      </c>
      <c r="D46" s="129">
        <f>ITE_LUC_Rates!H46</f>
        <v>10.72</v>
      </c>
      <c r="E46" s="58" t="s">
        <v>71</v>
      </c>
      <c r="F46" s="751">
        <v>17838</v>
      </c>
      <c r="G46" s="752">
        <v>9892</v>
      </c>
      <c r="H46" s="751">
        <v>9370</v>
      </c>
      <c r="I46" s="751">
        <v>11765</v>
      </c>
      <c r="J46" s="751">
        <v>10259</v>
      </c>
      <c r="K46" s="751">
        <v>11703</v>
      </c>
      <c r="L46" s="751">
        <v>12017</v>
      </c>
      <c r="M46" s="751">
        <v>10986</v>
      </c>
      <c r="N46" s="751">
        <v>11853</v>
      </c>
      <c r="O46" s="749">
        <f t="shared" si="16"/>
        <v>9.8919999999999995</v>
      </c>
      <c r="P46" s="749">
        <f t="shared" si="17"/>
        <v>9.3699999999999992</v>
      </c>
      <c r="Q46" s="749">
        <f t="shared" si="18"/>
        <v>11.765000000000001</v>
      </c>
      <c r="R46" s="749">
        <f t="shared" si="19"/>
        <v>10.259</v>
      </c>
      <c r="S46" s="749">
        <f t="shared" si="20"/>
        <v>11.702999999999999</v>
      </c>
      <c r="T46" s="749">
        <f t="shared" si="21"/>
        <v>12.016999999999999</v>
      </c>
      <c r="U46" s="749">
        <f t="shared" si="22"/>
        <v>10.986000000000001</v>
      </c>
      <c r="V46" s="749">
        <f t="shared" si="23"/>
        <v>11.853</v>
      </c>
      <c r="W46" s="20" t="s">
        <v>946</v>
      </c>
    </row>
    <row r="47" spans="1:23" s="20" customFormat="1" x14ac:dyDescent="0.25">
      <c r="A47" s="20" t="s">
        <v>876</v>
      </c>
      <c r="B47" s="56" t="str">
        <f>ITE_LUC_Rates!C47</f>
        <v>Nursing Home</v>
      </c>
      <c r="C47" s="57" t="str">
        <f>ITE_LUC_Rates!D47</f>
        <v>Bed</v>
      </c>
      <c r="D47" s="129">
        <f>ITE_LUC_Rates!H47</f>
        <v>3.06</v>
      </c>
      <c r="E47" s="58" t="s">
        <v>71</v>
      </c>
      <c r="F47" s="751">
        <v>2405</v>
      </c>
      <c r="G47" s="752">
        <v>2824</v>
      </c>
      <c r="H47" s="751">
        <v>2675</v>
      </c>
      <c r="I47" s="751">
        <v>3358</v>
      </c>
      <c r="J47" s="751">
        <v>2928</v>
      </c>
      <c r="K47" s="751">
        <v>3341</v>
      </c>
      <c r="L47" s="751">
        <v>3430</v>
      </c>
      <c r="M47" s="751">
        <v>3136</v>
      </c>
      <c r="N47" s="751">
        <v>3383</v>
      </c>
      <c r="O47" s="757">
        <f t="shared" si="16"/>
        <v>2824</v>
      </c>
      <c r="P47" s="757">
        <f t="shared" si="17"/>
        <v>2675</v>
      </c>
      <c r="Q47" s="757">
        <f t="shared" si="18"/>
        <v>3358</v>
      </c>
      <c r="R47" s="757">
        <f t="shared" si="19"/>
        <v>2928</v>
      </c>
      <c r="S47" s="757">
        <f t="shared" si="20"/>
        <v>3341</v>
      </c>
      <c r="T47" s="757">
        <f t="shared" si="21"/>
        <v>3430</v>
      </c>
      <c r="U47" s="757">
        <f t="shared" si="22"/>
        <v>3136</v>
      </c>
      <c r="V47" s="757">
        <f t="shared" si="23"/>
        <v>3383</v>
      </c>
    </row>
    <row r="48" spans="1:23" s="20" customFormat="1" x14ac:dyDescent="0.25">
      <c r="A48" s="20" t="s">
        <v>877</v>
      </c>
      <c r="B48" s="56" t="str">
        <f>ITE_LUC_Rates!C48</f>
        <v>Clinic</v>
      </c>
      <c r="C48" s="57" t="str">
        <f>ITE_LUC_Rates!D48</f>
        <v>1000 GSF</v>
      </c>
      <c r="D48" s="129">
        <f>ITE_LUC_Rates!H48</f>
        <v>38.159999999999997</v>
      </c>
      <c r="E48" s="58" t="s">
        <v>71</v>
      </c>
      <c r="F48" s="751">
        <v>31928</v>
      </c>
      <c r="G48" s="752">
        <v>13543</v>
      </c>
      <c r="H48" s="751">
        <v>12829</v>
      </c>
      <c r="I48" s="751">
        <v>16109</v>
      </c>
      <c r="J48" s="751">
        <v>14046</v>
      </c>
      <c r="K48" s="751">
        <v>16024</v>
      </c>
      <c r="L48" s="751">
        <v>16453</v>
      </c>
      <c r="M48" s="751">
        <v>15041</v>
      </c>
      <c r="N48" s="751">
        <v>16229</v>
      </c>
      <c r="O48" s="749">
        <f t="shared" si="16"/>
        <v>13.542999999999999</v>
      </c>
      <c r="P48" s="749">
        <f t="shared" si="17"/>
        <v>12.829000000000001</v>
      </c>
      <c r="Q48" s="749">
        <f t="shared" si="18"/>
        <v>16.109000000000002</v>
      </c>
      <c r="R48" s="749">
        <f t="shared" si="19"/>
        <v>14.045999999999999</v>
      </c>
      <c r="S48" s="749">
        <f t="shared" si="20"/>
        <v>16.024000000000001</v>
      </c>
      <c r="T48" s="749">
        <f t="shared" si="21"/>
        <v>16.452999999999999</v>
      </c>
      <c r="U48" s="749">
        <f t="shared" si="22"/>
        <v>15.041</v>
      </c>
      <c r="V48" s="749">
        <f t="shared" si="23"/>
        <v>16.228999999999999</v>
      </c>
      <c r="W48" s="20" t="s">
        <v>946</v>
      </c>
    </row>
    <row r="49" spans="1:23" s="744" customFormat="1" x14ac:dyDescent="0.25">
      <c r="A49" s="744" t="s">
        <v>878</v>
      </c>
      <c r="B49" s="745" t="str">
        <f>ITE_LUC_Rates!C49</f>
        <v>Animal Hospital / Veterinary Clinic</v>
      </c>
      <c r="C49" s="746" t="str">
        <f>ITE_LUC_Rates!D49</f>
        <v>1000 GSF</v>
      </c>
      <c r="D49" s="747">
        <f>ITE_LUC_Rates!H49</f>
        <v>21.5</v>
      </c>
      <c r="E49" s="748" t="s">
        <v>71</v>
      </c>
      <c r="F49" s="753">
        <v>0</v>
      </c>
      <c r="G49" s="752">
        <v>7631</v>
      </c>
      <c r="H49" s="751">
        <v>7228</v>
      </c>
      <c r="I49" s="751">
        <v>9076</v>
      </c>
      <c r="J49" s="751">
        <v>7914</v>
      </c>
      <c r="K49" s="751">
        <v>9028</v>
      </c>
      <c r="L49" s="751">
        <v>9270</v>
      </c>
      <c r="M49" s="751">
        <v>8475</v>
      </c>
      <c r="N49" s="751">
        <v>9144</v>
      </c>
      <c r="O49" s="749">
        <f t="shared" si="16"/>
        <v>7.6310000000000002</v>
      </c>
      <c r="P49" s="749">
        <f t="shared" si="17"/>
        <v>7.2279999999999998</v>
      </c>
      <c r="Q49" s="749">
        <f t="shared" si="18"/>
        <v>9.0760000000000005</v>
      </c>
      <c r="R49" s="749">
        <f t="shared" si="19"/>
        <v>7.9139999999999997</v>
      </c>
      <c r="S49" s="749">
        <f t="shared" si="20"/>
        <v>9.0280000000000005</v>
      </c>
      <c r="T49" s="749">
        <f t="shared" si="21"/>
        <v>9.27</v>
      </c>
      <c r="U49" s="749">
        <f t="shared" si="22"/>
        <v>8.4749999999999996</v>
      </c>
      <c r="V49" s="749">
        <f t="shared" si="23"/>
        <v>9.1440000000000001</v>
      </c>
      <c r="W49" s="20" t="s">
        <v>946</v>
      </c>
    </row>
    <row r="50" spans="1:23" s="744" customFormat="1" x14ac:dyDescent="0.25">
      <c r="A50" s="744" t="s">
        <v>879</v>
      </c>
      <c r="B50" s="745" t="str">
        <f>ITE_LUC_Rates!C50</f>
        <v>Free-standing Emergency Room</v>
      </c>
      <c r="C50" s="746" t="str">
        <f>ITE_LUC_Rates!D50</f>
        <v>1000 GSF</v>
      </c>
      <c r="D50" s="747">
        <f>ITE_LUC_Rates!H50</f>
        <v>24.94</v>
      </c>
      <c r="E50" s="748" t="s">
        <v>71</v>
      </c>
      <c r="F50" s="753">
        <v>0</v>
      </c>
      <c r="G50" s="752">
        <v>8852</v>
      </c>
      <c r="H50" s="751">
        <v>8385</v>
      </c>
      <c r="I50" s="751">
        <v>10528</v>
      </c>
      <c r="J50" s="751">
        <v>9180</v>
      </c>
      <c r="K50" s="751">
        <v>10472</v>
      </c>
      <c r="L50" s="751">
        <v>10753</v>
      </c>
      <c r="M50" s="751">
        <v>9831</v>
      </c>
      <c r="N50" s="751">
        <v>10607</v>
      </c>
      <c r="O50" s="749">
        <f t="shared" si="16"/>
        <v>8.8520000000000003</v>
      </c>
      <c r="P50" s="749">
        <f t="shared" si="17"/>
        <v>8.3849999999999998</v>
      </c>
      <c r="Q50" s="749">
        <f t="shared" si="18"/>
        <v>10.528</v>
      </c>
      <c r="R50" s="749">
        <f t="shared" si="19"/>
        <v>9.18</v>
      </c>
      <c r="S50" s="749">
        <f t="shared" si="20"/>
        <v>10.472</v>
      </c>
      <c r="T50" s="749">
        <f t="shared" si="21"/>
        <v>10.753</v>
      </c>
      <c r="U50" s="749">
        <f t="shared" si="22"/>
        <v>9.8309999999999995</v>
      </c>
      <c r="V50" s="749">
        <f t="shared" si="23"/>
        <v>10.606999999999999</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751">
        <v>15552</v>
      </c>
      <c r="G51" s="752">
        <v>13482</v>
      </c>
      <c r="H51" s="751">
        <v>12771</v>
      </c>
      <c r="I51" s="751">
        <v>16036</v>
      </c>
      <c r="J51" s="751">
        <v>13983</v>
      </c>
      <c r="K51" s="751">
        <v>15951</v>
      </c>
      <c r="L51" s="751">
        <v>16379</v>
      </c>
      <c r="M51" s="751">
        <v>14973</v>
      </c>
      <c r="N51" s="751">
        <v>16155</v>
      </c>
      <c r="O51" s="749">
        <f t="shared" si="16"/>
        <v>13.481999999999999</v>
      </c>
      <c r="P51" s="749">
        <f t="shared" si="17"/>
        <v>12.771000000000001</v>
      </c>
      <c r="Q51" s="749">
        <f t="shared" si="18"/>
        <v>16.036000000000001</v>
      </c>
      <c r="R51" s="749">
        <f t="shared" si="19"/>
        <v>13.983000000000001</v>
      </c>
      <c r="S51" s="749">
        <f t="shared" si="20"/>
        <v>15.951000000000001</v>
      </c>
      <c r="T51" s="749">
        <f t="shared" si="21"/>
        <v>16.379000000000001</v>
      </c>
      <c r="U51" s="749">
        <f t="shared" si="22"/>
        <v>14.973000000000001</v>
      </c>
      <c r="V51" s="749">
        <f t="shared" si="23"/>
        <v>16.155000000000001</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751">
        <v>13259</v>
      </c>
      <c r="G52" s="752">
        <v>13045</v>
      </c>
      <c r="H52" s="751">
        <v>12357</v>
      </c>
      <c r="I52" s="751">
        <v>15516</v>
      </c>
      <c r="J52" s="751">
        <v>13530</v>
      </c>
      <c r="K52" s="751">
        <v>15434</v>
      </c>
      <c r="L52" s="751">
        <v>15848</v>
      </c>
      <c r="M52" s="751">
        <v>14488</v>
      </c>
      <c r="N52" s="751">
        <v>15632</v>
      </c>
      <c r="O52" s="749">
        <f t="shared" si="16"/>
        <v>13.045</v>
      </c>
      <c r="P52" s="749">
        <f t="shared" si="17"/>
        <v>12.356999999999999</v>
      </c>
      <c r="Q52" s="749">
        <f t="shared" si="18"/>
        <v>15.516</v>
      </c>
      <c r="R52" s="749">
        <f t="shared" si="19"/>
        <v>13.53</v>
      </c>
      <c r="S52" s="749">
        <f t="shared" si="20"/>
        <v>15.433999999999999</v>
      </c>
      <c r="T52" s="749">
        <f t="shared" si="21"/>
        <v>15.848000000000001</v>
      </c>
      <c r="U52" s="749">
        <f t="shared" si="22"/>
        <v>14.488</v>
      </c>
      <c r="V52" s="749">
        <f t="shared" si="23"/>
        <v>15.632</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751">
        <v>11306</v>
      </c>
      <c r="G53" s="752">
        <v>12847</v>
      </c>
      <c r="H53" s="751">
        <v>12169</v>
      </c>
      <c r="I53" s="751">
        <v>15280</v>
      </c>
      <c r="J53" s="751">
        <v>13324</v>
      </c>
      <c r="K53" s="751">
        <v>15199</v>
      </c>
      <c r="L53" s="751">
        <v>15607</v>
      </c>
      <c r="M53" s="751">
        <v>14268</v>
      </c>
      <c r="N53" s="751">
        <v>15394</v>
      </c>
      <c r="O53" s="749">
        <f t="shared" si="16"/>
        <v>12.847</v>
      </c>
      <c r="P53" s="749">
        <f t="shared" si="17"/>
        <v>12.169</v>
      </c>
      <c r="Q53" s="749">
        <f t="shared" si="18"/>
        <v>15.28</v>
      </c>
      <c r="R53" s="749">
        <f t="shared" si="19"/>
        <v>13.324</v>
      </c>
      <c r="S53" s="749">
        <f t="shared" si="20"/>
        <v>15.199</v>
      </c>
      <c r="T53" s="749">
        <f t="shared" si="21"/>
        <v>15.606999999999999</v>
      </c>
      <c r="U53" s="749">
        <f t="shared" si="22"/>
        <v>14.268000000000001</v>
      </c>
      <c r="V53" s="749">
        <f t="shared" si="23"/>
        <v>15.394</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751">
        <v>11306</v>
      </c>
      <c r="G54" s="752">
        <v>12718</v>
      </c>
      <c r="H54" s="751">
        <v>12047</v>
      </c>
      <c r="I54" s="751">
        <v>15126</v>
      </c>
      <c r="J54" s="751">
        <v>13190</v>
      </c>
      <c r="K54" s="751">
        <v>15047</v>
      </c>
      <c r="L54" s="751">
        <v>15450</v>
      </c>
      <c r="M54" s="751">
        <v>14124</v>
      </c>
      <c r="N54" s="751">
        <v>15239</v>
      </c>
      <c r="O54" s="749">
        <f t="shared" si="16"/>
        <v>12.718</v>
      </c>
      <c r="P54" s="749">
        <f t="shared" si="17"/>
        <v>12.047000000000001</v>
      </c>
      <c r="Q54" s="749">
        <f t="shared" si="18"/>
        <v>15.125999999999999</v>
      </c>
      <c r="R54" s="749">
        <f t="shared" si="19"/>
        <v>13.19</v>
      </c>
      <c r="S54" s="749">
        <f t="shared" si="20"/>
        <v>15.047000000000001</v>
      </c>
      <c r="T54" s="749">
        <f t="shared" si="21"/>
        <v>15.45</v>
      </c>
      <c r="U54" s="749">
        <f t="shared" si="22"/>
        <v>14.124000000000001</v>
      </c>
      <c r="V54" s="749">
        <f t="shared" si="23"/>
        <v>15.239000000000001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751">
        <v>10299</v>
      </c>
      <c r="G55" s="752">
        <v>12582</v>
      </c>
      <c r="H55" s="751">
        <v>11919</v>
      </c>
      <c r="I55" s="751">
        <v>14965</v>
      </c>
      <c r="J55" s="751">
        <v>13050</v>
      </c>
      <c r="K55" s="751">
        <v>14886</v>
      </c>
      <c r="L55" s="751">
        <v>15285</v>
      </c>
      <c r="M55" s="751">
        <v>13974</v>
      </c>
      <c r="N55" s="751">
        <v>15077</v>
      </c>
      <c r="O55" s="749">
        <f t="shared" si="16"/>
        <v>12.582000000000001</v>
      </c>
      <c r="P55" s="749">
        <f t="shared" si="17"/>
        <v>11.919</v>
      </c>
      <c r="Q55" s="749">
        <f t="shared" si="18"/>
        <v>14.965</v>
      </c>
      <c r="R55" s="749">
        <f t="shared" si="19"/>
        <v>13.05</v>
      </c>
      <c r="S55" s="749">
        <f t="shared" si="20"/>
        <v>14.885999999999999</v>
      </c>
      <c r="T55" s="749">
        <f t="shared" si="21"/>
        <v>15.285</v>
      </c>
      <c r="U55" s="749">
        <f t="shared" si="22"/>
        <v>13.974</v>
      </c>
      <c r="V55" s="749">
        <f t="shared" si="23"/>
        <v>15.077</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751">
        <v>9640</v>
      </c>
      <c r="G56" s="752">
        <v>12456</v>
      </c>
      <c r="H56" s="751">
        <v>11799</v>
      </c>
      <c r="I56" s="751">
        <v>14815</v>
      </c>
      <c r="J56" s="751">
        <v>12918</v>
      </c>
      <c r="K56" s="751">
        <v>14737</v>
      </c>
      <c r="L56" s="751">
        <v>15132</v>
      </c>
      <c r="M56" s="751">
        <v>13834</v>
      </c>
      <c r="N56" s="751">
        <v>14926</v>
      </c>
      <c r="O56" s="749">
        <f t="shared" si="16"/>
        <v>12.456</v>
      </c>
      <c r="P56" s="749">
        <f t="shared" si="17"/>
        <v>11.798999999999999</v>
      </c>
      <c r="Q56" s="749">
        <f t="shared" si="18"/>
        <v>14.815</v>
      </c>
      <c r="R56" s="749">
        <f t="shared" si="19"/>
        <v>12.917999999999999</v>
      </c>
      <c r="S56" s="749">
        <f t="shared" si="20"/>
        <v>14.737</v>
      </c>
      <c r="T56" s="749">
        <f t="shared" si="21"/>
        <v>15.132</v>
      </c>
      <c r="U56" s="749">
        <f t="shared" si="22"/>
        <v>13.834</v>
      </c>
      <c r="V56" s="749">
        <f t="shared" si="23"/>
        <v>14.926</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751">
        <v>9157</v>
      </c>
      <c r="G57" s="752">
        <v>12362</v>
      </c>
      <c r="H57" s="751">
        <v>11710</v>
      </c>
      <c r="I57" s="751">
        <v>14704</v>
      </c>
      <c r="J57" s="751">
        <v>12821</v>
      </c>
      <c r="K57" s="751">
        <v>14626</v>
      </c>
      <c r="L57" s="751">
        <v>15018</v>
      </c>
      <c r="M57" s="751">
        <v>13730</v>
      </c>
      <c r="N57" s="751">
        <v>14813</v>
      </c>
      <c r="O57" s="749">
        <f t="shared" si="16"/>
        <v>12.362</v>
      </c>
      <c r="P57" s="749">
        <f t="shared" si="17"/>
        <v>11.71</v>
      </c>
      <c r="Q57" s="749">
        <f t="shared" si="18"/>
        <v>14.704000000000001</v>
      </c>
      <c r="R57" s="749">
        <f t="shared" si="19"/>
        <v>12.821</v>
      </c>
      <c r="S57" s="749">
        <f t="shared" si="20"/>
        <v>14.625999999999999</v>
      </c>
      <c r="T57" s="749">
        <f t="shared" si="21"/>
        <v>15.018000000000001</v>
      </c>
      <c r="U57" s="749">
        <f t="shared" si="22"/>
        <v>13.73</v>
      </c>
      <c r="V57" s="749">
        <f t="shared" si="23"/>
        <v>14.813000000000001</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751">
        <v>8782</v>
      </c>
      <c r="G58" s="752">
        <v>12288</v>
      </c>
      <c r="H58" s="751">
        <v>11640</v>
      </c>
      <c r="I58" s="751">
        <v>14616</v>
      </c>
      <c r="J58" s="751">
        <v>12745</v>
      </c>
      <c r="K58" s="751">
        <v>14538</v>
      </c>
      <c r="L58" s="751">
        <v>14928</v>
      </c>
      <c r="M58" s="751">
        <v>13647</v>
      </c>
      <c r="N58" s="751">
        <v>14725</v>
      </c>
      <c r="O58" s="749">
        <f t="shared" si="16"/>
        <v>12.288</v>
      </c>
      <c r="P58" s="749">
        <f t="shared" si="17"/>
        <v>11.64</v>
      </c>
      <c r="Q58" s="749">
        <f t="shared" si="18"/>
        <v>14.616</v>
      </c>
      <c r="R58" s="749">
        <f t="shared" si="19"/>
        <v>12.744999999999999</v>
      </c>
      <c r="S58" s="749">
        <f t="shared" si="20"/>
        <v>14.538</v>
      </c>
      <c r="T58" s="749">
        <f t="shared" si="21"/>
        <v>14.928000000000001</v>
      </c>
      <c r="U58" s="749">
        <f t="shared" si="22"/>
        <v>13.647</v>
      </c>
      <c r="V58" s="749">
        <f t="shared" si="23"/>
        <v>14.725</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751">
        <v>8476</v>
      </c>
      <c r="G59" s="752">
        <v>12227</v>
      </c>
      <c r="H59" s="751">
        <v>11582</v>
      </c>
      <c r="I59" s="751">
        <v>14543</v>
      </c>
      <c r="J59" s="751">
        <v>12681</v>
      </c>
      <c r="K59" s="751">
        <v>14466</v>
      </c>
      <c r="L59" s="751">
        <v>14854</v>
      </c>
      <c r="M59" s="751">
        <v>13579</v>
      </c>
      <c r="N59" s="751">
        <v>14651</v>
      </c>
      <c r="O59" s="749">
        <f t="shared" si="16"/>
        <v>12.227</v>
      </c>
      <c r="P59" s="749">
        <f t="shared" si="17"/>
        <v>11.582000000000001</v>
      </c>
      <c r="Q59" s="749">
        <f t="shared" si="18"/>
        <v>14.542999999999999</v>
      </c>
      <c r="R59" s="749">
        <f t="shared" si="19"/>
        <v>12.680999999999999</v>
      </c>
      <c r="S59" s="749">
        <f t="shared" si="20"/>
        <v>14.465999999999999</v>
      </c>
      <c r="T59" s="749">
        <f t="shared" si="21"/>
        <v>14.853999999999999</v>
      </c>
      <c r="U59" s="749">
        <f t="shared" si="22"/>
        <v>13.579000000000001</v>
      </c>
      <c r="V59" s="749">
        <f t="shared" si="23"/>
        <v>14.651</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751">
        <v>8218</v>
      </c>
      <c r="G60" s="752">
        <v>12151</v>
      </c>
      <c r="H60" s="751">
        <v>11510</v>
      </c>
      <c r="I60" s="751">
        <v>14452</v>
      </c>
      <c r="J60" s="751">
        <v>12602</v>
      </c>
      <c r="K60" s="751">
        <v>14376</v>
      </c>
      <c r="L60" s="751">
        <v>14761</v>
      </c>
      <c r="M60" s="751">
        <v>13495</v>
      </c>
      <c r="N60" s="751">
        <v>14560</v>
      </c>
      <c r="O60" s="749">
        <f t="shared" si="16"/>
        <v>12.151</v>
      </c>
      <c r="P60" s="749">
        <f t="shared" si="17"/>
        <v>11.51</v>
      </c>
      <c r="Q60" s="749">
        <f t="shared" si="18"/>
        <v>14.452</v>
      </c>
      <c r="R60" s="749">
        <f t="shared" si="19"/>
        <v>12.602</v>
      </c>
      <c r="S60" s="749">
        <f t="shared" si="20"/>
        <v>14.375999999999999</v>
      </c>
      <c r="T60" s="749">
        <f t="shared" si="21"/>
        <v>14.760999999999999</v>
      </c>
      <c r="U60" s="749">
        <f t="shared" si="22"/>
        <v>13.494999999999999</v>
      </c>
      <c r="V60" s="749">
        <f t="shared" si="23"/>
        <v>14.56</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753">
        <v>0</v>
      </c>
      <c r="G61" s="752">
        <v>19734</v>
      </c>
      <c r="H61" s="751">
        <v>18693</v>
      </c>
      <c r="I61" s="751">
        <v>23471</v>
      </c>
      <c r="J61" s="751">
        <v>20467</v>
      </c>
      <c r="K61" s="751">
        <v>23347</v>
      </c>
      <c r="L61" s="751">
        <v>23973</v>
      </c>
      <c r="M61" s="751">
        <v>21916</v>
      </c>
      <c r="N61" s="751">
        <v>23646</v>
      </c>
      <c r="O61" s="749">
        <f t="shared" si="16"/>
        <v>19.734000000000002</v>
      </c>
      <c r="P61" s="749">
        <f t="shared" si="17"/>
        <v>18.693000000000001</v>
      </c>
      <c r="Q61" s="749">
        <f t="shared" si="18"/>
        <v>23.471</v>
      </c>
      <c r="R61" s="749">
        <f t="shared" si="19"/>
        <v>20.466999999999999</v>
      </c>
      <c r="S61" s="749">
        <f t="shared" si="20"/>
        <v>23.347000000000001</v>
      </c>
      <c r="T61" s="749">
        <f t="shared" si="21"/>
        <v>23.972999999999999</v>
      </c>
      <c r="U61" s="749">
        <f t="shared" si="22"/>
        <v>21.916</v>
      </c>
      <c r="V61" s="749">
        <f t="shared" si="23"/>
        <v>23.646000000000001</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753">
        <v>0</v>
      </c>
      <c r="G62" s="752">
        <v>9690</v>
      </c>
      <c r="H62" s="751">
        <v>9179</v>
      </c>
      <c r="I62" s="751">
        <v>11525</v>
      </c>
      <c r="J62" s="751">
        <v>10050</v>
      </c>
      <c r="K62" s="751">
        <v>11465</v>
      </c>
      <c r="L62" s="751">
        <v>11772</v>
      </c>
      <c r="M62" s="751">
        <v>10762</v>
      </c>
      <c r="N62" s="751">
        <v>11611</v>
      </c>
      <c r="O62" s="749">
        <f t="shared" si="16"/>
        <v>9.69</v>
      </c>
      <c r="P62" s="749">
        <f t="shared" si="17"/>
        <v>9.1790000000000003</v>
      </c>
      <c r="Q62" s="749">
        <f t="shared" si="18"/>
        <v>11.525</v>
      </c>
      <c r="R62" s="749">
        <f t="shared" si="19"/>
        <v>10.050000000000001</v>
      </c>
      <c r="S62" s="749">
        <f t="shared" si="20"/>
        <v>11.465</v>
      </c>
      <c r="T62" s="749">
        <f t="shared" si="21"/>
        <v>11.772</v>
      </c>
      <c r="U62" s="749">
        <f t="shared" si="22"/>
        <v>10.762</v>
      </c>
      <c r="V62" s="749">
        <f t="shared" si="23"/>
        <v>11.611000000000001</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753">
        <v>0</v>
      </c>
      <c r="G63" s="752">
        <v>13712</v>
      </c>
      <c r="H63" s="751">
        <v>12989</v>
      </c>
      <c r="I63" s="751">
        <v>16310</v>
      </c>
      <c r="J63" s="751">
        <v>14222</v>
      </c>
      <c r="K63" s="751">
        <v>16224</v>
      </c>
      <c r="L63" s="751">
        <v>16658</v>
      </c>
      <c r="M63" s="751">
        <v>15229</v>
      </c>
      <c r="N63" s="751">
        <v>16431</v>
      </c>
      <c r="O63" s="749">
        <f t="shared" si="16"/>
        <v>13.712</v>
      </c>
      <c r="P63" s="749">
        <f t="shared" si="17"/>
        <v>12.989000000000001</v>
      </c>
      <c r="Q63" s="749">
        <f t="shared" si="18"/>
        <v>16.309999999999999</v>
      </c>
      <c r="R63" s="749">
        <f t="shared" si="19"/>
        <v>14.222</v>
      </c>
      <c r="S63" s="749">
        <f t="shared" si="20"/>
        <v>16.224</v>
      </c>
      <c r="T63" s="749">
        <f t="shared" si="21"/>
        <v>16.658000000000001</v>
      </c>
      <c r="U63" s="749">
        <f t="shared" si="22"/>
        <v>15.228999999999999</v>
      </c>
      <c r="V63" s="749">
        <f t="shared" si="23"/>
        <v>16.431000000000001</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751">
        <v>35911</v>
      </c>
      <c r="G64" s="752">
        <v>12351</v>
      </c>
      <c r="H64" s="751">
        <v>11700</v>
      </c>
      <c r="I64" s="751">
        <v>14690</v>
      </c>
      <c r="J64" s="751">
        <v>12810</v>
      </c>
      <c r="K64" s="751">
        <v>14613</v>
      </c>
      <c r="L64" s="751">
        <v>15004</v>
      </c>
      <c r="M64" s="751">
        <v>13717</v>
      </c>
      <c r="N64" s="751">
        <v>14800</v>
      </c>
      <c r="O64" s="749">
        <f t="shared" si="16"/>
        <v>12.351000000000001</v>
      </c>
      <c r="P64" s="749">
        <f t="shared" si="17"/>
        <v>11.7</v>
      </c>
      <c r="Q64" s="749">
        <f t="shared" si="18"/>
        <v>14.69</v>
      </c>
      <c r="R64" s="749">
        <f t="shared" si="19"/>
        <v>12.81</v>
      </c>
      <c r="S64" s="749">
        <f t="shared" si="20"/>
        <v>14.613</v>
      </c>
      <c r="T64" s="749">
        <f t="shared" si="21"/>
        <v>15.004</v>
      </c>
      <c r="U64" s="749">
        <f t="shared" si="22"/>
        <v>13.717000000000001</v>
      </c>
      <c r="V64" s="749">
        <f t="shared" si="23"/>
        <v>14.8</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753">
        <v>0</v>
      </c>
      <c r="G65" s="752">
        <v>27535</v>
      </c>
      <c r="H65" s="751">
        <v>26082</v>
      </c>
      <c r="I65" s="751">
        <v>32750</v>
      </c>
      <c r="J65" s="751">
        <v>28557</v>
      </c>
      <c r="K65" s="751">
        <v>32577</v>
      </c>
      <c r="L65" s="751">
        <v>33450</v>
      </c>
      <c r="M65" s="751">
        <v>30580</v>
      </c>
      <c r="N65" s="751">
        <v>32994</v>
      </c>
      <c r="O65" s="749">
        <f t="shared" si="16"/>
        <v>27.535</v>
      </c>
      <c r="P65" s="749">
        <f t="shared" si="17"/>
        <v>26.082000000000001</v>
      </c>
      <c r="Q65" s="749">
        <f t="shared" si="18"/>
        <v>32.75</v>
      </c>
      <c r="R65" s="749">
        <f t="shared" si="19"/>
        <v>28.556999999999999</v>
      </c>
      <c r="S65" s="749">
        <f t="shared" si="20"/>
        <v>32.576999999999998</v>
      </c>
      <c r="T65" s="749">
        <f t="shared" si="21"/>
        <v>33.450000000000003</v>
      </c>
      <c r="U65" s="749">
        <f t="shared" si="22"/>
        <v>30.58</v>
      </c>
      <c r="V65" s="749">
        <f t="shared" si="23"/>
        <v>32.994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753">
        <v>0</v>
      </c>
      <c r="G66" s="752">
        <v>3979</v>
      </c>
      <c r="H66" s="751">
        <v>3769</v>
      </c>
      <c r="I66" s="751">
        <v>4732</v>
      </c>
      <c r="J66" s="751">
        <v>4126</v>
      </c>
      <c r="K66" s="751">
        <v>4707</v>
      </c>
      <c r="L66" s="751">
        <v>4833</v>
      </c>
      <c r="M66" s="751">
        <v>4419</v>
      </c>
      <c r="N66" s="751">
        <v>4767</v>
      </c>
      <c r="O66" s="749">
        <f t="shared" si="16"/>
        <v>3.9790000000000001</v>
      </c>
      <c r="P66" s="749">
        <f t="shared" si="17"/>
        <v>3.7690000000000001</v>
      </c>
      <c r="Q66" s="749">
        <f t="shared" si="18"/>
        <v>4.7320000000000002</v>
      </c>
      <c r="R66" s="749">
        <f t="shared" si="19"/>
        <v>4.1260000000000003</v>
      </c>
      <c r="S66" s="749">
        <f t="shared" si="20"/>
        <v>4.7069999999999999</v>
      </c>
      <c r="T66" s="749">
        <f t="shared" si="21"/>
        <v>4.8330000000000002</v>
      </c>
      <c r="U66" s="749">
        <f t="shared" si="22"/>
        <v>4.4189999999999996</v>
      </c>
      <c r="V66" s="749">
        <f t="shared" si="23"/>
        <v>4.7670000000000003</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753">
        <v>0</v>
      </c>
      <c r="G67" s="752">
        <v>41418</v>
      </c>
      <c r="H67" s="751">
        <v>39233</v>
      </c>
      <c r="I67" s="751">
        <v>49262</v>
      </c>
      <c r="J67" s="751">
        <v>42956</v>
      </c>
      <c r="K67" s="751">
        <v>49002</v>
      </c>
      <c r="L67" s="751">
        <v>50316</v>
      </c>
      <c r="M67" s="751">
        <v>45999</v>
      </c>
      <c r="N67" s="751">
        <v>49630</v>
      </c>
      <c r="O67" s="749">
        <f t="shared" si="16"/>
        <v>41.417999999999999</v>
      </c>
      <c r="P67" s="749">
        <f t="shared" si="17"/>
        <v>39.232999999999997</v>
      </c>
      <c r="Q67" s="749">
        <f t="shared" si="18"/>
        <v>49.262</v>
      </c>
      <c r="R67" s="749">
        <f t="shared" si="19"/>
        <v>42.956000000000003</v>
      </c>
      <c r="S67" s="749">
        <f t="shared" si="20"/>
        <v>49.002000000000002</v>
      </c>
      <c r="T67" s="749">
        <f t="shared" si="21"/>
        <v>50.316000000000003</v>
      </c>
      <c r="U67" s="749">
        <f t="shared" si="22"/>
        <v>45.999000000000002</v>
      </c>
      <c r="V67" s="749">
        <f t="shared" si="23"/>
        <v>49.63</v>
      </c>
      <c r="W67" s="20" t="s">
        <v>946</v>
      </c>
    </row>
    <row r="68" spans="1:23" s="20" customFormat="1" x14ac:dyDescent="0.25">
      <c r="A68" s="20" t="s">
        <v>897</v>
      </c>
      <c r="B68" s="56" t="str">
        <f>ITE_LUC_Rates!C68</f>
        <v>Office Park</v>
      </c>
      <c r="C68" s="57" t="str">
        <f>ITE_LUC_Rates!D68</f>
        <v>1000 GSF</v>
      </c>
      <c r="D68" s="129">
        <f>ITE_LUC_Rates!H68</f>
        <v>11.07</v>
      </c>
      <c r="E68" s="58" t="s">
        <v>71</v>
      </c>
      <c r="F68" s="751">
        <v>11350</v>
      </c>
      <c r="G68" s="752">
        <v>13493</v>
      </c>
      <c r="H68" s="751">
        <v>12781</v>
      </c>
      <c r="I68" s="751">
        <v>16049</v>
      </c>
      <c r="J68" s="751">
        <v>13994</v>
      </c>
      <c r="K68" s="751">
        <v>15964</v>
      </c>
      <c r="L68" s="751">
        <v>16392</v>
      </c>
      <c r="M68" s="751">
        <v>14985</v>
      </c>
      <c r="N68" s="751">
        <v>16168</v>
      </c>
      <c r="O68" s="749">
        <f t="shared" si="16"/>
        <v>13.493</v>
      </c>
      <c r="P68" s="749">
        <f t="shared" si="17"/>
        <v>12.781000000000001</v>
      </c>
      <c r="Q68" s="749">
        <f t="shared" si="18"/>
        <v>16.048999999999999</v>
      </c>
      <c r="R68" s="749">
        <f t="shared" si="19"/>
        <v>13.994</v>
      </c>
      <c r="S68" s="749">
        <f t="shared" si="20"/>
        <v>15.964</v>
      </c>
      <c r="T68" s="749">
        <f t="shared" si="21"/>
        <v>16.391999999999999</v>
      </c>
      <c r="U68" s="749">
        <f t="shared" si="22"/>
        <v>14.984999999999999</v>
      </c>
      <c r="V68" s="749">
        <f t="shared" si="23"/>
        <v>16.167999999999999</v>
      </c>
      <c r="W68" s="20" t="s">
        <v>946</v>
      </c>
    </row>
    <row r="69" spans="1:23" s="20" customFormat="1" x14ac:dyDescent="0.25">
      <c r="A69" s="20" t="s">
        <v>898</v>
      </c>
      <c r="B69" s="56" t="str">
        <f>ITE_LUC_Rates!C69</f>
        <v>Research Center</v>
      </c>
      <c r="C69" s="57" t="str">
        <f>ITE_LUC_Rates!D69</f>
        <v>1000 GSF</v>
      </c>
      <c r="D69" s="129">
        <f>ITE_LUC_Rates!H69</f>
        <v>11.26</v>
      </c>
      <c r="E69" s="58" t="s">
        <v>71</v>
      </c>
      <c r="F69" s="751">
        <v>8060</v>
      </c>
      <c r="G69" s="752">
        <v>13725</v>
      </c>
      <c r="H69" s="751">
        <v>13001</v>
      </c>
      <c r="I69" s="751">
        <v>16324</v>
      </c>
      <c r="J69" s="751">
        <v>14234</v>
      </c>
      <c r="K69" s="751">
        <v>16238</v>
      </c>
      <c r="L69" s="751">
        <v>16673</v>
      </c>
      <c r="M69" s="751">
        <v>15243</v>
      </c>
      <c r="N69" s="751">
        <v>16446</v>
      </c>
      <c r="O69" s="749">
        <f t="shared" si="16"/>
        <v>13.725</v>
      </c>
      <c r="P69" s="749">
        <f t="shared" si="17"/>
        <v>13.000999999999999</v>
      </c>
      <c r="Q69" s="749">
        <f t="shared" si="18"/>
        <v>16.324000000000002</v>
      </c>
      <c r="R69" s="749">
        <f t="shared" si="19"/>
        <v>14.234</v>
      </c>
      <c r="S69" s="749">
        <f t="shared" si="20"/>
        <v>16.238</v>
      </c>
      <c r="T69" s="749">
        <f t="shared" si="21"/>
        <v>16.672999999999998</v>
      </c>
      <c r="U69" s="749">
        <f t="shared" si="22"/>
        <v>15.243</v>
      </c>
      <c r="V69" s="749">
        <f t="shared" si="23"/>
        <v>16.446000000000002</v>
      </c>
      <c r="W69" s="20" t="s">
        <v>946</v>
      </c>
    </row>
    <row r="70" spans="1:23" s="20" customFormat="1" x14ac:dyDescent="0.25">
      <c r="A70" s="20" t="s">
        <v>899</v>
      </c>
      <c r="B70" s="56" t="str">
        <f>ITE_LUC_Rates!C70</f>
        <v>Business Park</v>
      </c>
      <c r="C70" s="57" t="str">
        <f>ITE_LUC_Rates!D70</f>
        <v>1000 GSF</v>
      </c>
      <c r="D70" s="129">
        <f>ITE_LUC_Rates!H70</f>
        <v>12.44</v>
      </c>
      <c r="E70" s="58" t="s">
        <v>71</v>
      </c>
      <c r="F70" s="751">
        <v>12682</v>
      </c>
      <c r="G70" s="752">
        <v>15163</v>
      </c>
      <c r="H70" s="751">
        <v>14363</v>
      </c>
      <c r="I70" s="751">
        <v>18035</v>
      </c>
      <c r="J70" s="751">
        <v>15726</v>
      </c>
      <c r="K70" s="751">
        <v>17940</v>
      </c>
      <c r="L70" s="751">
        <v>18421</v>
      </c>
      <c r="M70" s="751">
        <v>16840</v>
      </c>
      <c r="N70" s="751">
        <v>18169</v>
      </c>
      <c r="O70" s="749">
        <f t="shared" si="16"/>
        <v>15.163</v>
      </c>
      <c r="P70" s="749">
        <f t="shared" si="17"/>
        <v>14.363</v>
      </c>
      <c r="Q70" s="749">
        <f t="shared" si="18"/>
        <v>18.035</v>
      </c>
      <c r="R70" s="749">
        <f t="shared" si="19"/>
        <v>15.726000000000001</v>
      </c>
      <c r="S70" s="749">
        <f t="shared" si="20"/>
        <v>17.940000000000001</v>
      </c>
      <c r="T70" s="749">
        <f t="shared" si="21"/>
        <v>18.420999999999999</v>
      </c>
      <c r="U70" s="749">
        <f t="shared" si="22"/>
        <v>16.84</v>
      </c>
      <c r="V70" s="749">
        <f t="shared" si="23"/>
        <v>18.169</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753">
        <v>0</v>
      </c>
      <c r="G71" s="752">
        <v>7811</v>
      </c>
      <c r="H71" s="751">
        <v>7399</v>
      </c>
      <c r="I71" s="751">
        <v>9291</v>
      </c>
      <c r="J71" s="751">
        <v>8101</v>
      </c>
      <c r="K71" s="751">
        <v>9242</v>
      </c>
      <c r="L71" s="751">
        <v>9489</v>
      </c>
      <c r="M71" s="751">
        <v>8675</v>
      </c>
      <c r="N71" s="751">
        <v>9360</v>
      </c>
      <c r="O71" s="749">
        <f t="shared" si="16"/>
        <v>7.8109999999999999</v>
      </c>
      <c r="P71" s="749">
        <f t="shared" si="17"/>
        <v>7.399</v>
      </c>
      <c r="Q71" s="749">
        <f t="shared" si="18"/>
        <v>9.2910000000000004</v>
      </c>
      <c r="R71" s="749">
        <f t="shared" si="19"/>
        <v>8.1010000000000009</v>
      </c>
      <c r="S71" s="749">
        <f t="shared" si="20"/>
        <v>9.2420000000000009</v>
      </c>
      <c r="T71" s="749">
        <f t="shared" si="21"/>
        <v>9.4890000000000008</v>
      </c>
      <c r="U71" s="749">
        <f t="shared" si="22"/>
        <v>8.6750000000000007</v>
      </c>
      <c r="V71" s="749">
        <f t="shared" si="23"/>
        <v>9.36</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751">
        <v>20593</v>
      </c>
      <c r="G72" s="752">
        <v>21941</v>
      </c>
      <c r="H72" s="751">
        <v>20784</v>
      </c>
      <c r="I72" s="751">
        <v>26096</v>
      </c>
      <c r="J72" s="751">
        <v>22756</v>
      </c>
      <c r="K72" s="751">
        <v>25959</v>
      </c>
      <c r="L72" s="751">
        <v>26655</v>
      </c>
      <c r="M72" s="751">
        <v>24367</v>
      </c>
      <c r="N72" s="751">
        <v>26291</v>
      </c>
      <c r="O72" s="749">
        <f t="shared" si="16"/>
        <v>21.940999999999999</v>
      </c>
      <c r="P72" s="749">
        <f t="shared" si="17"/>
        <v>20.783999999999999</v>
      </c>
      <c r="Q72" s="749">
        <f t="shared" si="18"/>
        <v>26.096</v>
      </c>
      <c r="R72" s="749">
        <f t="shared" si="19"/>
        <v>22.756</v>
      </c>
      <c r="S72" s="749">
        <f t="shared" si="20"/>
        <v>25.959</v>
      </c>
      <c r="T72" s="749">
        <f t="shared" si="21"/>
        <v>26.655000000000001</v>
      </c>
      <c r="U72" s="749">
        <f t="shared" si="22"/>
        <v>24.367000000000001</v>
      </c>
      <c r="V72" s="749">
        <f t="shared" si="23"/>
        <v>26.291</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751">
        <v>14866</v>
      </c>
      <c r="G73" s="752">
        <v>3955</v>
      </c>
      <c r="H73" s="751">
        <v>3747</v>
      </c>
      <c r="I73" s="751">
        <v>4705</v>
      </c>
      <c r="J73" s="751">
        <v>4102</v>
      </c>
      <c r="K73" s="751">
        <v>4680</v>
      </c>
      <c r="L73" s="751">
        <v>4805</v>
      </c>
      <c r="M73" s="751">
        <v>4393</v>
      </c>
      <c r="N73" s="751">
        <v>4740</v>
      </c>
      <c r="O73" s="749">
        <f t="shared" si="16"/>
        <v>3.9550000000000001</v>
      </c>
      <c r="P73" s="749">
        <f t="shared" si="17"/>
        <v>3.7469999999999999</v>
      </c>
      <c r="Q73" s="749">
        <f t="shared" si="18"/>
        <v>4.7050000000000001</v>
      </c>
      <c r="R73" s="749">
        <f t="shared" si="19"/>
        <v>4.1020000000000003</v>
      </c>
      <c r="S73" s="749">
        <f t="shared" si="20"/>
        <v>4.68</v>
      </c>
      <c r="T73" s="749">
        <f t="shared" si="21"/>
        <v>4.8049999999999997</v>
      </c>
      <c r="U73" s="749">
        <f t="shared" si="22"/>
        <v>4.3929999999999998</v>
      </c>
      <c r="V73" s="749">
        <f t="shared" si="23"/>
        <v>4.74</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751">
        <v>17723</v>
      </c>
      <c r="G74" s="752">
        <v>29471</v>
      </c>
      <c r="H74" s="751">
        <v>27916</v>
      </c>
      <c r="I74" s="751">
        <v>35053</v>
      </c>
      <c r="J74" s="751">
        <v>30565</v>
      </c>
      <c r="K74" s="751">
        <v>34868</v>
      </c>
      <c r="L74" s="751">
        <v>35802</v>
      </c>
      <c r="M74" s="751">
        <v>32730</v>
      </c>
      <c r="N74" s="751">
        <v>35314</v>
      </c>
      <c r="O74" s="749">
        <f t="shared" si="16"/>
        <v>29.471</v>
      </c>
      <c r="P74" s="749">
        <f t="shared" si="17"/>
        <v>27.916</v>
      </c>
      <c r="Q74" s="749">
        <f t="shared" si="18"/>
        <v>35.052999999999997</v>
      </c>
      <c r="R74" s="749">
        <f t="shared" si="19"/>
        <v>30.565000000000001</v>
      </c>
      <c r="S74" s="749">
        <f t="shared" si="20"/>
        <v>34.868000000000002</v>
      </c>
      <c r="T74" s="749">
        <f t="shared" si="21"/>
        <v>35.802</v>
      </c>
      <c r="U74" s="749">
        <f t="shared" si="22"/>
        <v>32.729999999999997</v>
      </c>
      <c r="V74" s="749">
        <f t="shared" si="23"/>
        <v>35.314</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751">
        <v>18800</v>
      </c>
      <c r="G75" s="752">
        <v>15857</v>
      </c>
      <c r="H75" s="751">
        <v>15021</v>
      </c>
      <c r="I75" s="751">
        <v>18861</v>
      </c>
      <c r="J75" s="751">
        <v>16446</v>
      </c>
      <c r="K75" s="751">
        <v>18761</v>
      </c>
      <c r="L75" s="751">
        <v>19264</v>
      </c>
      <c r="M75" s="751">
        <v>17611</v>
      </c>
      <c r="N75" s="751">
        <v>19001</v>
      </c>
      <c r="O75" s="749">
        <f t="shared" si="16"/>
        <v>15.856999999999999</v>
      </c>
      <c r="P75" s="749">
        <f t="shared" si="17"/>
        <v>15.021000000000001</v>
      </c>
      <c r="Q75" s="749">
        <f t="shared" si="18"/>
        <v>18.861000000000001</v>
      </c>
      <c r="R75" s="749">
        <f t="shared" si="19"/>
        <v>16.446000000000002</v>
      </c>
      <c r="S75" s="749">
        <f t="shared" si="20"/>
        <v>18.760999999999999</v>
      </c>
      <c r="T75" s="749">
        <f t="shared" si="21"/>
        <v>19.263999999999999</v>
      </c>
      <c r="U75" s="749">
        <f t="shared" si="22"/>
        <v>17.611000000000001</v>
      </c>
      <c r="V75" s="749">
        <f t="shared" si="23"/>
        <v>19.001000000000001</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751">
        <v>14048</v>
      </c>
      <c r="G76" s="752">
        <v>8938</v>
      </c>
      <c r="H76" s="751">
        <v>8466</v>
      </c>
      <c r="I76" s="751">
        <v>10630</v>
      </c>
      <c r="J76" s="751">
        <v>9269</v>
      </c>
      <c r="K76" s="751">
        <v>10574</v>
      </c>
      <c r="L76" s="751">
        <v>10858</v>
      </c>
      <c r="M76" s="751">
        <v>9926</v>
      </c>
      <c r="N76" s="751">
        <v>10710</v>
      </c>
      <c r="O76" s="749">
        <f t="shared" si="16"/>
        <v>8.9380000000000006</v>
      </c>
      <c r="P76" s="749">
        <f t="shared" si="17"/>
        <v>8.4659999999999993</v>
      </c>
      <c r="Q76" s="749">
        <f t="shared" si="18"/>
        <v>10.63</v>
      </c>
      <c r="R76" s="749">
        <f t="shared" si="19"/>
        <v>9.2690000000000001</v>
      </c>
      <c r="S76" s="749">
        <f t="shared" si="20"/>
        <v>10.574</v>
      </c>
      <c r="T76" s="749">
        <f t="shared" si="21"/>
        <v>10.858000000000001</v>
      </c>
      <c r="U76" s="749">
        <f t="shared" si="22"/>
        <v>9.9260000000000002</v>
      </c>
      <c r="V76" s="749">
        <f t="shared" si="23"/>
        <v>10.71</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751">
        <v>13384</v>
      </c>
      <c r="G77" s="752">
        <v>6666</v>
      </c>
      <c r="H77" s="751">
        <v>6315</v>
      </c>
      <c r="I77" s="751">
        <v>7929</v>
      </c>
      <c r="J77" s="751">
        <v>6914</v>
      </c>
      <c r="K77" s="751">
        <v>7887</v>
      </c>
      <c r="L77" s="751">
        <v>8098</v>
      </c>
      <c r="M77" s="751">
        <v>7404</v>
      </c>
      <c r="N77" s="751">
        <v>7988</v>
      </c>
      <c r="O77" s="749">
        <f t="shared" ref="O77:O117" si="24">IF($W77="sf",G77/1000,G77)</f>
        <v>6.6660000000000004</v>
      </c>
      <c r="P77" s="749">
        <f t="shared" si="17"/>
        <v>6.3150000000000004</v>
      </c>
      <c r="Q77" s="749">
        <f t="shared" si="18"/>
        <v>7.9290000000000003</v>
      </c>
      <c r="R77" s="749">
        <f t="shared" si="19"/>
        <v>6.9139999999999997</v>
      </c>
      <c r="S77" s="749">
        <f t="shared" si="20"/>
        <v>7.8869999999999996</v>
      </c>
      <c r="T77" s="749">
        <f t="shared" si="21"/>
        <v>8.0980000000000008</v>
      </c>
      <c r="U77" s="749">
        <f t="shared" si="22"/>
        <v>7.4039999999999999</v>
      </c>
      <c r="V77" s="749">
        <f t="shared" si="23"/>
        <v>7.9880000000000004</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751">
        <v>20241</v>
      </c>
      <c r="G78" s="752">
        <v>6166</v>
      </c>
      <c r="H78" s="751">
        <v>5841</v>
      </c>
      <c r="I78" s="751">
        <v>7334</v>
      </c>
      <c r="J78" s="751">
        <v>6395</v>
      </c>
      <c r="K78" s="751">
        <v>7295</v>
      </c>
      <c r="L78" s="751">
        <v>7491</v>
      </c>
      <c r="M78" s="751">
        <v>6848</v>
      </c>
      <c r="N78" s="751">
        <v>7389</v>
      </c>
      <c r="O78" s="749">
        <f t="shared" si="24"/>
        <v>6.1660000000000004</v>
      </c>
      <c r="P78" s="749">
        <f t="shared" ref="P78:P117" si="25">IF($W78="sf",H78/1000,H78)</f>
        <v>5.8410000000000002</v>
      </c>
      <c r="Q78" s="749">
        <f t="shared" ref="Q78:Q117" si="26">IF($W78="sf",I78/1000,I78)</f>
        <v>7.3339999999999996</v>
      </c>
      <c r="R78" s="749">
        <f t="shared" ref="R78:R117" si="27">IF($W78="sf",J78/1000,J78)</f>
        <v>6.3949999999999996</v>
      </c>
      <c r="S78" s="749">
        <f t="shared" ref="S78:S117" si="28">IF($W78="sf",K78/1000,K78)</f>
        <v>7.2949999999999999</v>
      </c>
      <c r="T78" s="749">
        <f t="shared" ref="T78:T117" si="29">IF($W78="sf",L78/1000,L78)</f>
        <v>7.4909999999999997</v>
      </c>
      <c r="U78" s="749">
        <f t="shared" ref="U78:U117" si="30">IF($W78="sf",M78/1000,M78)</f>
        <v>6.8479999999999999</v>
      </c>
      <c r="V78" s="749">
        <f t="shared" ref="V78:V117" si="31">IF($W78="sf",N78/1000,N78)</f>
        <v>7.3890000000000002</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751">
        <v>18775</v>
      </c>
      <c r="G79" s="752">
        <v>5236</v>
      </c>
      <c r="H79" s="751">
        <v>4960</v>
      </c>
      <c r="I79" s="751">
        <v>6228</v>
      </c>
      <c r="J79" s="751">
        <v>5431</v>
      </c>
      <c r="K79" s="751">
        <v>6195</v>
      </c>
      <c r="L79" s="751">
        <v>6361</v>
      </c>
      <c r="M79" s="751">
        <v>5816</v>
      </c>
      <c r="N79" s="751">
        <v>6275</v>
      </c>
      <c r="O79" s="749">
        <f t="shared" si="24"/>
        <v>5.2359999999999998</v>
      </c>
      <c r="P79" s="749">
        <f t="shared" si="25"/>
        <v>4.96</v>
      </c>
      <c r="Q79" s="749">
        <f t="shared" si="26"/>
        <v>6.2279999999999998</v>
      </c>
      <c r="R79" s="749">
        <f t="shared" si="27"/>
        <v>5.431</v>
      </c>
      <c r="S79" s="749">
        <f t="shared" si="28"/>
        <v>6.1950000000000003</v>
      </c>
      <c r="T79" s="749">
        <f t="shared" si="29"/>
        <v>6.3609999999999998</v>
      </c>
      <c r="U79" s="749">
        <f t="shared" si="30"/>
        <v>5.8159999999999998</v>
      </c>
      <c r="V79" s="749">
        <f t="shared" si="31"/>
        <v>6.2750000000000004</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751">
        <v>25847</v>
      </c>
      <c r="G80" s="752">
        <v>4702</v>
      </c>
      <c r="H80" s="751">
        <v>4454</v>
      </c>
      <c r="I80" s="751">
        <v>5592</v>
      </c>
      <c r="J80" s="751">
        <v>4876</v>
      </c>
      <c r="K80" s="751">
        <v>5563</v>
      </c>
      <c r="L80" s="751">
        <v>5712</v>
      </c>
      <c r="M80" s="751">
        <v>5222</v>
      </c>
      <c r="N80" s="751">
        <v>5634</v>
      </c>
      <c r="O80" s="749">
        <f t="shared" si="24"/>
        <v>4.702</v>
      </c>
      <c r="P80" s="749">
        <f t="shared" si="25"/>
        <v>4.4539999999999997</v>
      </c>
      <c r="Q80" s="749">
        <f t="shared" si="26"/>
        <v>5.5919999999999996</v>
      </c>
      <c r="R80" s="749">
        <f t="shared" si="27"/>
        <v>4.8760000000000003</v>
      </c>
      <c r="S80" s="749">
        <f t="shared" si="28"/>
        <v>5.5629999999999997</v>
      </c>
      <c r="T80" s="749">
        <f t="shared" si="29"/>
        <v>5.7119999999999997</v>
      </c>
      <c r="U80" s="749">
        <f t="shared" si="30"/>
        <v>5.2220000000000004</v>
      </c>
      <c r="V80" s="749">
        <f t="shared" si="31"/>
        <v>5.6340000000000003</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751">
        <v>24653</v>
      </c>
      <c r="G81" s="752">
        <v>4339</v>
      </c>
      <c r="H81" s="751">
        <v>4110</v>
      </c>
      <c r="I81" s="751">
        <v>5160</v>
      </c>
      <c r="J81" s="751">
        <v>4500</v>
      </c>
      <c r="K81" s="751">
        <v>5133</v>
      </c>
      <c r="L81" s="751">
        <v>5271</v>
      </c>
      <c r="M81" s="751">
        <v>4818</v>
      </c>
      <c r="N81" s="751">
        <v>5199</v>
      </c>
      <c r="O81" s="749">
        <f t="shared" si="24"/>
        <v>4.3390000000000004</v>
      </c>
      <c r="P81" s="749">
        <f t="shared" si="25"/>
        <v>4.1100000000000003</v>
      </c>
      <c r="Q81" s="749">
        <f t="shared" si="26"/>
        <v>5.16</v>
      </c>
      <c r="R81" s="749">
        <f t="shared" si="27"/>
        <v>4.5</v>
      </c>
      <c r="S81" s="749">
        <f t="shared" si="28"/>
        <v>5.133</v>
      </c>
      <c r="T81" s="749">
        <f t="shared" si="29"/>
        <v>5.2709999999999999</v>
      </c>
      <c r="U81" s="749">
        <f t="shared" si="30"/>
        <v>4.8179999999999996</v>
      </c>
      <c r="V81" s="749">
        <f t="shared" si="31"/>
        <v>5.1989999999999998</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751">
        <v>23479</v>
      </c>
      <c r="G82" s="752">
        <v>4069</v>
      </c>
      <c r="H82" s="751">
        <v>3854</v>
      </c>
      <c r="I82" s="751">
        <v>4839</v>
      </c>
      <c r="J82" s="751">
        <v>4220</v>
      </c>
      <c r="K82" s="751">
        <v>4814</v>
      </c>
      <c r="L82" s="751">
        <v>4943</v>
      </c>
      <c r="M82" s="751">
        <v>4519</v>
      </c>
      <c r="N82" s="751">
        <v>4875</v>
      </c>
      <c r="O82" s="749">
        <f t="shared" si="24"/>
        <v>4.069</v>
      </c>
      <c r="P82" s="749">
        <f t="shared" si="25"/>
        <v>3.8540000000000001</v>
      </c>
      <c r="Q82" s="749">
        <f t="shared" si="26"/>
        <v>4.8390000000000004</v>
      </c>
      <c r="R82" s="749">
        <f t="shared" si="27"/>
        <v>4.22</v>
      </c>
      <c r="S82" s="749">
        <f t="shared" si="28"/>
        <v>4.8140000000000001</v>
      </c>
      <c r="T82" s="749">
        <f t="shared" si="29"/>
        <v>4.9429999999999996</v>
      </c>
      <c r="U82" s="749">
        <f t="shared" si="30"/>
        <v>4.5190000000000001</v>
      </c>
      <c r="V82" s="749">
        <f t="shared" si="31"/>
        <v>4.875</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751">
        <v>21864</v>
      </c>
      <c r="G83" s="752">
        <v>3767</v>
      </c>
      <c r="H83" s="751">
        <v>3568</v>
      </c>
      <c r="I83" s="751">
        <v>4480</v>
      </c>
      <c r="J83" s="751">
        <v>3906</v>
      </c>
      <c r="K83" s="751">
        <v>4456</v>
      </c>
      <c r="L83" s="751">
        <v>4576</v>
      </c>
      <c r="M83" s="751">
        <v>4183</v>
      </c>
      <c r="N83" s="751">
        <v>4513</v>
      </c>
      <c r="O83" s="749">
        <f t="shared" si="24"/>
        <v>3.7669999999999999</v>
      </c>
      <c r="P83" s="749">
        <f t="shared" si="25"/>
        <v>3.5680000000000001</v>
      </c>
      <c r="Q83" s="749">
        <f t="shared" si="26"/>
        <v>4.4800000000000004</v>
      </c>
      <c r="R83" s="749">
        <f t="shared" si="27"/>
        <v>3.9060000000000001</v>
      </c>
      <c r="S83" s="749">
        <f t="shared" si="28"/>
        <v>4.4560000000000004</v>
      </c>
      <c r="T83" s="749">
        <f t="shared" si="29"/>
        <v>4.5759999999999996</v>
      </c>
      <c r="U83" s="749">
        <f t="shared" si="30"/>
        <v>4.1829999999999998</v>
      </c>
      <c r="V83" s="749">
        <f t="shared" si="31"/>
        <v>4.5129999999999999</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751">
        <v>20514</v>
      </c>
      <c r="G84" s="752">
        <v>3475</v>
      </c>
      <c r="H84" s="751">
        <v>3292</v>
      </c>
      <c r="I84" s="751">
        <v>4134</v>
      </c>
      <c r="J84" s="751">
        <v>3605</v>
      </c>
      <c r="K84" s="751">
        <v>4112</v>
      </c>
      <c r="L84" s="751">
        <v>4222</v>
      </c>
      <c r="M84" s="751">
        <v>3860</v>
      </c>
      <c r="N84" s="751">
        <v>4165</v>
      </c>
      <c r="O84" s="749">
        <f t="shared" si="24"/>
        <v>3.4750000000000001</v>
      </c>
      <c r="P84" s="749">
        <f t="shared" si="25"/>
        <v>3.2919999999999998</v>
      </c>
      <c r="Q84" s="749">
        <f t="shared" si="26"/>
        <v>4.1340000000000003</v>
      </c>
      <c r="R84" s="749">
        <f t="shared" si="27"/>
        <v>3.605</v>
      </c>
      <c r="S84" s="749">
        <f t="shared" si="28"/>
        <v>4.1120000000000001</v>
      </c>
      <c r="T84" s="749">
        <f t="shared" si="29"/>
        <v>4.2220000000000004</v>
      </c>
      <c r="U84" s="749">
        <f t="shared" si="30"/>
        <v>3.86</v>
      </c>
      <c r="V84" s="749">
        <f t="shared" si="31"/>
        <v>4.165</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751">
        <v>19521</v>
      </c>
      <c r="G85" s="752">
        <v>3259</v>
      </c>
      <c r="H85" s="751">
        <v>3087</v>
      </c>
      <c r="I85" s="751">
        <v>3877</v>
      </c>
      <c r="J85" s="751">
        <v>3380</v>
      </c>
      <c r="K85" s="751">
        <v>3856</v>
      </c>
      <c r="L85" s="751">
        <v>3960</v>
      </c>
      <c r="M85" s="751">
        <v>3620</v>
      </c>
      <c r="N85" s="751">
        <v>3906</v>
      </c>
      <c r="O85" s="749">
        <f t="shared" si="24"/>
        <v>3.2589999999999999</v>
      </c>
      <c r="P85" s="749">
        <f t="shared" si="25"/>
        <v>3.0870000000000002</v>
      </c>
      <c r="Q85" s="749">
        <f t="shared" si="26"/>
        <v>3.8769999999999998</v>
      </c>
      <c r="R85" s="749">
        <f t="shared" si="27"/>
        <v>3.38</v>
      </c>
      <c r="S85" s="749">
        <f t="shared" si="28"/>
        <v>3.8559999999999999</v>
      </c>
      <c r="T85" s="749">
        <f t="shared" si="29"/>
        <v>3.96</v>
      </c>
      <c r="U85" s="749">
        <f t="shared" si="30"/>
        <v>3.62</v>
      </c>
      <c r="V85" s="749">
        <f t="shared" si="31"/>
        <v>3.9060000000000001</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751">
        <v>19249</v>
      </c>
      <c r="G86" s="752">
        <v>3090</v>
      </c>
      <c r="H86" s="751">
        <v>2927</v>
      </c>
      <c r="I86" s="751">
        <v>3675</v>
      </c>
      <c r="J86" s="751">
        <v>3204</v>
      </c>
      <c r="K86" s="751">
        <v>3655</v>
      </c>
      <c r="L86" s="751">
        <v>3753</v>
      </c>
      <c r="M86" s="751">
        <v>3431</v>
      </c>
      <c r="N86" s="751">
        <v>3702</v>
      </c>
      <c r="O86" s="749">
        <f t="shared" si="24"/>
        <v>3.09</v>
      </c>
      <c r="P86" s="749">
        <f t="shared" si="25"/>
        <v>2.927</v>
      </c>
      <c r="Q86" s="749">
        <f t="shared" si="26"/>
        <v>3.6749999999999998</v>
      </c>
      <c r="R86" s="749">
        <f t="shared" si="27"/>
        <v>3.2040000000000002</v>
      </c>
      <c r="S86" s="749">
        <f t="shared" si="28"/>
        <v>3.6549999999999998</v>
      </c>
      <c r="T86" s="749">
        <f t="shared" si="29"/>
        <v>3.7530000000000001</v>
      </c>
      <c r="U86" s="749">
        <f t="shared" si="30"/>
        <v>3.431</v>
      </c>
      <c r="V86" s="749">
        <f t="shared" si="31"/>
        <v>3.702</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753">
        <v>0</v>
      </c>
      <c r="G87" s="752">
        <v>11507</v>
      </c>
      <c r="H87" s="751">
        <v>10900</v>
      </c>
      <c r="I87" s="751">
        <v>13686</v>
      </c>
      <c r="J87" s="751">
        <v>11934</v>
      </c>
      <c r="K87" s="751">
        <v>13614</v>
      </c>
      <c r="L87" s="751">
        <v>13979</v>
      </c>
      <c r="M87" s="751">
        <v>12780</v>
      </c>
      <c r="N87" s="751">
        <v>13789</v>
      </c>
      <c r="O87" s="749">
        <f t="shared" si="24"/>
        <v>11.507</v>
      </c>
      <c r="P87" s="749">
        <f t="shared" si="25"/>
        <v>10.9</v>
      </c>
      <c r="Q87" s="749">
        <f t="shared" si="26"/>
        <v>13.686</v>
      </c>
      <c r="R87" s="749">
        <f t="shared" si="27"/>
        <v>11.933999999999999</v>
      </c>
      <c r="S87" s="749">
        <f t="shared" si="28"/>
        <v>13.614000000000001</v>
      </c>
      <c r="T87" s="749">
        <f t="shared" si="29"/>
        <v>13.978999999999999</v>
      </c>
      <c r="U87" s="749">
        <f t="shared" si="30"/>
        <v>12.78</v>
      </c>
      <c r="V87" s="749">
        <f t="shared" si="31"/>
        <v>13.789</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751">
        <v>24317</v>
      </c>
      <c r="G88" s="752">
        <v>12048</v>
      </c>
      <c r="H88" s="751">
        <v>11412</v>
      </c>
      <c r="I88" s="751">
        <v>14330</v>
      </c>
      <c r="J88" s="751">
        <v>12495</v>
      </c>
      <c r="K88" s="751">
        <v>14254</v>
      </c>
      <c r="L88" s="751">
        <v>14636</v>
      </c>
      <c r="M88" s="751">
        <v>13380</v>
      </c>
      <c r="N88" s="751">
        <v>14437</v>
      </c>
      <c r="O88" s="749">
        <f t="shared" si="24"/>
        <v>12.048</v>
      </c>
      <c r="P88" s="749">
        <f t="shared" si="25"/>
        <v>11.412000000000001</v>
      </c>
      <c r="Q88" s="749">
        <f t="shared" si="26"/>
        <v>14.33</v>
      </c>
      <c r="R88" s="749">
        <f t="shared" si="27"/>
        <v>12.494999999999999</v>
      </c>
      <c r="S88" s="749">
        <f t="shared" si="28"/>
        <v>14.254</v>
      </c>
      <c r="T88" s="749">
        <f t="shared" si="29"/>
        <v>14.635999999999999</v>
      </c>
      <c r="U88" s="749">
        <f t="shared" si="30"/>
        <v>13.38</v>
      </c>
      <c r="V88" s="749">
        <f t="shared" si="31"/>
        <v>14.436999999999999</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751">
        <v>15535</v>
      </c>
      <c r="G89" s="752">
        <v>23949</v>
      </c>
      <c r="H89" s="751">
        <v>22686</v>
      </c>
      <c r="I89" s="751">
        <v>28485</v>
      </c>
      <c r="J89" s="751">
        <v>24838</v>
      </c>
      <c r="K89" s="751">
        <v>28334</v>
      </c>
      <c r="L89" s="751">
        <v>29094</v>
      </c>
      <c r="M89" s="751">
        <v>26598</v>
      </c>
      <c r="N89" s="751">
        <v>28697</v>
      </c>
      <c r="O89" s="749">
        <f t="shared" si="24"/>
        <v>23.949000000000002</v>
      </c>
      <c r="P89" s="749">
        <f t="shared" si="25"/>
        <v>22.686</v>
      </c>
      <c r="Q89" s="749">
        <f t="shared" si="26"/>
        <v>28.484999999999999</v>
      </c>
      <c r="R89" s="749">
        <f t="shared" si="27"/>
        <v>24.838000000000001</v>
      </c>
      <c r="S89" s="749">
        <f t="shared" si="28"/>
        <v>28.334</v>
      </c>
      <c r="T89" s="749">
        <f t="shared" si="29"/>
        <v>29.094000000000001</v>
      </c>
      <c r="U89" s="749">
        <f t="shared" si="30"/>
        <v>26.597999999999999</v>
      </c>
      <c r="V89" s="749">
        <f t="shared" si="31"/>
        <v>28.696999999999999</v>
      </c>
      <c r="W89" s="20" t="s">
        <v>946</v>
      </c>
    </row>
    <row r="90" spans="1:23" s="20" customFormat="1" x14ac:dyDescent="0.25">
      <c r="A90" s="20" t="s">
        <v>919</v>
      </c>
      <c r="B90" s="56" t="str">
        <f>ITE_LUC_Rates!C91</f>
        <v>Tire Stores</v>
      </c>
      <c r="C90" s="57" t="str">
        <f>ITE_LUC_Rates!D91</f>
        <v>1000 GSF</v>
      </c>
      <c r="D90" s="129">
        <f>ITE_LUC_Rates!H91</f>
        <v>28.52</v>
      </c>
      <c r="E90" s="58" t="s">
        <v>71</v>
      </c>
      <c r="F90" s="751">
        <v>24027</v>
      </c>
      <c r="G90" s="752">
        <v>12342</v>
      </c>
      <c r="H90" s="751">
        <v>11691</v>
      </c>
      <c r="I90" s="751">
        <v>14680</v>
      </c>
      <c r="J90" s="751">
        <v>12801</v>
      </c>
      <c r="K90" s="751">
        <v>14602</v>
      </c>
      <c r="L90" s="751">
        <v>14994</v>
      </c>
      <c r="M90" s="751">
        <v>13707</v>
      </c>
      <c r="N90" s="751">
        <v>14789</v>
      </c>
      <c r="O90" s="749">
        <f t="shared" si="24"/>
        <v>12.342000000000001</v>
      </c>
      <c r="P90" s="749">
        <f t="shared" si="25"/>
        <v>11.691000000000001</v>
      </c>
      <c r="Q90" s="749">
        <f t="shared" si="26"/>
        <v>14.68</v>
      </c>
      <c r="R90" s="749">
        <f t="shared" si="27"/>
        <v>12.801</v>
      </c>
      <c r="S90" s="749">
        <f t="shared" si="28"/>
        <v>14.602</v>
      </c>
      <c r="T90" s="749">
        <f t="shared" si="29"/>
        <v>14.994</v>
      </c>
      <c r="U90" s="749">
        <f t="shared" si="30"/>
        <v>13.707000000000001</v>
      </c>
      <c r="V90" s="749">
        <f t="shared" si="31"/>
        <v>14.789</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751">
        <v>19750</v>
      </c>
      <c r="G91" s="752">
        <v>10226</v>
      </c>
      <c r="H91" s="751">
        <v>9687</v>
      </c>
      <c r="I91" s="751">
        <v>12163</v>
      </c>
      <c r="J91" s="751">
        <v>10606</v>
      </c>
      <c r="K91" s="751">
        <v>12099</v>
      </c>
      <c r="L91" s="751">
        <v>12423</v>
      </c>
      <c r="M91" s="751">
        <v>11357</v>
      </c>
      <c r="N91" s="751">
        <v>12254</v>
      </c>
      <c r="O91" s="749">
        <f t="shared" si="24"/>
        <v>10.226000000000001</v>
      </c>
      <c r="P91" s="749">
        <f t="shared" si="25"/>
        <v>9.6869999999999994</v>
      </c>
      <c r="Q91" s="749">
        <f t="shared" si="26"/>
        <v>12.163</v>
      </c>
      <c r="R91" s="749">
        <f t="shared" si="27"/>
        <v>10.606</v>
      </c>
      <c r="S91" s="749">
        <f t="shared" si="28"/>
        <v>12.099</v>
      </c>
      <c r="T91" s="749">
        <f t="shared" si="29"/>
        <v>12.423</v>
      </c>
      <c r="U91" s="749">
        <f t="shared" si="30"/>
        <v>11.356999999999999</v>
      </c>
      <c r="V91" s="749">
        <f t="shared" si="31"/>
        <v>12.254</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751">
        <v>52869</v>
      </c>
      <c r="G92" s="752">
        <v>77089</v>
      </c>
      <c r="H92" s="751">
        <v>73023</v>
      </c>
      <c r="I92" s="751">
        <v>91690</v>
      </c>
      <c r="J92" s="751">
        <v>79952</v>
      </c>
      <c r="K92" s="751">
        <v>91206</v>
      </c>
      <c r="L92" s="751">
        <v>93651</v>
      </c>
      <c r="M92" s="751">
        <v>85616</v>
      </c>
      <c r="N92" s="751">
        <v>92374</v>
      </c>
      <c r="O92" s="749">
        <f t="shared" si="24"/>
        <v>77.088999999999999</v>
      </c>
      <c r="P92" s="749">
        <f t="shared" si="25"/>
        <v>73.022999999999996</v>
      </c>
      <c r="Q92" s="749">
        <f t="shared" si="26"/>
        <v>91.69</v>
      </c>
      <c r="R92" s="749">
        <f t="shared" si="27"/>
        <v>79.951999999999998</v>
      </c>
      <c r="S92" s="749">
        <f t="shared" si="28"/>
        <v>91.206000000000003</v>
      </c>
      <c r="T92" s="749">
        <f t="shared" si="29"/>
        <v>93.650999999999996</v>
      </c>
      <c r="U92" s="749">
        <f t="shared" si="30"/>
        <v>85.616</v>
      </c>
      <c r="V92" s="749">
        <f t="shared" si="31"/>
        <v>92.373999999999995</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751">
        <v>60577</v>
      </c>
      <c r="G93" s="752">
        <v>63125</v>
      </c>
      <c r="H93" s="751">
        <v>59796</v>
      </c>
      <c r="I93" s="751">
        <v>75081</v>
      </c>
      <c r="J93" s="751">
        <v>65469</v>
      </c>
      <c r="K93" s="751">
        <v>74685</v>
      </c>
      <c r="L93" s="751">
        <v>76687</v>
      </c>
      <c r="M93" s="751">
        <v>70107</v>
      </c>
      <c r="N93" s="751">
        <v>75641</v>
      </c>
      <c r="O93" s="749">
        <f t="shared" si="24"/>
        <v>63.125</v>
      </c>
      <c r="P93" s="749">
        <f t="shared" si="25"/>
        <v>59.795999999999999</v>
      </c>
      <c r="Q93" s="749">
        <f t="shared" si="26"/>
        <v>75.081000000000003</v>
      </c>
      <c r="R93" s="749">
        <f t="shared" si="27"/>
        <v>65.468999999999994</v>
      </c>
      <c r="S93" s="749">
        <f t="shared" si="28"/>
        <v>74.685000000000002</v>
      </c>
      <c r="T93" s="749">
        <f t="shared" si="29"/>
        <v>76.686999999999998</v>
      </c>
      <c r="U93" s="749">
        <f t="shared" si="30"/>
        <v>70.106999999999999</v>
      </c>
      <c r="V93" s="749">
        <f t="shared" si="31"/>
        <v>75.641000000000005</v>
      </c>
      <c r="W93" s="20" t="s">
        <v>946</v>
      </c>
    </row>
    <row r="94" spans="1:23" s="20" customFormat="1" x14ac:dyDescent="0.25">
      <c r="A94" s="20" t="s">
        <v>923</v>
      </c>
      <c r="B94" s="135" t="str">
        <f>ITE_LUC_Rates!C95</f>
        <v>Discount Club</v>
      </c>
      <c r="C94" s="232" t="str">
        <f>ITE_LUC_Rates!D95</f>
        <v>1000 GSF</v>
      </c>
      <c r="D94" s="233">
        <f>ITE_LUC_Rates!H95</f>
        <v>41.8</v>
      </c>
      <c r="E94" s="136" t="s">
        <v>71</v>
      </c>
      <c r="F94" s="753">
        <v>0</v>
      </c>
      <c r="G94" s="752">
        <v>18089</v>
      </c>
      <c r="H94" s="751">
        <v>17135</v>
      </c>
      <c r="I94" s="751">
        <v>21515</v>
      </c>
      <c r="J94" s="751">
        <v>18761</v>
      </c>
      <c r="K94" s="751">
        <v>21402</v>
      </c>
      <c r="L94" s="751">
        <v>21976</v>
      </c>
      <c r="M94" s="751">
        <v>20090</v>
      </c>
      <c r="N94" s="751">
        <v>21676</v>
      </c>
      <c r="O94" s="749">
        <f t="shared" si="24"/>
        <v>18.088999999999999</v>
      </c>
      <c r="P94" s="749">
        <f t="shared" si="25"/>
        <v>17.135000000000002</v>
      </c>
      <c r="Q94" s="749">
        <f t="shared" si="26"/>
        <v>21.515000000000001</v>
      </c>
      <c r="R94" s="749">
        <f t="shared" si="27"/>
        <v>18.760999999999999</v>
      </c>
      <c r="S94" s="749">
        <f t="shared" si="28"/>
        <v>21.402000000000001</v>
      </c>
      <c r="T94" s="749">
        <f t="shared" si="29"/>
        <v>21.975999999999999</v>
      </c>
      <c r="U94" s="749">
        <f t="shared" si="30"/>
        <v>20.09</v>
      </c>
      <c r="V94" s="749">
        <f t="shared" si="31"/>
        <v>21.675999999999998</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753">
        <v>0</v>
      </c>
      <c r="G95" s="752">
        <v>12442</v>
      </c>
      <c r="H95" s="751">
        <v>11786</v>
      </c>
      <c r="I95" s="751">
        <v>14798</v>
      </c>
      <c r="J95" s="751">
        <v>12904</v>
      </c>
      <c r="K95" s="751">
        <v>14720</v>
      </c>
      <c r="L95" s="751">
        <v>15115</v>
      </c>
      <c r="M95" s="751">
        <v>13818</v>
      </c>
      <c r="N95" s="751">
        <v>14909</v>
      </c>
      <c r="O95" s="749">
        <f t="shared" si="24"/>
        <v>12.442</v>
      </c>
      <c r="P95" s="749">
        <f t="shared" si="25"/>
        <v>11.786</v>
      </c>
      <c r="Q95" s="749">
        <f t="shared" si="26"/>
        <v>14.798</v>
      </c>
      <c r="R95" s="749">
        <f t="shared" si="27"/>
        <v>12.904</v>
      </c>
      <c r="S95" s="749">
        <f t="shared" si="28"/>
        <v>14.72</v>
      </c>
      <c r="T95" s="749">
        <f t="shared" si="29"/>
        <v>15.115</v>
      </c>
      <c r="U95" s="749">
        <f t="shared" si="30"/>
        <v>13.818</v>
      </c>
      <c r="V95" s="749">
        <f t="shared" si="31"/>
        <v>14.909000000000001</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751">
        <v>22273</v>
      </c>
      <c r="G96" s="752">
        <v>13303</v>
      </c>
      <c r="H96" s="751">
        <v>12601</v>
      </c>
      <c r="I96" s="751">
        <v>15823</v>
      </c>
      <c r="J96" s="751">
        <v>13797</v>
      </c>
      <c r="K96" s="751">
        <v>15739</v>
      </c>
      <c r="L96" s="751">
        <v>16161</v>
      </c>
      <c r="M96" s="751">
        <v>14774</v>
      </c>
      <c r="N96" s="751">
        <v>15941</v>
      </c>
      <c r="O96" s="749">
        <f t="shared" si="24"/>
        <v>13.303000000000001</v>
      </c>
      <c r="P96" s="749">
        <f t="shared" si="25"/>
        <v>12.601000000000001</v>
      </c>
      <c r="Q96" s="749">
        <f t="shared" si="26"/>
        <v>15.823</v>
      </c>
      <c r="R96" s="749">
        <f t="shared" si="27"/>
        <v>13.797000000000001</v>
      </c>
      <c r="S96" s="749">
        <f t="shared" si="28"/>
        <v>15.739000000000001</v>
      </c>
      <c r="T96" s="749">
        <f t="shared" si="29"/>
        <v>16.161000000000001</v>
      </c>
      <c r="U96" s="749">
        <f t="shared" si="30"/>
        <v>14.773999999999999</v>
      </c>
      <c r="V96" s="749">
        <f t="shared" si="31"/>
        <v>15.941000000000001</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753">
        <v>0</v>
      </c>
      <c r="G97" s="752">
        <v>17765</v>
      </c>
      <c r="H97" s="751">
        <v>16828</v>
      </c>
      <c r="I97" s="751">
        <v>21129</v>
      </c>
      <c r="J97" s="751">
        <v>18424</v>
      </c>
      <c r="K97" s="751">
        <v>21018</v>
      </c>
      <c r="L97" s="751">
        <v>21581</v>
      </c>
      <c r="M97" s="751">
        <v>19729</v>
      </c>
      <c r="N97" s="751">
        <v>21287</v>
      </c>
      <c r="O97" s="749">
        <f t="shared" si="24"/>
        <v>17.765000000000001</v>
      </c>
      <c r="P97" s="749">
        <f t="shared" si="25"/>
        <v>16.827999999999999</v>
      </c>
      <c r="Q97" s="749">
        <f t="shared" si="26"/>
        <v>21.129000000000001</v>
      </c>
      <c r="R97" s="749">
        <f t="shared" si="27"/>
        <v>18.423999999999999</v>
      </c>
      <c r="S97" s="749">
        <f t="shared" si="28"/>
        <v>21.018000000000001</v>
      </c>
      <c r="T97" s="749">
        <f t="shared" si="29"/>
        <v>21.581</v>
      </c>
      <c r="U97" s="749">
        <f t="shared" si="30"/>
        <v>19.728999999999999</v>
      </c>
      <c r="V97" s="749">
        <f t="shared" si="31"/>
        <v>21.286999999999999</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753">
        <v>0</v>
      </c>
      <c r="G98" s="752">
        <v>62144</v>
      </c>
      <c r="H98" s="751">
        <v>58866</v>
      </c>
      <c r="I98" s="751">
        <v>73914</v>
      </c>
      <c r="J98" s="751">
        <v>64452</v>
      </c>
      <c r="K98" s="751">
        <v>73524</v>
      </c>
      <c r="L98" s="751">
        <v>75495</v>
      </c>
      <c r="M98" s="751">
        <v>69017</v>
      </c>
      <c r="N98" s="751">
        <v>74465</v>
      </c>
      <c r="O98" s="749">
        <f t="shared" si="24"/>
        <v>62.143999999999998</v>
      </c>
      <c r="P98" s="749">
        <f t="shared" si="25"/>
        <v>58.866</v>
      </c>
      <c r="Q98" s="749">
        <f t="shared" si="26"/>
        <v>73.914000000000001</v>
      </c>
      <c r="R98" s="749">
        <f t="shared" si="27"/>
        <v>64.451999999999998</v>
      </c>
      <c r="S98" s="749">
        <f t="shared" si="28"/>
        <v>73.524000000000001</v>
      </c>
      <c r="T98" s="749">
        <f t="shared" si="29"/>
        <v>75.495000000000005</v>
      </c>
      <c r="U98" s="749">
        <f t="shared" si="30"/>
        <v>69.016999999999996</v>
      </c>
      <c r="V98" s="749">
        <f t="shared" si="31"/>
        <v>74.465000000000003</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753">
        <v>0</v>
      </c>
      <c r="G99" s="752">
        <v>8655</v>
      </c>
      <c r="H99" s="751">
        <v>8199</v>
      </c>
      <c r="I99" s="751">
        <v>10294</v>
      </c>
      <c r="J99" s="751">
        <v>8977</v>
      </c>
      <c r="K99" s="751">
        <v>10240</v>
      </c>
      <c r="L99" s="751">
        <v>10515</v>
      </c>
      <c r="M99" s="751">
        <v>9612</v>
      </c>
      <c r="N99" s="751">
        <v>10371</v>
      </c>
      <c r="O99" s="749">
        <f t="shared" si="24"/>
        <v>8.6549999999999994</v>
      </c>
      <c r="P99" s="749">
        <f t="shared" si="25"/>
        <v>8.1989999999999998</v>
      </c>
      <c r="Q99" s="749">
        <f t="shared" si="26"/>
        <v>10.294</v>
      </c>
      <c r="R99" s="749">
        <f t="shared" si="27"/>
        <v>8.9770000000000003</v>
      </c>
      <c r="S99" s="749">
        <f t="shared" si="28"/>
        <v>10.24</v>
      </c>
      <c r="T99" s="749">
        <f t="shared" si="29"/>
        <v>10.515000000000001</v>
      </c>
      <c r="U99" s="749">
        <f t="shared" si="30"/>
        <v>9.6120000000000001</v>
      </c>
      <c r="V99" s="749">
        <f t="shared" si="31"/>
        <v>10.371</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751">
        <v>9283</v>
      </c>
      <c r="G100" s="752">
        <v>9901</v>
      </c>
      <c r="H100" s="751">
        <v>9379</v>
      </c>
      <c r="I100" s="751">
        <v>11777</v>
      </c>
      <c r="J100" s="751">
        <v>10269</v>
      </c>
      <c r="K100" s="751">
        <v>11715</v>
      </c>
      <c r="L100" s="751">
        <v>12029</v>
      </c>
      <c r="M100" s="751">
        <v>10997</v>
      </c>
      <c r="N100" s="751">
        <v>11865</v>
      </c>
      <c r="O100" s="749">
        <f t="shared" si="24"/>
        <v>9.9009999999999998</v>
      </c>
      <c r="P100" s="749">
        <f t="shared" si="25"/>
        <v>9.3789999999999996</v>
      </c>
      <c r="Q100" s="749">
        <f t="shared" si="26"/>
        <v>11.776999999999999</v>
      </c>
      <c r="R100" s="749">
        <f t="shared" si="27"/>
        <v>10.269</v>
      </c>
      <c r="S100" s="749">
        <f t="shared" si="28"/>
        <v>11.715</v>
      </c>
      <c r="T100" s="749">
        <f t="shared" si="29"/>
        <v>12.029</v>
      </c>
      <c r="U100" s="749">
        <f t="shared" si="30"/>
        <v>10.997</v>
      </c>
      <c r="V100" s="749">
        <f t="shared" si="31"/>
        <v>11.865</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753">
        <v>0</v>
      </c>
      <c r="G101" s="752">
        <v>28735</v>
      </c>
      <c r="H101" s="751">
        <v>27219</v>
      </c>
      <c r="I101" s="751">
        <v>34178</v>
      </c>
      <c r="J101" s="751">
        <v>29802</v>
      </c>
      <c r="K101" s="751">
        <v>33997</v>
      </c>
      <c r="L101" s="751">
        <v>34908</v>
      </c>
      <c r="M101" s="751">
        <v>31913</v>
      </c>
      <c r="N101" s="751">
        <v>34432</v>
      </c>
      <c r="O101" s="749">
        <f t="shared" si="24"/>
        <v>28.734999999999999</v>
      </c>
      <c r="P101" s="749">
        <f t="shared" si="25"/>
        <v>27.219000000000001</v>
      </c>
      <c r="Q101" s="749">
        <f t="shared" si="26"/>
        <v>34.177999999999997</v>
      </c>
      <c r="R101" s="749">
        <f t="shared" si="27"/>
        <v>29.802</v>
      </c>
      <c r="S101" s="749">
        <f t="shared" si="28"/>
        <v>33.997</v>
      </c>
      <c r="T101" s="749">
        <f t="shared" si="29"/>
        <v>34.908000000000001</v>
      </c>
      <c r="U101" s="749">
        <f t="shared" si="30"/>
        <v>31.913</v>
      </c>
      <c r="V101" s="749">
        <f t="shared" si="31"/>
        <v>34.432000000000002</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753">
        <v>0</v>
      </c>
      <c r="G102" s="752">
        <v>24472</v>
      </c>
      <c r="H102" s="751">
        <v>23182</v>
      </c>
      <c r="I102" s="751">
        <v>29108</v>
      </c>
      <c r="J102" s="751">
        <v>25381</v>
      </c>
      <c r="K102" s="751">
        <v>28954</v>
      </c>
      <c r="L102" s="751">
        <v>29730</v>
      </c>
      <c r="M102" s="751">
        <v>27179</v>
      </c>
      <c r="N102" s="751">
        <v>29325</v>
      </c>
      <c r="O102" s="749">
        <f t="shared" si="24"/>
        <v>24.472000000000001</v>
      </c>
      <c r="P102" s="749">
        <f t="shared" si="25"/>
        <v>23.181999999999999</v>
      </c>
      <c r="Q102" s="749">
        <f t="shared" si="26"/>
        <v>29.108000000000001</v>
      </c>
      <c r="R102" s="749">
        <f t="shared" si="27"/>
        <v>25.381</v>
      </c>
      <c r="S102" s="749">
        <f t="shared" si="28"/>
        <v>28.954000000000001</v>
      </c>
      <c r="T102" s="749">
        <f t="shared" si="29"/>
        <v>29.73</v>
      </c>
      <c r="U102" s="749">
        <f t="shared" si="30"/>
        <v>27.178999999999998</v>
      </c>
      <c r="V102" s="749">
        <f t="shared" si="31"/>
        <v>29.324999999999999</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751">
        <v>11137</v>
      </c>
      <c r="G103" s="752">
        <v>9110</v>
      </c>
      <c r="H103" s="751">
        <v>8629</v>
      </c>
      <c r="I103" s="751">
        <v>10835</v>
      </c>
      <c r="J103" s="751">
        <v>9448</v>
      </c>
      <c r="K103" s="751">
        <v>10778</v>
      </c>
      <c r="L103" s="751">
        <v>11067</v>
      </c>
      <c r="M103" s="751">
        <v>10117</v>
      </c>
      <c r="N103" s="751">
        <v>10916</v>
      </c>
      <c r="O103" s="749">
        <f t="shared" si="24"/>
        <v>9.11</v>
      </c>
      <c r="P103" s="749">
        <f t="shared" si="25"/>
        <v>8.6289999999999996</v>
      </c>
      <c r="Q103" s="749">
        <f t="shared" si="26"/>
        <v>10.835000000000001</v>
      </c>
      <c r="R103" s="749">
        <f t="shared" si="27"/>
        <v>9.4480000000000004</v>
      </c>
      <c r="S103" s="749">
        <f t="shared" si="28"/>
        <v>10.778</v>
      </c>
      <c r="T103" s="749">
        <f t="shared" si="29"/>
        <v>11.067</v>
      </c>
      <c r="U103" s="749">
        <f t="shared" si="30"/>
        <v>10.117000000000001</v>
      </c>
      <c r="V103" s="749">
        <f t="shared" si="31"/>
        <v>10.916</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751">
        <v>11984</v>
      </c>
      <c r="G104" s="752">
        <v>11039</v>
      </c>
      <c r="H104" s="751">
        <v>10457</v>
      </c>
      <c r="I104" s="751">
        <v>13130</v>
      </c>
      <c r="J104" s="751">
        <v>11449</v>
      </c>
      <c r="K104" s="751">
        <v>13061</v>
      </c>
      <c r="L104" s="751">
        <v>13411</v>
      </c>
      <c r="M104" s="751">
        <v>12260</v>
      </c>
      <c r="N104" s="751">
        <v>13228</v>
      </c>
      <c r="O104" s="749">
        <f t="shared" si="24"/>
        <v>11.039</v>
      </c>
      <c r="P104" s="749">
        <f t="shared" si="25"/>
        <v>10.457000000000001</v>
      </c>
      <c r="Q104" s="749">
        <f t="shared" si="26"/>
        <v>13.13</v>
      </c>
      <c r="R104" s="749">
        <f t="shared" si="27"/>
        <v>11.449</v>
      </c>
      <c r="S104" s="749">
        <f t="shared" si="28"/>
        <v>13.061</v>
      </c>
      <c r="T104" s="749">
        <f t="shared" si="29"/>
        <v>13.411</v>
      </c>
      <c r="U104" s="749">
        <f t="shared" si="30"/>
        <v>12.26</v>
      </c>
      <c r="V104" s="749">
        <f t="shared" si="31"/>
        <v>13.228</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753">
        <v>0</v>
      </c>
      <c r="G105" s="752">
        <v>109357</v>
      </c>
      <c r="H105" s="751">
        <v>103590</v>
      </c>
      <c r="I105" s="751">
        <v>130070</v>
      </c>
      <c r="J105" s="751">
        <v>113419</v>
      </c>
      <c r="K105" s="751">
        <v>129384</v>
      </c>
      <c r="L105" s="751">
        <v>132852</v>
      </c>
      <c r="M105" s="751">
        <v>121453</v>
      </c>
      <c r="N105" s="751">
        <v>131040</v>
      </c>
      <c r="O105" s="749">
        <f t="shared" si="24"/>
        <v>109.357</v>
      </c>
      <c r="P105" s="749">
        <f t="shared" si="25"/>
        <v>103.59</v>
      </c>
      <c r="Q105" s="749">
        <f t="shared" si="26"/>
        <v>130.07</v>
      </c>
      <c r="R105" s="749">
        <f t="shared" si="27"/>
        <v>113.419</v>
      </c>
      <c r="S105" s="749">
        <f t="shared" si="28"/>
        <v>129.38399999999999</v>
      </c>
      <c r="T105" s="749">
        <f t="shared" si="29"/>
        <v>132.852</v>
      </c>
      <c r="U105" s="749">
        <f t="shared" si="30"/>
        <v>121.453</v>
      </c>
      <c r="V105" s="749">
        <f t="shared" si="31"/>
        <v>131.04</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751">
        <v>1657</v>
      </c>
      <c r="G106" s="752">
        <v>2726</v>
      </c>
      <c r="H106" s="751">
        <v>2583</v>
      </c>
      <c r="I106" s="751">
        <v>3243</v>
      </c>
      <c r="J106" s="751">
        <v>2828</v>
      </c>
      <c r="K106" s="751">
        <v>3226</v>
      </c>
      <c r="L106" s="751">
        <v>3312</v>
      </c>
      <c r="M106" s="751">
        <v>3028</v>
      </c>
      <c r="N106" s="751">
        <v>3267</v>
      </c>
      <c r="O106" s="749">
        <f t="shared" si="24"/>
        <v>2.726</v>
      </c>
      <c r="P106" s="749">
        <f t="shared" si="25"/>
        <v>2.5830000000000002</v>
      </c>
      <c r="Q106" s="749">
        <f t="shared" si="26"/>
        <v>3.2429999999999999</v>
      </c>
      <c r="R106" s="749">
        <f t="shared" si="27"/>
        <v>2.8279999999999998</v>
      </c>
      <c r="S106" s="749">
        <f t="shared" si="28"/>
        <v>3.226</v>
      </c>
      <c r="T106" s="749">
        <f t="shared" si="29"/>
        <v>3.3119999999999998</v>
      </c>
      <c r="U106" s="749">
        <f t="shared" si="30"/>
        <v>3.028</v>
      </c>
      <c r="V106" s="749">
        <f t="shared" si="31"/>
        <v>3.2669999999999999</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753">
        <v>0</v>
      </c>
      <c r="G107" s="752">
        <v>36020</v>
      </c>
      <c r="H107" s="751">
        <v>34120</v>
      </c>
      <c r="I107" s="751">
        <v>42842</v>
      </c>
      <c r="J107" s="751">
        <v>37358</v>
      </c>
      <c r="K107" s="751">
        <v>42616</v>
      </c>
      <c r="L107" s="751">
        <v>43759</v>
      </c>
      <c r="M107" s="751">
        <v>40004</v>
      </c>
      <c r="N107" s="751">
        <v>43162</v>
      </c>
      <c r="O107" s="749">
        <f t="shared" si="24"/>
        <v>36.020000000000003</v>
      </c>
      <c r="P107" s="749">
        <f t="shared" si="25"/>
        <v>34.119999999999997</v>
      </c>
      <c r="Q107" s="749">
        <f t="shared" si="26"/>
        <v>42.841999999999999</v>
      </c>
      <c r="R107" s="749">
        <f t="shared" si="27"/>
        <v>37.357999999999997</v>
      </c>
      <c r="S107" s="749">
        <f t="shared" si="28"/>
        <v>42.616</v>
      </c>
      <c r="T107" s="749">
        <f t="shared" si="29"/>
        <v>43.759</v>
      </c>
      <c r="U107" s="749">
        <f t="shared" si="30"/>
        <v>40.003999999999998</v>
      </c>
      <c r="V107" s="749">
        <f t="shared" si="31"/>
        <v>43.161999999999999</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751">
        <v>16014</v>
      </c>
      <c r="G108" s="752">
        <v>1227</v>
      </c>
      <c r="H108" s="751">
        <v>1162</v>
      </c>
      <c r="I108" s="751">
        <v>1459</v>
      </c>
      <c r="J108" s="751">
        <v>1272</v>
      </c>
      <c r="K108" s="751">
        <v>1451</v>
      </c>
      <c r="L108" s="751">
        <v>1490</v>
      </c>
      <c r="M108" s="751">
        <v>1362</v>
      </c>
      <c r="N108" s="751">
        <v>1470</v>
      </c>
      <c r="O108" s="749">
        <f t="shared" si="24"/>
        <v>1.2270000000000001</v>
      </c>
      <c r="P108" s="749">
        <f t="shared" si="25"/>
        <v>1.1619999999999999</v>
      </c>
      <c r="Q108" s="749">
        <f t="shared" si="26"/>
        <v>1.4590000000000001</v>
      </c>
      <c r="R108" s="749">
        <f t="shared" si="27"/>
        <v>1.272</v>
      </c>
      <c r="S108" s="749">
        <f t="shared" si="28"/>
        <v>1.4510000000000001</v>
      </c>
      <c r="T108" s="749">
        <f t="shared" si="29"/>
        <v>1.49</v>
      </c>
      <c r="U108" s="749">
        <f t="shared" si="30"/>
        <v>1.3620000000000001</v>
      </c>
      <c r="V108" s="749">
        <f t="shared" si="31"/>
        <v>1.47</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751">
        <v>25227</v>
      </c>
      <c r="G109" s="752">
        <v>10116</v>
      </c>
      <c r="H109" s="751">
        <v>9582</v>
      </c>
      <c r="I109" s="751">
        <v>12032</v>
      </c>
      <c r="J109" s="751">
        <v>10492</v>
      </c>
      <c r="K109" s="751">
        <v>11969</v>
      </c>
      <c r="L109" s="751">
        <v>12289</v>
      </c>
      <c r="M109" s="751">
        <v>11235</v>
      </c>
      <c r="N109" s="751">
        <v>12122</v>
      </c>
      <c r="O109" s="749">
        <f t="shared" si="24"/>
        <v>10.116</v>
      </c>
      <c r="P109" s="749">
        <f t="shared" si="25"/>
        <v>9.5820000000000007</v>
      </c>
      <c r="Q109" s="749">
        <f t="shared" si="26"/>
        <v>12.032</v>
      </c>
      <c r="R109" s="749">
        <f t="shared" si="27"/>
        <v>10.492000000000001</v>
      </c>
      <c r="S109" s="749">
        <f t="shared" si="28"/>
        <v>11.968999999999999</v>
      </c>
      <c r="T109" s="749">
        <f t="shared" si="29"/>
        <v>12.289</v>
      </c>
      <c r="U109" s="749">
        <f t="shared" si="30"/>
        <v>11.234999999999999</v>
      </c>
      <c r="V109" s="749">
        <f t="shared" si="31"/>
        <v>12.122</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751">
        <v>68047</v>
      </c>
      <c r="G110" s="752">
        <v>29756</v>
      </c>
      <c r="H110" s="751">
        <v>28186</v>
      </c>
      <c r="I110" s="751">
        <v>35392</v>
      </c>
      <c r="J110" s="751">
        <v>30861</v>
      </c>
      <c r="K110" s="751">
        <v>35205</v>
      </c>
      <c r="L110" s="751">
        <v>36149</v>
      </c>
      <c r="M110" s="751">
        <v>33047</v>
      </c>
      <c r="N110" s="751">
        <v>35656</v>
      </c>
      <c r="O110" s="749">
        <f t="shared" si="24"/>
        <v>29.756</v>
      </c>
      <c r="P110" s="749">
        <f t="shared" si="25"/>
        <v>28.186</v>
      </c>
      <c r="Q110" s="749">
        <f t="shared" si="26"/>
        <v>35.392000000000003</v>
      </c>
      <c r="R110" s="749">
        <f t="shared" si="27"/>
        <v>30.861000000000001</v>
      </c>
      <c r="S110" s="749">
        <f t="shared" si="28"/>
        <v>35.204999999999998</v>
      </c>
      <c r="T110" s="749">
        <f t="shared" si="29"/>
        <v>36.149000000000001</v>
      </c>
      <c r="U110" s="749">
        <f t="shared" si="30"/>
        <v>33.046999999999997</v>
      </c>
      <c r="V110" s="749">
        <f t="shared" si="31"/>
        <v>35.655999999999999</v>
      </c>
      <c r="W110" s="20" t="s">
        <v>946</v>
      </c>
    </row>
    <row r="111" spans="1:23" s="20" customFormat="1" x14ac:dyDescent="0.25">
      <c r="A111" s="20" t="s">
        <v>957</v>
      </c>
      <c r="B111" s="56" t="str">
        <f>ITE_LUC_Rates!C112</f>
        <v>Quality Restaurant / Seats</v>
      </c>
      <c r="C111" s="57" t="str">
        <f>ITE_LUC_Rates!D112</f>
        <v>Seat</v>
      </c>
      <c r="D111" s="129">
        <f>ITE_LUC_Rates!H112</f>
        <v>2.6</v>
      </c>
      <c r="E111" s="58" t="s">
        <v>71</v>
      </c>
      <c r="F111" s="751">
        <v>2163</v>
      </c>
      <c r="G111" s="752">
        <v>923</v>
      </c>
      <c r="H111" s="751">
        <v>874</v>
      </c>
      <c r="I111" s="751">
        <v>1098</v>
      </c>
      <c r="J111" s="751">
        <v>957</v>
      </c>
      <c r="K111" s="751">
        <v>1092</v>
      </c>
      <c r="L111" s="751">
        <v>1121</v>
      </c>
      <c r="M111" s="751">
        <v>1025</v>
      </c>
      <c r="N111" s="751">
        <v>1106</v>
      </c>
      <c r="O111" s="757">
        <f t="shared" si="24"/>
        <v>923</v>
      </c>
      <c r="P111" s="757">
        <f t="shared" si="25"/>
        <v>874</v>
      </c>
      <c r="Q111" s="757">
        <f t="shared" si="26"/>
        <v>1098</v>
      </c>
      <c r="R111" s="757">
        <f t="shared" si="27"/>
        <v>957</v>
      </c>
      <c r="S111" s="757">
        <f t="shared" si="28"/>
        <v>1092</v>
      </c>
      <c r="T111" s="757">
        <f t="shared" si="29"/>
        <v>1121</v>
      </c>
      <c r="U111" s="757">
        <f t="shared" si="30"/>
        <v>1025</v>
      </c>
      <c r="V111" s="757">
        <f t="shared" si="31"/>
        <v>1106</v>
      </c>
    </row>
    <row r="112" spans="1:23" s="20" customFormat="1" x14ac:dyDescent="0.25">
      <c r="A112" s="20" t="s">
        <v>940</v>
      </c>
      <c r="B112" s="56" t="str">
        <f>ITE_LUC_Rates!C113</f>
        <v>High Turnover Rest</v>
      </c>
      <c r="C112" s="57" t="str">
        <f>ITE_LUC_Rates!D113</f>
        <v>1000 GSF</v>
      </c>
      <c r="D112" s="129">
        <f>ITE_LUC_Rates!H113</f>
        <v>112.18</v>
      </c>
      <c r="E112" s="58" t="s">
        <v>71</v>
      </c>
      <c r="F112" s="751">
        <v>51865</v>
      </c>
      <c r="G112" s="752">
        <v>11345</v>
      </c>
      <c r="H112" s="751">
        <v>10746</v>
      </c>
      <c r="I112" s="751">
        <v>13493</v>
      </c>
      <c r="J112" s="751">
        <v>11766</v>
      </c>
      <c r="K112" s="751">
        <v>13422</v>
      </c>
      <c r="L112" s="751">
        <v>13782</v>
      </c>
      <c r="M112" s="751">
        <v>12600</v>
      </c>
      <c r="N112" s="751">
        <v>13594</v>
      </c>
      <c r="O112" s="749">
        <f t="shared" si="24"/>
        <v>11.345000000000001</v>
      </c>
      <c r="P112" s="749">
        <f t="shared" si="25"/>
        <v>10.746</v>
      </c>
      <c r="Q112" s="749">
        <f t="shared" si="26"/>
        <v>13.493</v>
      </c>
      <c r="R112" s="749">
        <f t="shared" si="27"/>
        <v>11.766</v>
      </c>
      <c r="S112" s="749">
        <f t="shared" si="28"/>
        <v>13.422000000000001</v>
      </c>
      <c r="T112" s="749">
        <f t="shared" si="29"/>
        <v>13.782</v>
      </c>
      <c r="U112" s="749">
        <f t="shared" si="30"/>
        <v>12.6</v>
      </c>
      <c r="V112" s="749">
        <f t="shared" si="31"/>
        <v>13.593999999999999</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751">
        <v>1581</v>
      </c>
      <c r="G113" s="752">
        <v>442</v>
      </c>
      <c r="H113" s="751">
        <v>419</v>
      </c>
      <c r="I113" s="751">
        <v>526</v>
      </c>
      <c r="J113" s="751">
        <v>458</v>
      </c>
      <c r="K113" s="751">
        <v>523</v>
      </c>
      <c r="L113" s="751">
        <v>537</v>
      </c>
      <c r="M113" s="751">
        <v>491</v>
      </c>
      <c r="N113" s="751">
        <v>530</v>
      </c>
      <c r="O113" s="757">
        <f t="shared" si="24"/>
        <v>442</v>
      </c>
      <c r="P113" s="757">
        <f t="shared" si="25"/>
        <v>419</v>
      </c>
      <c r="Q113" s="757">
        <f t="shared" si="26"/>
        <v>526</v>
      </c>
      <c r="R113" s="757">
        <f t="shared" si="27"/>
        <v>458</v>
      </c>
      <c r="S113" s="757">
        <f t="shared" si="28"/>
        <v>523</v>
      </c>
      <c r="T113" s="757">
        <f t="shared" si="29"/>
        <v>537</v>
      </c>
      <c r="U113" s="757">
        <f t="shared" si="30"/>
        <v>491</v>
      </c>
      <c r="V113" s="757">
        <f t="shared" si="31"/>
        <v>530</v>
      </c>
    </row>
    <row r="114" spans="1:23" s="20" customFormat="1" x14ac:dyDescent="0.25">
      <c r="A114" s="20" t="s">
        <v>941</v>
      </c>
      <c r="B114" s="56" t="str">
        <f>ITE_LUC_Rates!C115</f>
        <v>Fast Food Rest. w/o Drive-Thru</v>
      </c>
      <c r="C114" s="57" t="str">
        <f>ITE_LUC_Rates!D115</f>
        <v>1000 GSF</v>
      </c>
      <c r="D114" s="129">
        <f>ITE_LUC_Rates!H115</f>
        <v>346.23</v>
      </c>
      <c r="E114" s="58" t="s">
        <v>71</v>
      </c>
      <c r="F114" s="751">
        <v>73276</v>
      </c>
      <c r="G114" s="752">
        <v>33158</v>
      </c>
      <c r="H114" s="751">
        <v>31410</v>
      </c>
      <c r="I114" s="751">
        <v>39439</v>
      </c>
      <c r="J114" s="751">
        <v>34390</v>
      </c>
      <c r="K114" s="751">
        <v>39231</v>
      </c>
      <c r="L114" s="751">
        <v>40282</v>
      </c>
      <c r="M114" s="751">
        <v>36826</v>
      </c>
      <c r="N114" s="751">
        <v>39733</v>
      </c>
      <c r="O114" s="749">
        <f t="shared" si="24"/>
        <v>33.158000000000001</v>
      </c>
      <c r="P114" s="749">
        <f t="shared" si="25"/>
        <v>31.41</v>
      </c>
      <c r="Q114" s="749">
        <f t="shared" si="26"/>
        <v>39.439</v>
      </c>
      <c r="R114" s="749">
        <f t="shared" si="27"/>
        <v>34.39</v>
      </c>
      <c r="S114" s="749">
        <f t="shared" si="28"/>
        <v>39.231000000000002</v>
      </c>
      <c r="T114" s="749">
        <f t="shared" si="29"/>
        <v>40.281999999999996</v>
      </c>
      <c r="U114" s="749">
        <f t="shared" si="30"/>
        <v>36.826000000000001</v>
      </c>
      <c r="V114" s="749">
        <f t="shared" si="31"/>
        <v>39.732999999999997</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751">
        <v>50773</v>
      </c>
      <c r="G115" s="752">
        <v>45103</v>
      </c>
      <c r="H115" s="751">
        <v>42724</v>
      </c>
      <c r="I115" s="751">
        <v>53646</v>
      </c>
      <c r="J115" s="751">
        <v>46778</v>
      </c>
      <c r="K115" s="751">
        <v>53363</v>
      </c>
      <c r="L115" s="751">
        <v>54793</v>
      </c>
      <c r="M115" s="751">
        <v>50091</v>
      </c>
      <c r="N115" s="751">
        <v>54046</v>
      </c>
      <c r="O115" s="749">
        <f t="shared" si="24"/>
        <v>45.103000000000002</v>
      </c>
      <c r="P115" s="749">
        <f t="shared" si="25"/>
        <v>42.723999999999997</v>
      </c>
      <c r="Q115" s="749">
        <f t="shared" si="26"/>
        <v>53.646000000000001</v>
      </c>
      <c r="R115" s="749">
        <f t="shared" si="27"/>
        <v>46.777999999999999</v>
      </c>
      <c r="S115" s="749">
        <f t="shared" si="28"/>
        <v>53.363</v>
      </c>
      <c r="T115" s="749">
        <f t="shared" si="29"/>
        <v>54.792999999999999</v>
      </c>
      <c r="U115" s="749">
        <f t="shared" si="30"/>
        <v>50.091000000000001</v>
      </c>
      <c r="V115" s="749">
        <f t="shared" si="31"/>
        <v>54.045999999999999</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751">
        <v>58641</v>
      </c>
      <c r="G116" s="752">
        <v>78568</v>
      </c>
      <c r="H116" s="751">
        <v>74424</v>
      </c>
      <c r="I116" s="751">
        <v>93449</v>
      </c>
      <c r="J116" s="751">
        <v>81486</v>
      </c>
      <c r="K116" s="751">
        <v>92956</v>
      </c>
      <c r="L116" s="751">
        <v>95447</v>
      </c>
      <c r="M116" s="751">
        <v>87258</v>
      </c>
      <c r="N116" s="751">
        <v>94146</v>
      </c>
      <c r="O116" s="749">
        <f t="shared" si="24"/>
        <v>78.567999999999998</v>
      </c>
      <c r="P116" s="749">
        <f t="shared" si="25"/>
        <v>74.424000000000007</v>
      </c>
      <c r="Q116" s="749">
        <f t="shared" si="26"/>
        <v>93.448999999999998</v>
      </c>
      <c r="R116" s="749">
        <f t="shared" si="27"/>
        <v>81.486000000000004</v>
      </c>
      <c r="S116" s="749">
        <f t="shared" si="28"/>
        <v>92.956000000000003</v>
      </c>
      <c r="T116" s="749">
        <f t="shared" si="29"/>
        <v>95.447000000000003</v>
      </c>
      <c r="U116" s="749">
        <f t="shared" si="30"/>
        <v>87.257999999999996</v>
      </c>
      <c r="V116" s="749">
        <f t="shared" si="31"/>
        <v>94.146000000000001</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751">
        <v>12075</v>
      </c>
      <c r="G117" s="752">
        <v>16473</v>
      </c>
      <c r="H117" s="751">
        <v>15605</v>
      </c>
      <c r="I117" s="751">
        <v>19594</v>
      </c>
      <c r="J117" s="751">
        <v>17085</v>
      </c>
      <c r="K117" s="751">
        <v>19490</v>
      </c>
      <c r="L117" s="751">
        <v>20013</v>
      </c>
      <c r="M117" s="751">
        <v>18295</v>
      </c>
      <c r="N117" s="751">
        <v>19740</v>
      </c>
      <c r="O117" s="757">
        <f t="shared" si="24"/>
        <v>16473</v>
      </c>
      <c r="P117" s="757">
        <f t="shared" si="25"/>
        <v>15605</v>
      </c>
      <c r="Q117" s="757">
        <f t="shared" si="26"/>
        <v>19594</v>
      </c>
      <c r="R117" s="757">
        <f t="shared" si="27"/>
        <v>17085</v>
      </c>
      <c r="S117" s="757">
        <f t="shared" si="28"/>
        <v>19490</v>
      </c>
      <c r="T117" s="757">
        <f t="shared" si="29"/>
        <v>20013</v>
      </c>
      <c r="U117" s="757">
        <f t="shared" si="30"/>
        <v>18295</v>
      </c>
      <c r="V117" s="757">
        <f t="shared" si="31"/>
        <v>19740</v>
      </c>
    </row>
    <row r="118" spans="1:23" s="20" customFormat="1" x14ac:dyDescent="0.25">
      <c r="A118" s="102"/>
      <c r="B118" s="56"/>
      <c r="C118" s="119"/>
      <c r="D118" s="118"/>
      <c r="E118" s="100"/>
      <c r="F118" s="60"/>
      <c r="G118" s="60"/>
      <c r="H118" s="60"/>
      <c r="I118" s="60"/>
      <c r="J118" s="60"/>
      <c r="K118" s="60"/>
      <c r="L118" s="60"/>
      <c r="M118" s="60"/>
      <c r="N118" s="60"/>
      <c r="O118" s="756"/>
      <c r="P118" s="756"/>
      <c r="Q118" s="756"/>
      <c r="R118" s="756"/>
      <c r="S118" s="756"/>
      <c r="T118" s="756"/>
      <c r="U118" s="756"/>
      <c r="V118" s="756"/>
    </row>
    <row r="119" spans="1:23" s="20" customFormat="1" x14ac:dyDescent="0.25">
      <c r="B119" s="56"/>
      <c r="C119" s="119"/>
      <c r="D119" s="119"/>
      <c r="E119" s="100"/>
      <c r="F119" s="60"/>
      <c r="G119" s="60"/>
      <c r="H119" s="60"/>
      <c r="I119" s="60"/>
      <c r="J119" s="60"/>
      <c r="K119" s="60"/>
      <c r="L119" s="60"/>
      <c r="M119" s="60"/>
      <c r="N119" s="60"/>
      <c r="O119" s="756"/>
      <c r="P119" s="756"/>
      <c r="Q119" s="756"/>
      <c r="R119" s="756"/>
      <c r="S119" s="756"/>
      <c r="T119" s="756"/>
      <c r="U119" s="756"/>
      <c r="V119" s="756"/>
    </row>
    <row r="120" spans="1:23" s="20" customFormat="1" x14ac:dyDescent="0.25">
      <c r="B120" s="56"/>
      <c r="C120" s="119"/>
      <c r="D120" s="119"/>
      <c r="E120" s="100"/>
      <c r="F120" s="60"/>
      <c r="G120" s="60"/>
      <c r="H120" s="60"/>
      <c r="I120" s="60"/>
      <c r="J120" s="60"/>
      <c r="K120" s="60"/>
      <c r="L120" s="60"/>
      <c r="M120" s="60"/>
      <c r="N120" s="60"/>
      <c r="O120" s="756"/>
      <c r="P120" s="756"/>
      <c r="Q120" s="756"/>
      <c r="R120" s="756"/>
      <c r="S120" s="756"/>
      <c r="T120" s="756"/>
      <c r="U120" s="756"/>
      <c r="V120" s="756"/>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756"/>
      <c r="P140" s="756"/>
      <c r="Q140" s="756"/>
      <c r="R140" s="756"/>
      <c r="S140" s="756"/>
      <c r="T140" s="756"/>
      <c r="U140" s="756"/>
      <c r="V140" s="756"/>
      <c r="W140" s="11"/>
      <c r="X140" s="11"/>
      <c r="Y140" s="11"/>
      <c r="Z140" s="11"/>
      <c r="AA140" s="11"/>
    </row>
    <row r="141" spans="1:27" s="34" customFormat="1" x14ac:dyDescent="0.25">
      <c r="A141" s="11"/>
      <c r="B141" s="33"/>
      <c r="E141" s="69"/>
      <c r="F141" s="13"/>
      <c r="G141" s="13"/>
      <c r="H141" s="13"/>
      <c r="I141" s="13"/>
      <c r="J141" s="13"/>
      <c r="K141" s="13"/>
      <c r="L141" s="13"/>
      <c r="M141" s="13"/>
      <c r="N141" s="13"/>
      <c r="O141" s="756"/>
      <c r="P141" s="756"/>
      <c r="Q141" s="756"/>
      <c r="R141" s="756"/>
      <c r="S141" s="756"/>
      <c r="T141" s="756"/>
      <c r="U141" s="756"/>
      <c r="V141" s="756"/>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03" t="s">
        <v>58</v>
      </c>
      <c r="P2" s="804"/>
      <c r="Q2" s="804"/>
      <c r="R2" s="804"/>
      <c r="S2" s="805"/>
    </row>
    <row r="3" spans="1:36" ht="17.100000000000001" customHeight="1" thickBot="1" x14ac:dyDescent="0.3">
      <c r="A3" s="10"/>
      <c r="B3" s="815"/>
      <c r="C3" s="816"/>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810" t="s">
        <v>53</v>
      </c>
      <c r="C4" s="812">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811"/>
      <c r="C5" s="809"/>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806" t="s">
        <v>54</v>
      </c>
      <c r="C6" s="808"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807"/>
      <c r="C7" s="809"/>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66</v>
      </c>
      <c r="X9" s="798"/>
      <c r="Y9" s="799"/>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811"/>
      <c r="C5" s="809"/>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806" t="s">
        <v>54</v>
      </c>
      <c r="C6" s="808"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807"/>
      <c r="C7" s="809"/>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P9:S9"/>
    <mergeCell ref="T9:V9"/>
    <mergeCell ref="I9:O9"/>
    <mergeCell ref="W9:Y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1"/>
      <c r="C5" s="809"/>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806" t="s">
        <v>54</v>
      </c>
      <c r="C6" s="808"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807"/>
      <c r="C7" s="809"/>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66</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1"/>
      <c r="C5" s="809"/>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806" t="s">
        <v>54</v>
      </c>
      <c r="C6" s="808"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807"/>
      <c r="C7" s="809"/>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1"/>
      <c r="C5" s="809"/>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806" t="s">
        <v>54</v>
      </c>
      <c r="C6" s="808"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807"/>
      <c r="C7" s="809"/>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W9:Y9"/>
    <mergeCell ref="I9:O9"/>
    <mergeCell ref="P9:S9"/>
    <mergeCell ref="T9:V9"/>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811"/>
      <c r="C5" s="809"/>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806" t="s">
        <v>54</v>
      </c>
      <c r="C6" s="808"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807"/>
      <c r="C7" s="809"/>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7721.8841873465353</v>
      </c>
      <c r="I23" s="553">
        <f>ITECountywide!$B$9*E23</f>
        <v>13.268089441471812</v>
      </c>
      <c r="J23" s="554">
        <f t="shared" si="14"/>
        <v>1.67</v>
      </c>
      <c r="K23" s="416">
        <f t="shared" si="15"/>
        <v>0.8872444414531403</v>
      </c>
      <c r="L23" s="554">
        <f>Passby_Length_Adj!H18</f>
        <v>1</v>
      </c>
      <c r="M23" s="554">
        <f>Passby_Length_Adj!J18</f>
        <v>1</v>
      </c>
      <c r="N23" s="416">
        <v>0.5</v>
      </c>
      <c r="O23" s="546">
        <f t="shared" si="16"/>
        <v>0.5</v>
      </c>
      <c r="P23" s="555">
        <f t="shared" si="17"/>
        <v>48.318497497737994</v>
      </c>
      <c r="Q23" s="556">
        <f t="shared" si="18"/>
        <v>28.933232034573649</v>
      </c>
      <c r="R23" s="557">
        <f t="shared" si="19"/>
        <v>254.27556818181819</v>
      </c>
      <c r="S23" s="582">
        <f t="shared" si="20"/>
        <v>7357.0140149275985</v>
      </c>
      <c r="T23" s="555">
        <f t="shared" si="21"/>
        <v>2.154863711840949</v>
      </c>
      <c r="U23" s="559">
        <f t="shared" si="22"/>
        <v>154.50490219883392</v>
      </c>
      <c r="V23" s="582">
        <f t="shared" si="23"/>
        <v>332.93700704980205</v>
      </c>
      <c r="W23" s="555">
        <f t="shared" si="24"/>
        <v>0.84243016404463955</v>
      </c>
      <c r="X23" s="559">
        <f t="shared" si="25"/>
        <v>37.9060089869281</v>
      </c>
      <c r="Y23" s="582">
        <f t="shared" si="26"/>
        <v>31.93316536913542</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1"/>
      <c r="C5" s="809"/>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806" t="s">
        <v>54</v>
      </c>
      <c r="C6" s="808"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807"/>
      <c r="C7" s="809"/>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62</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I9:O9"/>
    <mergeCell ref="P9:S9"/>
    <mergeCell ref="T9:V9"/>
    <mergeCell ref="W9:Y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1"/>
      <c r="C5" s="809"/>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806" t="s">
        <v>54</v>
      </c>
      <c r="C6" s="808"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807"/>
      <c r="C7" s="809"/>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5" t="s">
        <v>495</v>
      </c>
      <c r="C1" s="836"/>
      <c r="D1" s="837"/>
      <c r="E1" s="829" t="s">
        <v>496</v>
      </c>
      <c r="F1" s="830"/>
      <c r="G1" s="830"/>
      <c r="H1" s="831"/>
      <c r="I1" s="841" t="s">
        <v>497</v>
      </c>
      <c r="J1" s="842"/>
      <c r="K1" s="842"/>
      <c r="L1" s="842"/>
      <c r="M1" s="842"/>
      <c r="N1" s="842"/>
      <c r="O1" s="842"/>
      <c r="P1" s="843"/>
      <c r="Q1" s="823" t="s">
        <v>498</v>
      </c>
      <c r="R1" s="824"/>
      <c r="S1" s="824"/>
      <c r="T1" s="824"/>
      <c r="U1" s="268"/>
      <c r="V1" s="268"/>
      <c r="W1" s="268"/>
      <c r="X1" s="268"/>
      <c r="Y1" s="268"/>
      <c r="Z1" s="268"/>
      <c r="AA1" s="268"/>
      <c r="AB1" s="268"/>
      <c r="AC1" s="268"/>
      <c r="AD1" s="268"/>
      <c r="AE1" s="268"/>
      <c r="AF1" s="268"/>
      <c r="AH1" s="823" t="s">
        <v>499</v>
      </c>
      <c r="AI1" s="824"/>
      <c r="AJ1" s="824"/>
      <c r="AK1" s="824"/>
      <c r="AL1" s="824"/>
      <c r="AM1" s="824"/>
      <c r="AN1" s="824"/>
      <c r="AO1" s="824"/>
      <c r="AP1" s="824"/>
      <c r="AQ1" s="824"/>
      <c r="AR1" s="824"/>
      <c r="AS1" s="824"/>
      <c r="AT1" s="824"/>
      <c r="AU1" s="824"/>
      <c r="AV1" s="824"/>
      <c r="AW1" s="824"/>
    </row>
    <row r="2" spans="1:49" ht="28.5" customHeight="1" x14ac:dyDescent="0.3">
      <c r="A2" s="270"/>
      <c r="B2" s="838"/>
      <c r="C2" s="839"/>
      <c r="D2" s="840"/>
      <c r="E2" s="832"/>
      <c r="F2" s="833"/>
      <c r="G2" s="833"/>
      <c r="H2" s="834"/>
      <c r="I2" s="826" t="s">
        <v>500</v>
      </c>
      <c r="J2" s="827"/>
      <c r="K2" s="827"/>
      <c r="L2" s="828"/>
      <c r="M2" s="826" t="s">
        <v>499</v>
      </c>
      <c r="N2" s="827"/>
      <c r="O2" s="827"/>
      <c r="P2" s="828"/>
      <c r="Q2" s="823" t="s">
        <v>501</v>
      </c>
      <c r="R2" s="824"/>
      <c r="S2" s="824"/>
      <c r="T2" s="824"/>
      <c r="U2" s="823" t="s">
        <v>502</v>
      </c>
      <c r="V2" s="824"/>
      <c r="W2" s="824"/>
      <c r="X2" s="825"/>
      <c r="Y2" s="823" t="s">
        <v>503</v>
      </c>
      <c r="Z2" s="824"/>
      <c r="AA2" s="824"/>
      <c r="AB2" s="825"/>
      <c r="AC2" s="823" t="s">
        <v>504</v>
      </c>
      <c r="AD2" s="824"/>
      <c r="AE2" s="824"/>
      <c r="AF2" s="825"/>
      <c r="AH2" s="823" t="s">
        <v>505</v>
      </c>
      <c r="AI2" s="824"/>
      <c r="AJ2" s="824"/>
      <c r="AK2" s="825"/>
      <c r="AL2" s="823" t="s">
        <v>506</v>
      </c>
      <c r="AM2" s="824"/>
      <c r="AN2" s="824"/>
      <c r="AO2" s="825"/>
      <c r="AP2" s="823" t="s">
        <v>507</v>
      </c>
      <c r="AQ2" s="824"/>
      <c r="AR2" s="824"/>
      <c r="AS2" s="825"/>
      <c r="AT2" s="823" t="s">
        <v>508</v>
      </c>
      <c r="AU2" s="824"/>
      <c r="AV2" s="824"/>
      <c r="AW2" s="825"/>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AH1:AW1"/>
    <mergeCell ref="AH2:AK2"/>
    <mergeCell ref="AL2:AO2"/>
    <mergeCell ref="AP2:AS2"/>
    <mergeCell ref="AT2:AW2"/>
    <mergeCell ref="M2:P2"/>
    <mergeCell ref="E1:H2"/>
    <mergeCell ref="B1:D2"/>
    <mergeCell ref="I1:P1"/>
    <mergeCell ref="I2:L2"/>
    <mergeCell ref="Y2:AB2"/>
    <mergeCell ref="AC2:AF2"/>
    <mergeCell ref="Q1:T1"/>
    <mergeCell ref="Q2:T2"/>
    <mergeCell ref="U2:X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4" t="s">
        <v>547</v>
      </c>
      <c r="C1" s="855"/>
      <c r="D1" s="855"/>
      <c r="E1" s="855"/>
      <c r="F1" s="855"/>
      <c r="G1" s="856"/>
      <c r="H1" s="741"/>
      <c r="I1" s="741"/>
      <c r="J1" s="741"/>
      <c r="K1" s="741"/>
      <c r="L1" s="857"/>
      <c r="M1" s="857"/>
      <c r="N1" s="857"/>
      <c r="O1" s="857"/>
      <c r="P1" s="857"/>
      <c r="Q1" s="857"/>
      <c r="R1" s="857"/>
      <c r="S1" s="858"/>
      <c r="T1" s="847" t="s">
        <v>548</v>
      </c>
      <c r="U1" s="859" t="s">
        <v>549</v>
      </c>
      <c r="V1" s="859"/>
      <c r="W1" s="859"/>
      <c r="X1" s="859"/>
      <c r="Y1" s="847" t="s">
        <v>550</v>
      </c>
      <c r="Z1" s="847" t="s">
        <v>551</v>
      </c>
      <c r="AA1" s="860" t="s">
        <v>552</v>
      </c>
      <c r="AB1" s="861"/>
      <c r="AC1" s="860" t="s">
        <v>553</v>
      </c>
      <c r="AD1" s="861"/>
      <c r="AE1" s="844" t="s">
        <v>554</v>
      </c>
      <c r="AF1" s="845"/>
      <c r="AG1" s="845"/>
      <c r="AH1" s="846"/>
      <c r="AI1" s="844" t="s">
        <v>499</v>
      </c>
      <c r="AJ1" s="845"/>
      <c r="AK1" s="845"/>
      <c r="AL1" s="846"/>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7"/>
      <c r="U2" s="639" t="s">
        <v>574</v>
      </c>
      <c r="V2" s="641" t="s">
        <v>575</v>
      </c>
      <c r="W2" s="640" t="s">
        <v>576</v>
      </c>
      <c r="X2" s="640" t="s">
        <v>577</v>
      </c>
      <c r="Y2" s="847"/>
      <c r="Z2" s="847"/>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62"/>
      <c r="S3" s="862"/>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63"/>
      <c r="S4" s="863"/>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63"/>
      <c r="S5" s="863"/>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63"/>
      <c r="S6" s="863"/>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4"/>
      <c r="S7" s="864"/>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8"/>
      <c r="C9" s="849"/>
      <c r="D9" s="849"/>
      <c r="E9" s="849"/>
      <c r="F9" s="849"/>
      <c r="G9" s="372">
        <f>+G3+G4+G5</f>
        <v>91056</v>
      </c>
      <c r="H9" s="849"/>
      <c r="I9" s="849"/>
      <c r="J9" s="849"/>
      <c r="K9" s="849"/>
      <c r="L9" s="849"/>
      <c r="M9" s="849"/>
      <c r="N9" s="849"/>
      <c r="O9" s="849"/>
      <c r="P9" s="849"/>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50"/>
      <c r="C10" s="851"/>
      <c r="D10" s="851"/>
      <c r="E10" s="851"/>
      <c r="F10" s="851"/>
      <c r="G10" s="356">
        <f>+G6</f>
        <v>944</v>
      </c>
      <c r="H10" s="851"/>
      <c r="I10" s="851"/>
      <c r="J10" s="851"/>
      <c r="K10" s="851"/>
      <c r="L10" s="851"/>
      <c r="M10" s="851"/>
      <c r="N10" s="851"/>
      <c r="O10" s="851"/>
      <c r="P10" s="851"/>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52"/>
      <c r="C11" s="853"/>
      <c r="D11" s="853"/>
      <c r="E11" s="853"/>
      <c r="F11" s="853"/>
      <c r="G11" s="396">
        <f>+G7</f>
        <v>800</v>
      </c>
      <c r="H11" s="853"/>
      <c r="I11" s="853"/>
      <c r="J11" s="853"/>
      <c r="K11" s="853"/>
      <c r="L11" s="853"/>
      <c r="M11" s="853"/>
      <c r="N11" s="853"/>
      <c r="O11" s="853"/>
      <c r="P11" s="853"/>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1" t="s">
        <v>594</v>
      </c>
      <c r="D1" s="872"/>
      <c r="E1" s="873"/>
      <c r="F1" s="491"/>
      <c r="G1" s="871" t="s">
        <v>595</v>
      </c>
      <c r="H1" s="872"/>
      <c r="I1" s="873"/>
      <c r="J1" s="875" t="s">
        <v>596</v>
      </c>
      <c r="K1" s="876"/>
      <c r="L1" s="876"/>
      <c r="M1" s="877"/>
      <c r="N1" s="875" t="s">
        <v>597</v>
      </c>
      <c r="O1" s="876"/>
      <c r="P1" s="876"/>
      <c r="Q1" s="877"/>
      <c r="R1" s="878" t="s">
        <v>598</v>
      </c>
      <c r="S1" s="869" t="s">
        <v>599</v>
      </c>
      <c r="T1" s="870"/>
      <c r="U1" s="870"/>
      <c r="V1" s="870"/>
      <c r="W1" s="742"/>
      <c r="X1" s="869" t="s">
        <v>600</v>
      </c>
      <c r="Y1" s="870"/>
      <c r="Z1" s="874"/>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79"/>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5" t="s">
        <v>98</v>
      </c>
      <c r="T7" s="866"/>
      <c r="U7" s="485">
        <f>SUM(U3:U6)</f>
        <v>1</v>
      </c>
      <c r="V7" s="486">
        <f>SUM(V3:V6)</f>
        <v>37.9060089869281</v>
      </c>
      <c r="W7" s="867"/>
      <c r="X7" s="868"/>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80" t="s">
        <v>626</v>
      </c>
      <c r="C33" s="881"/>
      <c r="D33" s="882"/>
      <c r="G33" s="880" t="s">
        <v>627</v>
      </c>
      <c r="H33" s="881"/>
      <c r="I33" s="882"/>
      <c r="K33" s="883" t="s">
        <v>628</v>
      </c>
      <c r="L33" s="883"/>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85" t="s">
        <v>662</v>
      </c>
      <c r="C43" s="886"/>
      <c r="D43" s="886"/>
      <c r="E43" s="886"/>
      <c r="F43" s="886"/>
      <c r="G43" s="886"/>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84" t="s">
        <v>688</v>
      </c>
      <c r="L48" s="884"/>
    </row>
    <row r="49" spans="2:27" ht="13.15" customHeight="1" x14ac:dyDescent="0.25">
      <c r="B49" s="515" t="s">
        <v>689</v>
      </c>
      <c r="C49" s="515" t="s">
        <v>690</v>
      </c>
      <c r="D49" s="515" t="s">
        <v>691</v>
      </c>
      <c r="E49" s="515" t="s">
        <v>692</v>
      </c>
      <c r="F49" s="515" t="s">
        <v>693</v>
      </c>
      <c r="G49" s="515" t="s">
        <v>694</v>
      </c>
      <c r="K49" s="884"/>
      <c r="L49" s="884"/>
    </row>
    <row r="50" spans="2:27" ht="13.15" customHeight="1" x14ac:dyDescent="0.25">
      <c r="B50" s="515" t="s">
        <v>695</v>
      </c>
      <c r="C50" s="515" t="s">
        <v>696</v>
      </c>
      <c r="D50" s="515" t="s">
        <v>697</v>
      </c>
      <c r="E50" s="515" t="s">
        <v>698</v>
      </c>
      <c r="F50" s="515" t="s">
        <v>699</v>
      </c>
      <c r="G50" s="515" t="s">
        <v>700</v>
      </c>
      <c r="K50" s="884"/>
      <c r="L50" s="884"/>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G33:I33"/>
    <mergeCell ref="B33:D33"/>
    <mergeCell ref="K33:L33"/>
    <mergeCell ref="K48:L50"/>
    <mergeCell ref="B43:G43"/>
    <mergeCell ref="S7:T7"/>
    <mergeCell ref="W7:X7"/>
    <mergeCell ref="S1:V1"/>
    <mergeCell ref="C1:E1"/>
    <mergeCell ref="X1:Z1"/>
    <mergeCell ref="J1:M1"/>
    <mergeCell ref="N1:Q1"/>
    <mergeCell ref="R1:R2"/>
    <mergeCell ref="G1:I1"/>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7" t="s">
        <v>713</v>
      </c>
      <c r="F7" s="887"/>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9" t="s">
        <v>742</v>
      </c>
      <c r="G2" s="889"/>
      <c r="H2" s="889"/>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8"/>
      <c r="W65" s="888"/>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90" t="s">
        <v>775</v>
      </c>
      <c r="F7" s="891"/>
      <c r="G7" s="891"/>
      <c r="H7" s="891"/>
      <c r="I7" s="891"/>
      <c r="J7" s="892"/>
      <c r="K7" s="893" t="s">
        <v>776</v>
      </c>
      <c r="L7" s="894"/>
      <c r="M7" s="890" t="s">
        <v>777</v>
      </c>
      <c r="N7" s="891"/>
      <c r="O7" s="892"/>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5" customFormat="1" ht="33" customHeight="1" x14ac:dyDescent="0.25">
      <c r="A1" s="895"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7357.0140149275985</v>
      </c>
      <c r="N11" s="475">
        <f>+FEE_ByContextArea_ByMode!AH25</f>
        <v>332.93700704980205</v>
      </c>
      <c r="O11" s="475">
        <f>+FEE_ByContextArea_ByMode!AI25</f>
        <v>31.93316536913542</v>
      </c>
      <c r="P11" s="656">
        <f t="shared" si="1"/>
        <v>7721.8841873465353</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5" customFormat="1" ht="33" customHeight="1" x14ac:dyDescent="0.25">
      <c r="A1" s="895"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7357.0140149275985</v>
      </c>
      <c r="N10" s="475">
        <f>+FEE_ByContextArea_ByMode!AH25</f>
        <v>332.93700704980205</v>
      </c>
      <c r="O10" s="475">
        <f>+FEE_ByContextArea_ByMode!AI25</f>
        <v>31.93316536913542</v>
      </c>
      <c r="P10" s="656">
        <f>SUM(M10:O10)</f>
        <v>7721.8841873465353</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7" t="s">
        <v>810</v>
      </c>
      <c r="G6" s="887"/>
      <c r="H6" s="887"/>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6" t="s">
        <v>815</v>
      </c>
    </row>
    <row r="10" spans="4:9" x14ac:dyDescent="0.25">
      <c r="D10" s="193"/>
      <c r="E10" s="198" t="s">
        <v>532</v>
      </c>
      <c r="F10" s="207">
        <v>0.65</v>
      </c>
      <c r="G10" s="1">
        <f>+RoadCapCost!K11</f>
        <v>0.65</v>
      </c>
      <c r="H10" s="4">
        <f>+RoadCapCost!O11</f>
        <v>0.65</v>
      </c>
      <c r="I10" s="896"/>
    </row>
    <row r="11" spans="4:9" x14ac:dyDescent="0.25">
      <c r="D11" s="218"/>
      <c r="E11" s="219" t="s">
        <v>98</v>
      </c>
      <c r="F11" s="220">
        <f>+F9+F10</f>
        <v>1</v>
      </c>
      <c r="G11" s="221">
        <f>+G9+G10</f>
        <v>1</v>
      </c>
      <c r="H11" s="222">
        <f>+H9+H10</f>
        <v>1</v>
      </c>
      <c r="I11" s="896"/>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6" t="s">
        <v>817</v>
      </c>
    </row>
    <row r="14" spans="4:9" x14ac:dyDescent="0.25">
      <c r="D14" s="193"/>
      <c r="E14" s="198" t="s">
        <v>584</v>
      </c>
      <c r="F14" s="207">
        <v>0</v>
      </c>
      <c r="G14" s="1">
        <f>+TransitCapCost!AA10</f>
        <v>0.04</v>
      </c>
      <c r="H14" s="4">
        <f>+TransitCapCost!AC10</f>
        <v>0.21</v>
      </c>
      <c r="I14" s="896"/>
    </row>
    <row r="15" spans="4:9" x14ac:dyDescent="0.25">
      <c r="D15" s="193"/>
      <c r="E15" s="198" t="s">
        <v>585</v>
      </c>
      <c r="F15" s="207">
        <v>0</v>
      </c>
      <c r="G15" s="1">
        <f>+TransitCapCost!AA11</f>
        <v>0.27</v>
      </c>
      <c r="H15" s="4">
        <f>+TransitCapCost!AC11</f>
        <v>0.64</v>
      </c>
      <c r="I15" s="896"/>
    </row>
    <row r="16" spans="4:9" x14ac:dyDescent="0.25">
      <c r="D16" s="218"/>
      <c r="E16" s="219" t="s">
        <v>98</v>
      </c>
      <c r="F16" s="220">
        <f>SUM(F13:F15)</f>
        <v>0</v>
      </c>
      <c r="G16" s="221">
        <f>SUM(G13:G15)</f>
        <v>1</v>
      </c>
      <c r="H16" s="222">
        <f>SUM(H13:H15)</f>
        <v>1</v>
      </c>
      <c r="I16" s="896"/>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6" t="s">
        <v>820</v>
      </c>
    </row>
    <row r="19" spans="4:9" ht="14.85" customHeight="1" x14ac:dyDescent="0.25">
      <c r="D19" s="193"/>
      <c r="E19" s="3" t="s">
        <v>821</v>
      </c>
      <c r="F19" s="207">
        <f>+G19</f>
        <v>0.35</v>
      </c>
      <c r="G19" s="1">
        <f>+WalkBikeCapCost!U4</f>
        <v>0.35</v>
      </c>
      <c r="H19" s="4">
        <f>+WalkBikeCapCost!Y4</f>
        <v>0.35</v>
      </c>
      <c r="I19" s="896"/>
    </row>
    <row r="20" spans="4:9" ht="14.85" customHeight="1" x14ac:dyDescent="0.25">
      <c r="D20" s="193"/>
      <c r="E20" s="3" t="s">
        <v>822</v>
      </c>
      <c r="F20" s="207">
        <f>+G20</f>
        <v>7.0000000000000007E-2</v>
      </c>
      <c r="G20" s="1">
        <f>+WalkBikeCapCost!U5</f>
        <v>7.0000000000000007E-2</v>
      </c>
      <c r="H20" s="4">
        <f>+WalkBikeCapCost!Y5</f>
        <v>7.0000000000000007E-2</v>
      </c>
      <c r="I20" s="896"/>
    </row>
    <row r="21" spans="4:9" ht="14.85" customHeight="1" x14ac:dyDescent="0.25">
      <c r="D21" s="193"/>
      <c r="E21" s="3" t="s">
        <v>823</v>
      </c>
      <c r="F21" s="207">
        <f>+G21</f>
        <v>0.43</v>
      </c>
      <c r="G21" s="1">
        <f>+WalkBikeCapCost!U6</f>
        <v>0.43</v>
      </c>
      <c r="H21" s="4">
        <f>+WalkBikeCapCost!Y6</f>
        <v>0.43</v>
      </c>
      <c r="I21" s="896"/>
    </row>
    <row r="22" spans="4:9" x14ac:dyDescent="0.25">
      <c r="D22" s="218"/>
      <c r="E22" s="219" t="s">
        <v>98</v>
      </c>
      <c r="F22" s="220">
        <f>SUM(F18:F21)</f>
        <v>1</v>
      </c>
      <c r="G22" s="221">
        <f>SUM(G18:G21)</f>
        <v>1</v>
      </c>
      <c r="H22" s="222">
        <f>SUM(H18:H21)</f>
        <v>1</v>
      </c>
      <c r="I22" s="897"/>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BB9320-863E-4451-9066-801661F69252}">
  <ds:schemaRefs>
    <ds:schemaRef ds:uri="http://schemas.microsoft.com/sharepoint/v3/contenttype/forms"/>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2021-08-16T14:21:23Z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