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crui\Desktop\"/>
    </mc:Choice>
  </mc:AlternateContent>
  <xr:revisionPtr revIDLastSave="0" documentId="13_ncr:1_{FB4EF954-872E-4B8B-A472-B6008322D4C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13" i="1" l="1"/>
  <c r="F13" i="1"/>
  <c r="G13" i="1"/>
  <c r="H13" i="1"/>
  <c r="I13" i="1"/>
  <c r="J13" i="1"/>
  <c r="K13" i="1"/>
  <c r="B21" i="1"/>
  <c r="K21" i="1"/>
  <c r="J21" i="1"/>
  <c r="I21" i="1"/>
  <c r="H21" i="1"/>
  <c r="G21" i="1"/>
  <c r="F21" i="1"/>
  <c r="E21" i="1"/>
  <c r="B20" i="1"/>
  <c r="K20" i="1"/>
  <c r="J20" i="1"/>
  <c r="I20" i="1"/>
  <c r="H20" i="1"/>
  <c r="G20" i="1"/>
  <c r="F20" i="1"/>
  <c r="E20" i="1"/>
  <c r="B19" i="1"/>
  <c r="K19" i="1"/>
  <c r="J19" i="1"/>
  <c r="I19" i="1"/>
  <c r="H19" i="1"/>
  <c r="G19" i="1"/>
  <c r="F19" i="1"/>
  <c r="E19" i="1"/>
  <c r="B18" i="1"/>
  <c r="K18" i="1"/>
  <c r="J18" i="1"/>
  <c r="I18" i="1"/>
  <c r="H18" i="1"/>
  <c r="G18" i="1"/>
  <c r="F18" i="1"/>
  <c r="E18" i="1"/>
  <c r="B17" i="1"/>
  <c r="K17" i="1"/>
  <c r="J17" i="1"/>
  <c r="I17" i="1"/>
  <c r="H17" i="1"/>
  <c r="G17" i="1"/>
  <c r="F17" i="1"/>
  <c r="E17" i="1"/>
  <c r="B16" i="1"/>
  <c r="K16" i="1"/>
  <c r="J16" i="1"/>
  <c r="I16" i="1"/>
  <c r="H16" i="1"/>
  <c r="G16" i="1"/>
  <c r="F16" i="1"/>
  <c r="E16" i="1"/>
  <c r="B15" i="1"/>
  <c r="K15" i="1"/>
  <c r="J15" i="1"/>
  <c r="I15" i="1"/>
  <c r="H15" i="1"/>
  <c r="G15" i="1"/>
  <c r="F15" i="1"/>
  <c r="E15" i="1"/>
  <c r="E14" i="1"/>
  <c r="F14" i="1"/>
  <c r="G14" i="1"/>
  <c r="H14" i="1"/>
  <c r="I14" i="1"/>
  <c r="J14" i="1"/>
  <c r="K14" i="1"/>
  <c r="B11" i="1"/>
  <c r="B10" i="1"/>
  <c r="B9" i="1"/>
  <c r="B8" i="1"/>
  <c r="B7" i="1"/>
  <c r="B6" i="1"/>
  <c r="B5" i="1"/>
  <c r="J2" i="1"/>
</calcChain>
</file>

<file path=xl/sharedStrings.xml><?xml version="1.0" encoding="utf-8"?>
<sst xmlns="http://schemas.openxmlformats.org/spreadsheetml/2006/main" count="40" uniqueCount="32">
  <si>
    <r>
      <rPr>
        <sz val="14"/>
        <color theme="1"/>
        <rFont val="思源黑体 CN Heavy"/>
        <charset val="134"/>
      </rPr>
      <t>一、本周行程及工作</t>
    </r>
  </si>
  <si>
    <t>起始日期</t>
  </si>
  <si>
    <r>
      <rPr>
        <sz val="10"/>
        <color theme="1"/>
        <rFont val="黑体"/>
        <family val="3"/>
        <charset val="134"/>
      </rPr>
      <t>行程安排（地点）</t>
    </r>
  </si>
  <si>
    <r>
      <rPr>
        <sz val="10"/>
        <color theme="1"/>
        <rFont val="黑体"/>
        <family val="3"/>
        <charset val="134"/>
      </rPr>
      <t>完成的主要工作</t>
    </r>
  </si>
  <si>
    <r>
      <rPr>
        <sz val="10"/>
        <color theme="1"/>
        <rFont val="黑体"/>
        <family val="3"/>
        <charset val="134"/>
      </rPr>
      <t>进展、与预期的差异与改进计划</t>
    </r>
  </si>
  <si>
    <r>
      <rPr>
        <sz val="14"/>
        <color theme="1"/>
        <rFont val="思源黑体 CN Heavy"/>
        <charset val="134"/>
      </rPr>
      <t>二、下周行程与工作计划</t>
    </r>
  </si>
  <si>
    <t>行程计划（地点）</t>
  </si>
  <si>
    <t>工作计划及预期结果</t>
  </si>
  <si>
    <t>三、需协调和支持事项</t>
  </si>
  <si>
    <t>南京</t>
    <phoneticPr fontId="11" type="noConversion"/>
  </si>
  <si>
    <t>部门：     智能化部（史记智能）           姓名：     王晓冰</t>
    <phoneticPr fontId="11" type="noConversion"/>
  </si>
  <si>
    <t>集团EMT会议</t>
    <phoneticPr fontId="11" type="noConversion"/>
  </si>
  <si>
    <t>1. 召开史记智能周例会，审视部门一周工作及安排下周工作重点，再次安排预算编制工作。
2. 面试HR经理。</t>
    <phoneticPr fontId="11" type="noConversion"/>
  </si>
  <si>
    <t>宁波、南京</t>
    <phoneticPr fontId="11" type="noConversion"/>
  </si>
  <si>
    <t>1. 继昨天，与宁波大学对元宇宙养猪的交流。
2. 与科诺交流衢州电厂招标方案，已达成约定如其中标将采用我司自研环控器并向我司分享环控算法。
3. 参加数智化小组推进会，对信息化规划、新能源及食品公司信息化需求等7个议题讨论及决策，详见会议纪要。
4. 在史记智能内部开展关于预算编制的培训。</t>
    <phoneticPr fontId="11" type="noConversion"/>
  </si>
  <si>
    <t>1. 赴宁波大学科学技术学院，交流达成关于数字孪生（元宇宙养猪）方面的合作意向。</t>
    <phoneticPr fontId="11" type="noConversion"/>
  </si>
  <si>
    <t>1. 审视华为Iot平台适用性问题，其性价比不高且可能导致数据共享方面的阻碍。计划考虑阿里方案或组合型方案。
2. 当前信息化及智能化在规划长期远景同时也面临来自各个兄弟单位的需求声音，通过会议统一思想：急用先行，以业务部门的需求为重。
3. 对偷猪偷料方案评价较低，已制定新一轮的方案制定计划。
4. 对当前知识产权工作开展情况等工作评价较低，已计划通过今后在立项中策划知识产权成果以提高。
5. 检讨了当前环控器引发的数据孤岛问题，制定计划编制此类控制器的通讯规范作为采购技术要求以实现未来的数据融合。</t>
    <phoneticPr fontId="11" type="noConversion"/>
  </si>
  <si>
    <t>1. 已达成关于数字孪生（元宇宙养猪）方面的合作意向。与生命科学与材料化学学院院长、信息工程技术学院院长等六位教授见面交流；此项目为宁波市重大科技专项资金扶持项目（600万）的一部分。
2. 第一批资金已到账，正在筹备进行服务器及客户机的采购，完成了硬件选型。</t>
    <phoneticPr fontId="11" type="noConversion"/>
  </si>
  <si>
    <t>1. 组织完成泰安一场电气柜下单工作。
2. 与莫教授洽谈耳标及耳标钳专利转让协议。</t>
    <phoneticPr fontId="11" type="noConversion"/>
  </si>
  <si>
    <t>南京、宁波</t>
    <phoneticPr fontId="11" type="noConversion"/>
  </si>
  <si>
    <t>1. 当前嵌入式开发制约了研发进度，已制定以下措施：（1）增加外部合作，（2）加强招聘，（3）倡导加班，（4）采用PLC作为替代控制手段。
2. 获得了临泉场肺病识别初步测试结果为40%（准确率），为进一步提高制定了以下措施：（1）改进相机选型，增大光圈，提高快门速度，（2）提高AI算力，（3）采取补光、多机位等方法排除异常干扰。</t>
    <phoneticPr fontId="11" type="noConversion"/>
  </si>
  <si>
    <t>1. 智能饲喂器和粥料器研发管理、例会审视、方案评审及决策</t>
    <phoneticPr fontId="11" type="noConversion"/>
  </si>
  <si>
    <t>1. 已经安排好明天3名工程师去和县场调研慧农的自动粥料器；
2. 已经拿到三只小猪的一台样机，正在研究设备功能，制定我们将来研发功能。
3. 选定饲喂器工业设计方案，制定了嵌入式外包合作方案。</t>
    <phoneticPr fontId="11" type="noConversion"/>
  </si>
  <si>
    <t>1. 电气柜下单工作已完成。
2. 东南大学莫教授已经将转让协议相关的材料提交给第三方知识产权代理公司办理转让。</t>
    <phoneticPr fontId="11" type="noConversion"/>
  </si>
  <si>
    <r>
      <t>史记生物科技（南京）有限公司</t>
    </r>
    <r>
      <rPr>
        <b/>
        <sz val="18"/>
        <color rgb="FFFF0000"/>
        <rFont val="Microsoft YaHei UI"/>
        <family val="2"/>
        <charset val="134"/>
      </rPr>
      <t>智能化部（史记智能）</t>
    </r>
    <r>
      <rPr>
        <b/>
        <sz val="18"/>
        <color theme="1"/>
        <rFont val="思源黑体 CN Bold"/>
        <charset val="134"/>
      </rPr>
      <t>部门工作周报</t>
    </r>
    <phoneticPr fontId="11" type="noConversion"/>
  </si>
  <si>
    <t>1. 智能化例会。
2. 审视泰安场的环控器安装进展。</t>
    <phoneticPr fontId="11" type="noConversion"/>
  </si>
  <si>
    <t>1. 审核并提交史记智能预算。
2. 决定智能饲喂器的嵌入式开发合作事情，完成供应商详细交流及选定供应商。启动采购合同。</t>
    <phoneticPr fontId="11" type="noConversion"/>
  </si>
  <si>
    <t>1. 向汉世伟等公司/业务部门确认年度预算是否包含智能设备采购。
2. 开始制定智能化设备选型中的通讯技术规范、精准饲喂器和机器人的标准。
3. 接待北京孙博士。</t>
    <phoneticPr fontId="11" type="noConversion"/>
  </si>
  <si>
    <t>1. 跟踪裂变营销方案及软件需求。
2. 跟踪新能源厂的除臭网检测事情。
3. 跟踪临泉工厂肺病检测方案优化事情。
4. 指导史记智能辩论赛工作。
5. 史记生物月度会议。</t>
    <phoneticPr fontId="11" type="noConversion"/>
  </si>
  <si>
    <t>1. 初步完成禅道系统中各个项目集及专项任务的整理、录入。实现项目计划、专项任务、日报的信息化协同。
2. 与信息流程部研讨PDA/U3D与现场设备及与SAAS系统之间的数据交互关系。
3. 接待上海睿畜科技投资人和孙博士。</t>
    <phoneticPr fontId="11" type="noConversion"/>
  </si>
  <si>
    <t>1. 裂变营销需求及软件方案沟通。</t>
    <phoneticPr fontId="11" type="noConversion"/>
  </si>
  <si>
    <t>1. 各部门经理完成预算初稿，汇编审核。
2. 新能源厂的次氯酸钠改次氯酸方案沟通。
3. 《智慧牧场》修订。</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</si>
</sst>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m/dd"/>
    <numFmt numFmtId="177" formatCode="yyyy/mm/dd"/>
    <numFmt numFmtId="178" formatCode="[$-804]aaa;@"/>
  </numFmts>
  <fonts count="13">
    <font>
      <sz val="12"/>
      <color theme="1"/>
      <name val="宋体"/>
      <charset val="134"/>
      <scheme val="minor"/>
    </font>
    <font>
      <sz val="12"/>
      <color theme="1"/>
      <name val="Arial"/>
      <family val="2"/>
    </font>
    <font>
      <sz val="10"/>
      <color theme="1"/>
      <name val="Arial"/>
      <family val="2"/>
    </font>
    <font>
      <b/>
      <sz val="18"/>
      <color theme="1"/>
      <name val="思源黑体 CN Bold"/>
      <charset val="134"/>
    </font>
    <font>
      <sz val="12"/>
      <color theme="1"/>
      <name val="黑体"/>
      <family val="3"/>
      <charset val="134"/>
    </font>
    <font>
      <sz val="14"/>
      <color theme="1"/>
      <name val="Arial"/>
      <family val="2"/>
    </font>
    <font>
      <sz val="10"/>
      <color theme="1"/>
      <name val="黑体"/>
      <family val="3"/>
      <charset val="134"/>
    </font>
    <font>
      <sz val="10"/>
      <color theme="1"/>
      <name val="仿宋"/>
      <family val="3"/>
      <charset val="134"/>
    </font>
    <font>
      <sz val="10"/>
      <color theme="1"/>
      <name val="思源黑体 CN Medium"/>
      <charset val="134"/>
    </font>
    <font>
      <sz val="14"/>
      <color theme="1"/>
      <name val="思源黑体 CN Heavy"/>
      <charset val="134"/>
    </font>
    <font>
      <sz val="11"/>
      <color theme="1"/>
      <name val="宋体"/>
      <family val="3"/>
      <charset val="134"/>
      <scheme val="minor"/>
    </font>
    <font>
      <sz val="9"/>
      <name val="宋体"/>
      <family val="3"/>
      <charset val="134"/>
      <scheme val="minor"/>
    </font>
    <font>
      <b/>
      <sz val="18"/>
      <color rgb="FFFF0000"/>
      <name val="Microsoft YaHei UI"/>
      <family val="2"/>
      <charset val="134"/>
    </font>
  </fonts>
  <fills count="3">
    <fill>
      <patternFill patternType="none"/>
    </fill>
    <fill>
      <patternFill patternType="gray125"/>
    </fill>
    <fill>
      <patternFill patternType="solid">
        <fgColor theme="4" tint="0.79995117038483843"/>
        <bgColor indexed="64"/>
      </patternFill>
    </fill>
  </fills>
  <borders count="2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hair">
        <color auto="1"/>
      </left>
      <right style="hair">
        <color auto="1"/>
      </right>
      <top/>
      <bottom style="hair">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style="thin">
        <color auto="1"/>
      </right>
      <top style="thin">
        <color auto="1"/>
      </top>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s>
  <cellStyleXfs count="2">
    <xf numFmtId="0" fontId="0" fillId="0" borderId="0">
      <alignment vertical="center"/>
    </xf>
    <xf numFmtId="0" fontId="10" fillId="0" borderId="0">
      <alignment vertical="center"/>
    </xf>
  </cellStyleXfs>
  <cellXfs count="44">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2" fillId="0" borderId="5" xfId="0" applyFont="1" applyFill="1" applyBorder="1" applyAlignment="1">
      <alignment horizontal="center" vertical="center" wrapText="1"/>
    </xf>
    <xf numFmtId="0" fontId="2" fillId="0" borderId="5" xfId="0" applyFont="1" applyFill="1" applyBorder="1" applyAlignment="1">
      <alignment horizontal="center" vertical="center"/>
    </xf>
    <xf numFmtId="176" fontId="2" fillId="0" borderId="4" xfId="0" applyNumberFormat="1" applyFont="1" applyFill="1" applyBorder="1" applyAlignment="1" applyProtection="1">
      <alignment horizontal="center" vertical="center"/>
      <protection locked="0"/>
    </xf>
    <xf numFmtId="0" fontId="7" fillId="0" borderId="4" xfId="0" applyFont="1" applyFill="1" applyBorder="1" applyAlignment="1">
      <alignment horizontal="center" vertical="center" wrapText="1"/>
    </xf>
    <xf numFmtId="0" fontId="7" fillId="0" borderId="4" xfId="0" applyFont="1" applyFill="1" applyBorder="1" applyAlignment="1">
      <alignment horizontal="left" vertical="center" wrapText="1"/>
    </xf>
    <xf numFmtId="176" fontId="2" fillId="0" borderId="11" xfId="0" applyNumberFormat="1" applyFont="1" applyFill="1" applyBorder="1" applyAlignment="1" applyProtection="1">
      <alignment horizontal="center" vertical="center"/>
    </xf>
    <xf numFmtId="178" fontId="8" fillId="0" borderId="15" xfId="0" applyNumberFormat="1" applyFont="1" applyFill="1" applyBorder="1" applyAlignment="1" applyProtection="1">
      <alignment horizontal="center" vertical="center"/>
    </xf>
    <xf numFmtId="0" fontId="2" fillId="0" borderId="16" xfId="0" applyFont="1" applyFill="1" applyBorder="1" applyAlignment="1" applyProtection="1">
      <alignment vertical="center"/>
      <protection locked="0"/>
    </xf>
    <xf numFmtId="176" fontId="2" fillId="0" borderId="18" xfId="0" applyNumberFormat="1" applyFont="1" applyFill="1" applyBorder="1" applyAlignment="1" applyProtection="1">
      <alignment horizontal="center" vertical="center"/>
    </xf>
    <xf numFmtId="178" fontId="8" fillId="0" borderId="19" xfId="0" applyNumberFormat="1" applyFont="1" applyFill="1" applyBorder="1" applyAlignment="1" applyProtection="1">
      <alignment horizontal="center" vertical="center"/>
    </xf>
    <xf numFmtId="0" fontId="2" fillId="0" borderId="19" xfId="0" applyFont="1" applyFill="1" applyBorder="1" applyAlignment="1" applyProtection="1">
      <alignment vertical="center"/>
      <protection locked="0"/>
    </xf>
    <xf numFmtId="0" fontId="3" fillId="0" borderId="0" xfId="0" applyFont="1" applyFill="1" applyAlignment="1">
      <alignment horizontal="center" vertical="center"/>
    </xf>
    <xf numFmtId="0" fontId="4" fillId="0" borderId="1" xfId="0" applyFont="1" applyFill="1" applyBorder="1" applyAlignment="1">
      <alignment horizontal="left" vertical="center"/>
    </xf>
    <xf numFmtId="0" fontId="4" fillId="0" borderId="2" xfId="0" applyFont="1" applyFill="1" applyBorder="1" applyAlignment="1">
      <alignment horizontal="left" vertical="center"/>
    </xf>
    <xf numFmtId="0" fontId="4" fillId="0" borderId="3" xfId="0" applyFont="1" applyFill="1" applyBorder="1" applyAlignment="1">
      <alignment horizontal="left" vertical="center"/>
    </xf>
    <xf numFmtId="177" fontId="1" fillId="0" borderId="4" xfId="1" applyNumberFormat="1" applyFont="1" applyBorder="1" applyAlignment="1" applyProtection="1">
      <alignment horizontal="center" vertical="center"/>
      <protection locked="0"/>
    </xf>
    <xf numFmtId="0" fontId="1" fillId="0" borderId="4" xfId="0" applyFont="1" applyFill="1" applyBorder="1" applyAlignment="1">
      <alignment horizontal="center" vertical="center"/>
    </xf>
    <xf numFmtId="0" fontId="5" fillId="2" borderId="4" xfId="0" applyFont="1" applyFill="1" applyBorder="1" applyAlignment="1">
      <alignment horizontal="center" vertical="center"/>
    </xf>
    <xf numFmtId="0" fontId="6" fillId="0" borderId="1"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3" xfId="0" applyFont="1" applyFill="1" applyBorder="1" applyAlignment="1">
      <alignment horizontal="left" vertical="center" wrapText="1"/>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9" fillId="2"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0" borderId="10" xfId="0" applyFont="1" applyFill="1" applyBorder="1" applyAlignment="1">
      <alignment horizontal="center" vertical="center"/>
    </xf>
    <xf numFmtId="0" fontId="6" fillId="0" borderId="14" xfId="0" applyFont="1" applyFill="1" applyBorder="1" applyAlignment="1">
      <alignment horizontal="center"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12" xfId="0" applyFont="1" applyFill="1" applyBorder="1" applyAlignment="1">
      <alignment horizontal="center" vertical="center"/>
    </xf>
    <xf numFmtId="0" fontId="6" fillId="0" borderId="13" xfId="0" applyFont="1" applyFill="1" applyBorder="1" applyAlignment="1">
      <alignment horizontal="center" vertical="center"/>
    </xf>
  </cellXfs>
  <cellStyles count="2">
    <cellStyle name="常规" xfId="0" builtinId="0"/>
    <cellStyle name="常规 2" xfId="1" xr:uid="{00000000-0005-0000-0000-000031000000}"/>
  </cellStyles>
  <dxfs count="8">
    <dxf>
      <font>
        <strike val="0"/>
        <color auto="1"/>
      </font>
      <fill>
        <patternFill patternType="solid">
          <bgColor rgb="FF00B050"/>
        </patternFill>
      </fill>
    </dxf>
    <dxf>
      <font>
        <strike val="0"/>
        <color auto="1"/>
      </font>
      <fill>
        <patternFill patternType="solid">
          <bgColor rgb="FF00B050"/>
        </patternFill>
      </fill>
    </dxf>
    <dxf>
      <font>
        <strike val="0"/>
        <color auto="1"/>
      </font>
      <fill>
        <patternFill patternType="solid">
          <bgColor rgb="FF00B050"/>
        </patternFill>
      </fill>
    </dxf>
    <dxf>
      <font>
        <strike val="0"/>
        <color auto="1"/>
      </font>
      <fill>
        <patternFill patternType="solid">
          <bgColor rgb="FF00B050"/>
        </patternFill>
      </fill>
    </dxf>
    <dxf>
      <font>
        <strike val="0"/>
        <color auto="1"/>
      </font>
      <fill>
        <patternFill patternType="solid">
          <bgColor rgb="FF00B050"/>
        </patternFill>
      </fill>
    </dxf>
    <dxf>
      <font>
        <strike val="0"/>
        <color auto="1"/>
      </font>
      <fill>
        <patternFill patternType="solid">
          <bgColor rgb="FF00B050"/>
        </patternFill>
      </fill>
    </dxf>
    <dxf>
      <font>
        <strike val="0"/>
        <color auto="1"/>
      </font>
      <fill>
        <patternFill patternType="solid">
          <bgColor rgb="FF00B050"/>
        </patternFill>
      </fill>
    </dxf>
    <dxf>
      <fill>
        <patternFill patternType="solid">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topLeftCell="A12" workbookViewId="0">
      <selection activeCell="D21" sqref="D15:D21"/>
    </sheetView>
  </sheetViews>
  <sheetFormatPr defaultColWidth="8.19921875" defaultRowHeight="15"/>
  <cols>
    <col min="1" max="1" width="7.19921875" style="1" customWidth="1"/>
    <col min="2" max="2" width="7.59765625" style="1" customWidth="1"/>
    <col min="3" max="3" width="18.8984375" style="1" customWidth="1"/>
    <col min="4" max="4" width="61" style="1" customWidth="1"/>
    <col min="5" max="11" width="6.8984375" style="1" customWidth="1"/>
    <col min="12" max="16384" width="8.19921875" style="1"/>
  </cols>
  <sheetData>
    <row r="1" spans="1:11" ht="25.8">
      <c r="A1" s="14" t="s">
        <v>24</v>
      </c>
      <c r="B1" s="14"/>
      <c r="C1" s="14"/>
      <c r="D1" s="14"/>
      <c r="E1" s="14"/>
      <c r="F1" s="14"/>
      <c r="G1" s="14"/>
      <c r="H1" s="14"/>
      <c r="I1" s="14"/>
      <c r="J1" s="14"/>
      <c r="K1" s="14"/>
    </row>
    <row r="2" spans="1:11" ht="15.6">
      <c r="A2" s="15" t="s">
        <v>10</v>
      </c>
      <c r="B2" s="16"/>
      <c r="C2" s="16"/>
      <c r="D2" s="16"/>
      <c r="E2" s="16"/>
      <c r="F2" s="16"/>
      <c r="G2" s="17"/>
      <c r="H2" s="18">
        <v>44858</v>
      </c>
      <c r="I2" s="18"/>
      <c r="J2" s="19" t="str">
        <f>"至"&amp;TEXT(H2+6,"yyyy/mm/dd")</f>
        <v>至2022/10/30</v>
      </c>
      <c r="K2" s="19"/>
    </row>
    <row r="3" spans="1:11" ht="17.399999999999999">
      <c r="A3" s="20" t="s">
        <v>0</v>
      </c>
      <c r="B3" s="20"/>
      <c r="C3" s="20"/>
      <c r="D3" s="20"/>
      <c r="E3" s="20"/>
      <c r="F3" s="20"/>
      <c r="G3" s="20"/>
      <c r="H3" s="20"/>
      <c r="I3" s="20"/>
      <c r="J3" s="20"/>
      <c r="K3" s="20"/>
    </row>
    <row r="4" spans="1:11" s="2" customFormat="1" ht="22.95" customHeight="1">
      <c r="A4" s="21" t="s">
        <v>1</v>
      </c>
      <c r="B4" s="22"/>
      <c r="C4" s="3" t="s">
        <v>2</v>
      </c>
      <c r="D4" s="4" t="s">
        <v>3</v>
      </c>
      <c r="E4" s="23" t="s">
        <v>4</v>
      </c>
      <c r="F4" s="24"/>
      <c r="G4" s="24"/>
      <c r="H4" s="24"/>
      <c r="I4" s="24"/>
      <c r="J4" s="24"/>
      <c r="K4" s="25"/>
    </row>
    <row r="5" spans="1:11" s="2" customFormat="1" ht="43.2" customHeight="1">
      <c r="A5" s="5">
        <v>44858</v>
      </c>
      <c r="B5" s="5">
        <f>A5</f>
        <v>44858</v>
      </c>
      <c r="C5" s="6" t="s">
        <v>9</v>
      </c>
      <c r="D5" s="7" t="s">
        <v>18</v>
      </c>
      <c r="E5" s="26" t="s">
        <v>23</v>
      </c>
      <c r="F5" s="27"/>
      <c r="G5" s="27"/>
      <c r="H5" s="27"/>
      <c r="I5" s="27"/>
      <c r="J5" s="27"/>
      <c r="K5" s="28"/>
    </row>
    <row r="6" spans="1:11" s="2" customFormat="1" ht="79.8" customHeight="1">
      <c r="A6" s="5">
        <v>44859</v>
      </c>
      <c r="B6" s="5">
        <f t="shared" ref="B6:B11" si="0">A6</f>
        <v>44859</v>
      </c>
      <c r="C6" s="6" t="s">
        <v>19</v>
      </c>
      <c r="D6" s="7" t="s">
        <v>15</v>
      </c>
      <c r="E6" s="26" t="s">
        <v>17</v>
      </c>
      <c r="F6" s="27"/>
      <c r="G6" s="27"/>
      <c r="H6" s="27"/>
      <c r="I6" s="27"/>
      <c r="J6" s="27"/>
      <c r="K6" s="28"/>
    </row>
    <row r="7" spans="1:11" s="2" customFormat="1" ht="147" customHeight="1">
      <c r="A7" s="5">
        <v>44860</v>
      </c>
      <c r="B7" s="5">
        <f t="shared" si="0"/>
        <v>44860</v>
      </c>
      <c r="C7" s="6" t="s">
        <v>13</v>
      </c>
      <c r="D7" s="7" t="s">
        <v>14</v>
      </c>
      <c r="E7" s="26" t="s">
        <v>16</v>
      </c>
      <c r="F7" s="27"/>
      <c r="G7" s="27"/>
      <c r="H7" s="27"/>
      <c r="I7" s="27"/>
      <c r="J7" s="27"/>
      <c r="K7" s="28"/>
    </row>
    <row r="8" spans="1:11" s="2" customFormat="1" ht="75.599999999999994" customHeight="1">
      <c r="A8" s="5">
        <v>44861</v>
      </c>
      <c r="B8" s="5">
        <f t="shared" si="0"/>
        <v>44861</v>
      </c>
      <c r="C8" s="6" t="s">
        <v>9</v>
      </c>
      <c r="D8" s="7" t="s">
        <v>21</v>
      </c>
      <c r="E8" s="26" t="s">
        <v>22</v>
      </c>
      <c r="F8" s="27"/>
      <c r="G8" s="27"/>
      <c r="H8" s="27"/>
      <c r="I8" s="27"/>
      <c r="J8" s="27"/>
      <c r="K8" s="28"/>
    </row>
    <row r="9" spans="1:11" s="2" customFormat="1" ht="93.6" customHeight="1">
      <c r="A9" s="5">
        <v>44862</v>
      </c>
      <c r="B9" s="5">
        <f t="shared" si="0"/>
        <v>44862</v>
      </c>
      <c r="C9" s="6" t="s">
        <v>9</v>
      </c>
      <c r="D9" s="7" t="s">
        <v>12</v>
      </c>
      <c r="E9" s="26" t="s">
        <v>20</v>
      </c>
      <c r="F9" s="27"/>
      <c r="G9" s="27"/>
      <c r="H9" s="27"/>
      <c r="I9" s="27"/>
      <c r="J9" s="27"/>
      <c r="K9" s="28"/>
    </row>
    <row r="10" spans="1:11" s="2" customFormat="1" ht="15" customHeight="1">
      <c r="A10" s="5">
        <v>44863</v>
      </c>
      <c r="B10" s="5">
        <f t="shared" si="0"/>
        <v>44863</v>
      </c>
      <c r="C10" s="6"/>
      <c r="D10" s="7" t="s">
        <v>30</v>
      </c>
      <c r="E10" s="26"/>
      <c r="F10" s="27"/>
      <c r="G10" s="27"/>
      <c r="H10" s="27"/>
      <c r="I10" s="27"/>
      <c r="J10" s="27"/>
      <c r="K10" s="28"/>
    </row>
    <row r="11" spans="1:11" s="2" customFormat="1" ht="37.799999999999997" customHeight="1">
      <c r="A11" s="5">
        <v>44864</v>
      </c>
      <c r="B11" s="5">
        <f t="shared" si="0"/>
        <v>44864</v>
      </c>
      <c r="C11" s="6" t="s">
        <v>9</v>
      </c>
      <c r="D11" s="7" t="s">
        <v>31</v>
      </c>
      <c r="E11" s="26"/>
      <c r="F11" s="27"/>
      <c r="G11" s="27"/>
      <c r="H11" s="27"/>
      <c r="I11" s="27"/>
      <c r="J11" s="27"/>
      <c r="K11" s="28"/>
    </row>
    <row r="12" spans="1:11" ht="17.399999999999999">
      <c r="A12" s="29" t="s">
        <v>5</v>
      </c>
      <c r="B12" s="30"/>
      <c r="C12" s="30"/>
      <c r="D12" s="30"/>
      <c r="E12" s="30"/>
      <c r="F12" s="30"/>
      <c r="G12" s="30"/>
      <c r="H12" s="30"/>
      <c r="I12" s="30"/>
      <c r="J12" s="30"/>
      <c r="K12" s="31"/>
    </row>
    <row r="13" spans="1:11" s="2" customFormat="1" ht="13.2">
      <c r="A13" s="40" t="s">
        <v>1</v>
      </c>
      <c r="B13" s="41"/>
      <c r="C13" s="36" t="s">
        <v>6</v>
      </c>
      <c r="D13" s="38" t="s">
        <v>7</v>
      </c>
      <c r="E13" s="8">
        <f>H2+7</f>
        <v>44865</v>
      </c>
      <c r="F13" s="8">
        <f t="shared" ref="F13:K13" si="1">E13+1</f>
        <v>44866</v>
      </c>
      <c r="G13" s="8">
        <f t="shared" si="1"/>
        <v>44867</v>
      </c>
      <c r="H13" s="8">
        <f t="shared" si="1"/>
        <v>44868</v>
      </c>
      <c r="I13" s="8">
        <f t="shared" si="1"/>
        <v>44869</v>
      </c>
      <c r="J13" s="8">
        <f t="shared" si="1"/>
        <v>44870</v>
      </c>
      <c r="K13" s="11">
        <f t="shared" si="1"/>
        <v>44871</v>
      </c>
    </row>
    <row r="14" spans="1:11" s="2" customFormat="1" ht="13.2">
      <c r="A14" s="42"/>
      <c r="B14" s="43"/>
      <c r="C14" s="37"/>
      <c r="D14" s="39"/>
      <c r="E14" s="9">
        <f>E13</f>
        <v>44865</v>
      </c>
      <c r="F14" s="9">
        <f t="shared" ref="F14:K14" si="2">E14+1</f>
        <v>44866</v>
      </c>
      <c r="G14" s="9">
        <f t="shared" si="2"/>
        <v>44867</v>
      </c>
      <c r="H14" s="9">
        <f t="shared" si="2"/>
        <v>44868</v>
      </c>
      <c r="I14" s="9">
        <f t="shared" si="2"/>
        <v>44869</v>
      </c>
      <c r="J14" s="9">
        <f t="shared" si="2"/>
        <v>44870</v>
      </c>
      <c r="K14" s="12">
        <f t="shared" si="2"/>
        <v>44871</v>
      </c>
    </row>
    <row r="15" spans="1:11" ht="36">
      <c r="A15" s="5">
        <v>44865</v>
      </c>
      <c r="B15" s="5">
        <f>A15</f>
        <v>44865</v>
      </c>
      <c r="C15" s="6" t="s">
        <v>9</v>
      </c>
      <c r="D15" s="7" t="s">
        <v>26</v>
      </c>
      <c r="E15" s="10" t="str">
        <f t="shared" ref="E15:E21" si="3">IF(AND(E$13&gt;=$A15,E$13&lt;=$B15)," ","")</f>
        <v xml:space="preserve"> </v>
      </c>
      <c r="F15" s="10" t="str">
        <f t="shared" ref="F15:F21" si="4">IF(AND(F$13&gt;=$A15,F$13&lt;=$B15)," ","")</f>
        <v/>
      </c>
      <c r="G15" s="10" t="str">
        <f t="shared" ref="G15:G21" si="5">IF(AND(G$13&gt;=$A15,G$13&lt;=$B15)," ","")</f>
        <v/>
      </c>
      <c r="H15" s="10" t="str">
        <f t="shared" ref="H15:H21" si="6">IF(AND(H$13&gt;=$A15,H$13&lt;=$B15)," ","")</f>
        <v/>
      </c>
      <c r="I15" s="10" t="str">
        <f t="shared" ref="I15:I21" si="7">IF(AND(I$13&gt;=$A15,I$13&lt;=$B15)," ","")</f>
        <v/>
      </c>
      <c r="J15" s="10" t="str">
        <f t="shared" ref="J15:J21" si="8">IF(AND(J$13&gt;=$A15,J$13&lt;=$B15)," ","")</f>
        <v/>
      </c>
      <c r="K15" s="13" t="str">
        <f t="shared" ref="K15:K21" si="9">IF(AND(K$13&gt;=$A15,K$13&lt;=$B15)," ","")</f>
        <v/>
      </c>
    </row>
    <row r="16" spans="1:11" ht="52.8" customHeight="1">
      <c r="A16" s="5">
        <v>44866</v>
      </c>
      <c r="B16" s="5">
        <f t="shared" ref="B16:B21" si="10">A16</f>
        <v>44866</v>
      </c>
      <c r="C16" s="6"/>
      <c r="D16" s="7" t="s">
        <v>27</v>
      </c>
      <c r="E16" s="10" t="str">
        <f t="shared" si="3"/>
        <v/>
      </c>
      <c r="F16" s="10" t="str">
        <f t="shared" si="4"/>
        <v xml:space="preserve"> </v>
      </c>
      <c r="G16" s="10" t="str">
        <f t="shared" si="5"/>
        <v/>
      </c>
      <c r="H16" s="10" t="str">
        <f t="shared" si="6"/>
        <v/>
      </c>
      <c r="I16" s="10" t="str">
        <f t="shared" si="7"/>
        <v/>
      </c>
      <c r="J16" s="10" t="str">
        <f t="shared" si="8"/>
        <v/>
      </c>
      <c r="K16" s="13" t="str">
        <f t="shared" si="9"/>
        <v/>
      </c>
    </row>
    <row r="17" spans="1:11" ht="67.2" customHeight="1">
      <c r="A17" s="5">
        <v>44867</v>
      </c>
      <c r="B17" s="5">
        <f t="shared" si="10"/>
        <v>44867</v>
      </c>
      <c r="C17" s="6"/>
      <c r="D17" s="7" t="s">
        <v>29</v>
      </c>
      <c r="E17" s="10" t="str">
        <f t="shared" si="3"/>
        <v/>
      </c>
      <c r="F17" s="10" t="str">
        <f t="shared" si="4"/>
        <v/>
      </c>
      <c r="G17" s="10" t="str">
        <f t="shared" si="5"/>
        <v xml:space="preserve"> </v>
      </c>
      <c r="H17" s="10" t="str">
        <f t="shared" si="6"/>
        <v/>
      </c>
      <c r="I17" s="10" t="str">
        <f t="shared" si="7"/>
        <v/>
      </c>
      <c r="J17" s="10" t="str">
        <f t="shared" si="8"/>
        <v/>
      </c>
      <c r="K17" s="13" t="str">
        <f t="shared" si="9"/>
        <v/>
      </c>
    </row>
    <row r="18" spans="1:11" ht="65.400000000000006" customHeight="1">
      <c r="A18" s="5">
        <v>44868</v>
      </c>
      <c r="B18" s="5">
        <f t="shared" si="10"/>
        <v>44868</v>
      </c>
      <c r="C18" s="6"/>
      <c r="D18" s="7" t="s">
        <v>28</v>
      </c>
      <c r="E18" s="10" t="str">
        <f t="shared" si="3"/>
        <v/>
      </c>
      <c r="F18" s="10" t="str">
        <f t="shared" si="4"/>
        <v/>
      </c>
      <c r="G18" s="10" t="str">
        <f t="shared" si="5"/>
        <v/>
      </c>
      <c r="H18" s="10" t="str">
        <f t="shared" si="6"/>
        <v xml:space="preserve"> </v>
      </c>
      <c r="I18" s="10" t="str">
        <f t="shared" si="7"/>
        <v/>
      </c>
      <c r="J18" s="10" t="str">
        <f t="shared" si="8"/>
        <v/>
      </c>
      <c r="K18" s="13" t="str">
        <f t="shared" si="9"/>
        <v/>
      </c>
    </row>
    <row r="19" spans="1:11" ht="25.8" customHeight="1">
      <c r="A19" s="5">
        <v>44869</v>
      </c>
      <c r="B19" s="5">
        <f t="shared" si="10"/>
        <v>44869</v>
      </c>
      <c r="C19" s="6"/>
      <c r="D19" s="7" t="s">
        <v>25</v>
      </c>
      <c r="E19" s="10" t="str">
        <f t="shared" si="3"/>
        <v/>
      </c>
      <c r="F19" s="10" t="str">
        <f t="shared" si="4"/>
        <v/>
      </c>
      <c r="G19" s="10" t="str">
        <f t="shared" si="5"/>
        <v/>
      </c>
      <c r="H19" s="10" t="str">
        <f t="shared" si="6"/>
        <v/>
      </c>
      <c r="I19" s="10" t="str">
        <f t="shared" si="7"/>
        <v xml:space="preserve"> </v>
      </c>
      <c r="J19" s="10" t="str">
        <f t="shared" si="8"/>
        <v/>
      </c>
      <c r="K19" s="13" t="str">
        <f t="shared" si="9"/>
        <v/>
      </c>
    </row>
    <row r="20" spans="1:11" ht="15" customHeight="1">
      <c r="A20" s="5">
        <v>44870</v>
      </c>
      <c r="B20" s="5">
        <f t="shared" si="10"/>
        <v>44870</v>
      </c>
      <c r="C20" s="6" t="s">
        <v>9</v>
      </c>
      <c r="D20" s="7" t="s">
        <v>11</v>
      </c>
      <c r="E20" s="10" t="str">
        <f t="shared" si="3"/>
        <v/>
      </c>
      <c r="F20" s="10" t="str">
        <f t="shared" si="4"/>
        <v/>
      </c>
      <c r="G20" s="10" t="str">
        <f t="shared" si="5"/>
        <v/>
      </c>
      <c r="H20" s="10" t="str">
        <f t="shared" si="6"/>
        <v/>
      </c>
      <c r="I20" s="10" t="str">
        <f t="shared" si="7"/>
        <v/>
      </c>
      <c r="J20" s="10" t="str">
        <f t="shared" si="8"/>
        <v xml:space="preserve"> </v>
      </c>
      <c r="K20" s="13" t="str">
        <f t="shared" si="9"/>
        <v/>
      </c>
    </row>
    <row r="21" spans="1:11" ht="15" customHeight="1">
      <c r="A21" s="5">
        <v>44871</v>
      </c>
      <c r="B21" s="5">
        <f t="shared" si="10"/>
        <v>44871</v>
      </c>
      <c r="C21" s="6" t="s">
        <v>9</v>
      </c>
      <c r="D21" s="7" t="s">
        <v>11</v>
      </c>
      <c r="E21" s="10" t="str">
        <f t="shared" si="3"/>
        <v/>
      </c>
      <c r="F21" s="10" t="str">
        <f t="shared" si="4"/>
        <v/>
      </c>
      <c r="G21" s="10" t="str">
        <f t="shared" si="5"/>
        <v/>
      </c>
      <c r="H21" s="10" t="str">
        <f t="shared" si="6"/>
        <v/>
      </c>
      <c r="I21" s="10" t="str">
        <f t="shared" si="7"/>
        <v/>
      </c>
      <c r="J21" s="10" t="str">
        <f t="shared" si="8"/>
        <v/>
      </c>
      <c r="K21" s="13" t="str">
        <f t="shared" si="9"/>
        <v xml:space="preserve"> </v>
      </c>
    </row>
    <row r="22" spans="1:11" ht="17.399999999999999">
      <c r="A22" s="32" t="s">
        <v>8</v>
      </c>
      <c r="B22" s="30"/>
      <c r="C22" s="30"/>
      <c r="D22" s="30"/>
      <c r="E22" s="30"/>
      <c r="F22" s="30"/>
      <c r="G22" s="30"/>
      <c r="H22" s="30"/>
      <c r="I22" s="30"/>
      <c r="J22" s="30"/>
      <c r="K22" s="31"/>
    </row>
    <row r="23" spans="1:11" ht="73.95" customHeight="1">
      <c r="A23" s="33"/>
      <c r="B23" s="34"/>
      <c r="C23" s="34"/>
      <c r="D23" s="34"/>
      <c r="E23" s="34"/>
      <c r="F23" s="34"/>
      <c r="G23" s="34"/>
      <c r="H23" s="34"/>
      <c r="I23" s="34"/>
      <c r="J23" s="34"/>
      <c r="K23" s="35"/>
    </row>
  </sheetData>
  <mergeCells count="20">
    <mergeCell ref="A22:K22"/>
    <mergeCell ref="A23:K23"/>
    <mergeCell ref="C13:C14"/>
    <mergeCell ref="D13:D14"/>
    <mergeCell ref="A13:B14"/>
    <mergeCell ref="E8:K8"/>
    <mergeCell ref="E9:K9"/>
    <mergeCell ref="E10:K10"/>
    <mergeCell ref="E11:K11"/>
    <mergeCell ref="A12:K12"/>
    <mergeCell ref="A4:B4"/>
    <mergeCell ref="E4:K4"/>
    <mergeCell ref="E5:K5"/>
    <mergeCell ref="E6:K6"/>
    <mergeCell ref="E7:K7"/>
    <mergeCell ref="A1:K1"/>
    <mergeCell ref="A2:G2"/>
    <mergeCell ref="H2:I2"/>
    <mergeCell ref="J2:K2"/>
    <mergeCell ref="A3:K3"/>
  </mergeCells>
  <phoneticPr fontId="11" type="noConversion"/>
  <conditionalFormatting sqref="H2">
    <cfRule type="cellIs" dxfId="7" priority="8" operator="equal">
      <formula>"“”"</formula>
    </cfRule>
  </conditionalFormatting>
  <conditionalFormatting sqref="E15:K15">
    <cfRule type="cellIs" dxfId="6" priority="5" operator="equal">
      <formula>" "</formula>
    </cfRule>
  </conditionalFormatting>
  <conditionalFormatting sqref="E16:K16">
    <cfRule type="cellIs" dxfId="5" priority="4" operator="equal">
      <formula>" "</formula>
    </cfRule>
  </conditionalFormatting>
  <conditionalFormatting sqref="E17:K17">
    <cfRule type="cellIs" dxfId="4" priority="7" operator="equal">
      <formula>" "</formula>
    </cfRule>
  </conditionalFormatting>
  <conditionalFormatting sqref="E18:K18">
    <cfRule type="cellIs" dxfId="3" priority="2" operator="equal">
      <formula>" "</formula>
    </cfRule>
  </conditionalFormatting>
  <conditionalFormatting sqref="E19:K19">
    <cfRule type="cellIs" dxfId="2" priority="1" operator="equal">
      <formula>" "</formula>
    </cfRule>
  </conditionalFormatting>
  <conditionalFormatting sqref="E20:K20">
    <cfRule type="cellIs" dxfId="1" priority="3" operator="equal">
      <formula>" "</formula>
    </cfRule>
  </conditionalFormatting>
  <conditionalFormatting sqref="E21:K21">
    <cfRule type="cellIs" dxfId="0" priority="6" operator="equal">
      <formula>" "</formula>
    </cfRule>
  </conditionalFormatting>
  <dataValidations count="3">
    <dataValidation type="custom" allowBlank="1" showInputMessage="1" showErrorMessage="1" error="您输入日期不是本周星期一" prompt="请输入本周星期一的日期" sqref="H2" xr:uid="{00000000-0002-0000-0000-000000000000}">
      <formula1>WEEKDAY(H2,2)=1</formula1>
    </dataValidation>
    <dataValidation allowBlank="1" showInputMessage="1" showErrorMessage="1" prompt="本单元格自动计算，不需要手动输入！" sqref="E13:K14" xr:uid="{00000000-0002-0000-0000-000001000000}"/>
    <dataValidation type="date" operator="greaterThan" allowBlank="1" showInputMessage="1" showErrorMessage="1" error="请输入日期格式，如1-15，10-27" prompt="请输入日期格式，如1-15，10-27" sqref="A15:B21" xr:uid="{00000000-0002-0000-0000-000002000000}">
      <formula1>42366</formula1>
    </dataValidation>
  </dataValidations>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dc:creator>
  <cp:lastModifiedBy>chenrui</cp:lastModifiedBy>
  <dcterms:created xsi:type="dcterms:W3CDTF">2022-10-27T19:15:00Z</dcterms:created>
  <dcterms:modified xsi:type="dcterms:W3CDTF">2022-10-29T10:31:26Z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2052-11.1.0.12598</vt:lpwstr>
  </property>
  <property fmtid="{D5CDD505-2E9C-101B-9397-08002B2CF9AE}" pid="3" name="ICV">
    <vt:lpwstr>614C2DEA7E794C559D7F5B6F558CA7DD</vt:lpwstr>
  </property>
</Properties>
</file>